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.sharepoint.com/teams/GMCB-BusinessOfficeTeam/Shared Documents/ACO Oversight/Budget Guidance- OneCare/FY25/FINAL Guidance Documents/"/>
    </mc:Choice>
  </mc:AlternateContent>
  <xr:revisionPtr revIDLastSave="768" documentId="8_{FDFA3DA3-3742-4917-BB6C-58EFEE1DB2A3}" xr6:coauthVersionLast="47" xr6:coauthVersionMax="47" xr10:uidLastSave="{6E2F986A-90AF-4DAF-9D1B-60FB688C3821}"/>
  <bookViews>
    <workbookView xWindow="-28920" yWindow="-120" windowWidth="29040" windowHeight="15840" tabRatio="806" firstSheet="9" activeTab="10" xr2:uid="{00000000-000D-0000-FFFF-FFFF00000000}"/>
  </bookViews>
  <sheets>
    <sheet name="2.1 Organizations List " sheetId="58" r:id="rId1"/>
    <sheet name="2.2 Provider List" sheetId="59" r:id="rId2"/>
    <sheet name="2.2.1 Prov Table1" sheetId="83" r:id="rId3"/>
    <sheet name="2.2.2 Prov Table2" sheetId="84" r:id="rId4"/>
    <sheet name="LISTS--DO NOT DELETE" sheetId="60" r:id="rId5"/>
    <sheet name="3.1 Scale Target Align" sheetId="37" r:id="rId6"/>
    <sheet name="4.1 Payer TCOC" sheetId="62" r:id="rId7"/>
    <sheet name="4.2 Trend Rates" sheetId="6" r:id="rId8"/>
    <sheet name="5.1 Risk by Payer" sheetId="75" r:id="rId9"/>
    <sheet name="5.2 Projected Settlement" sheetId="90" r:id="rId10"/>
    <sheet name="6.1 Balance Sheet" sheetId="102" r:id="rId11"/>
    <sheet name="6.2 Income Statement" sheetId="103" r:id="rId12"/>
    <sheet name="6.3 Cash Flow" sheetId="104" r:id="rId13"/>
    <sheet name="6.4 Staffing" sheetId="105" r:id="rId14"/>
    <sheet name="6.5 Variance Analysis" sheetId="77" r:id="rId15"/>
    <sheet name="6.6 Sources Uses" sheetId="106" r:id="rId16"/>
    <sheet name="6.7 Hospital Participation" sheetId="97" r:id="rId17"/>
    <sheet name="6.8 ACO Leadership Compensation" sheetId="101" r:id="rId18"/>
    <sheet name="6.9 Net Assets" sheetId="93" r:id="rId19"/>
    <sheet name="6.10 Budget by FuncProg" sheetId="108" r:id="rId20"/>
    <sheet name="6.11 PHM Expense Breakout" sheetId="107" r:id="rId21"/>
    <sheet name="7.1 KPI Performance" sheetId="91" r:id="rId22"/>
    <sheet name="7.2 Pop Health Pmt Reform" sheetId="67" r:id="rId23"/>
    <sheet name="7.2 LISTS - DO NOT DELETE" sheetId="68" r:id="rId24"/>
    <sheet name="8.1 ACO Network Surveys" sheetId="9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B" localSheetId="0">#REF!</definedName>
    <definedName name="\B" localSheetId="1">#REF!</definedName>
    <definedName name="\B" localSheetId="8">#REF!</definedName>
    <definedName name="\B" localSheetId="20">#REF!</definedName>
    <definedName name="\B" localSheetId="15">#REF!</definedName>
    <definedName name="\B" localSheetId="16">'6.7 Hospital Participation'!#REF!</definedName>
    <definedName name="\B" localSheetId="21">#REF!</definedName>
    <definedName name="\B" localSheetId="23">#REF!</definedName>
    <definedName name="\B" localSheetId="22">#REF!</definedName>
    <definedName name="\B" localSheetId="24">#REF!</definedName>
    <definedName name="\B" localSheetId="4">#REF!</definedName>
    <definedName name="\B">#REF!</definedName>
    <definedName name="\D" localSheetId="0">#REF!</definedName>
    <definedName name="\D" localSheetId="1">#REF!</definedName>
    <definedName name="\D" localSheetId="8">#REF!</definedName>
    <definedName name="\D" localSheetId="20">#REF!</definedName>
    <definedName name="\D" localSheetId="15">#REF!</definedName>
    <definedName name="\D" localSheetId="16">#REF!</definedName>
    <definedName name="\D" localSheetId="21">#REF!</definedName>
    <definedName name="\D" localSheetId="23">#REF!</definedName>
    <definedName name="\D" localSheetId="22">#REF!</definedName>
    <definedName name="\D" localSheetId="24">#REF!</definedName>
    <definedName name="\D" localSheetId="4">#REF!</definedName>
    <definedName name="\D">#REF!</definedName>
    <definedName name="\E" localSheetId="0">#REF!</definedName>
    <definedName name="\E" localSheetId="1">#REF!</definedName>
    <definedName name="\E" localSheetId="8">#REF!</definedName>
    <definedName name="\E" localSheetId="20">#REF!</definedName>
    <definedName name="\E" localSheetId="15">#REF!</definedName>
    <definedName name="\E" localSheetId="16">#REF!</definedName>
    <definedName name="\E" localSheetId="21">#REF!</definedName>
    <definedName name="\E" localSheetId="23">#REF!</definedName>
    <definedName name="\E" localSheetId="22">#REF!</definedName>
    <definedName name="\E" localSheetId="24">#REF!</definedName>
    <definedName name="\E" localSheetId="4">#REF!</definedName>
    <definedName name="\E">#REF!</definedName>
    <definedName name="\F" localSheetId="20">#REF!</definedName>
    <definedName name="\F" localSheetId="15">#REF!</definedName>
    <definedName name="\F" localSheetId="16">#REF!</definedName>
    <definedName name="\F" localSheetId="21">#REF!</definedName>
    <definedName name="\F" localSheetId="24">#REF!</definedName>
    <definedName name="\F">#REF!</definedName>
    <definedName name="\H" localSheetId="20">#REF!</definedName>
    <definedName name="\H" localSheetId="15">#REF!</definedName>
    <definedName name="\H" localSheetId="16">#REF!</definedName>
    <definedName name="\H" localSheetId="21">#REF!</definedName>
    <definedName name="\H" localSheetId="24">#REF!</definedName>
    <definedName name="\H">#REF!</definedName>
    <definedName name="\L" localSheetId="20">#REF!</definedName>
    <definedName name="\L" localSheetId="15">#REF!</definedName>
    <definedName name="\L" localSheetId="16">#REF!</definedName>
    <definedName name="\L" localSheetId="21">#REF!</definedName>
    <definedName name="\L" localSheetId="24">#REF!</definedName>
    <definedName name="\L">#REF!</definedName>
    <definedName name="\M" localSheetId="20">#REF!</definedName>
    <definedName name="\M" localSheetId="15">#REF!</definedName>
    <definedName name="\M" localSheetId="16">#REF!</definedName>
    <definedName name="\M" localSheetId="21">#REF!</definedName>
    <definedName name="\M" localSheetId="24">#REF!</definedName>
    <definedName name="\M">#REF!</definedName>
    <definedName name="\S" localSheetId="20">#REF!</definedName>
    <definedName name="\S" localSheetId="15">#REF!</definedName>
    <definedName name="\S" localSheetId="16">#REF!</definedName>
    <definedName name="\S" localSheetId="21">#REF!</definedName>
    <definedName name="\S" localSheetId="24">#REF!</definedName>
    <definedName name="\S">#REF!</definedName>
    <definedName name="___A66000" localSheetId="0">'2.1 Organizations List '!#REF!</definedName>
    <definedName name="___A66000" localSheetId="1">'2.2 Provider List'!#REF!</definedName>
    <definedName name="___A66000" localSheetId="10">#REF!</definedName>
    <definedName name="___A66000" localSheetId="20">[1]opsumm!#REF!</definedName>
    <definedName name="___A66000" localSheetId="11">#REF!</definedName>
    <definedName name="___A66000" localSheetId="12">#REF!</definedName>
    <definedName name="___A66000" localSheetId="13">#REF!</definedName>
    <definedName name="___A66000" localSheetId="14">'6.5 Variance Analysis'!#REF!</definedName>
    <definedName name="___A66000" localSheetId="15">'6.6 Sources Uses'!#REF!</definedName>
    <definedName name="___A66000" localSheetId="4">'LISTS--DO NOT DELETE'!#REF!</definedName>
    <definedName name="___A66000">#REF!</definedName>
    <definedName name="__A66000" localSheetId="0">'2.1 Organizations List '!#REF!</definedName>
    <definedName name="__A66000" localSheetId="1">'2.2 Provider List'!#REF!</definedName>
    <definedName name="__A66000" localSheetId="10">#REF!</definedName>
    <definedName name="__A66000" localSheetId="20">[1]opsumm!#REF!</definedName>
    <definedName name="__A66000" localSheetId="11">#REF!</definedName>
    <definedName name="__A66000" localSheetId="12">#REF!</definedName>
    <definedName name="__A66000" localSheetId="13">#REF!</definedName>
    <definedName name="__A66000" localSheetId="14">'6.5 Variance Analysis'!#REF!</definedName>
    <definedName name="__A66000" localSheetId="15">'6.6 Sources Uses'!#REF!</definedName>
    <definedName name="__A66000" localSheetId="4">'LISTS--DO NOT DELETE'!#REF!</definedName>
    <definedName name="__A66000">#REF!</definedName>
    <definedName name="_A66000" localSheetId="0">'2.1 Organizations List '!#REF!</definedName>
    <definedName name="_A66000" localSheetId="1">'2.2 Provider List'!#REF!</definedName>
    <definedName name="_A66000" localSheetId="10">#REF!</definedName>
    <definedName name="_A66000" localSheetId="20">[1]opsumm!#REF!</definedName>
    <definedName name="_A66000" localSheetId="11">#REF!</definedName>
    <definedName name="_A66000" localSheetId="12">#REF!</definedName>
    <definedName name="_A66000" localSheetId="13">#REF!</definedName>
    <definedName name="_A66000" localSheetId="14">'6.5 Variance Analysis'!#REF!</definedName>
    <definedName name="_A66000" localSheetId="15">'6.6 Sources Uses'!#REF!</definedName>
    <definedName name="_A66000" localSheetId="4">'LISTS--DO NOT DELETE'!#REF!</definedName>
    <definedName name="_A66000">#REF!</definedName>
    <definedName name="_AMO_ContentDefinition_179285213" hidden="1">"'Partitions:15'"</definedName>
    <definedName name="_AMO_ContentDefinition_179285213.0" hidden="1">"'&lt;ContentDefinition name=""sasCCW:/sas/vrdc/users/kow236/files/dua_050019/Vermont_ACO/VT AIPBP Development/PlanB/Data/aipbprpt/MonitoringReport/tab4_absumbymqy_long.sas7bdat"" rsid=""179285213"" type=""DataSet"" format=""ReportXml"" imgfmt=""ActiveX""'"</definedName>
    <definedName name="_AMO_ContentDefinition_179285213.1" hidden="1">"' created=""06/19/2019 14:12:36"" modifed=""06/20/2019 09:07:42"" user=""Katherine Owen"" apply=""False"" css=""D:\Program Files\SASHome\SASAddinforMicrosoftOffice\7.1\Styles\AMODefault.css"" range=""sasCCW__sas_vrdc_users_kow236_files_dua_050019_Vermo'"</definedName>
    <definedName name="_AMO_ContentDefinition_179285213.10" hidden="1">"'ParentName&amp;amp;gt;&amp;amp;#xD;&amp;amp;#xA;  &amp;amp;lt;Delimiter&amp;amp;gt;\&amp;amp;lt;/Delimiter&amp;amp;gt;&amp;amp;#xD;&amp;amp;#xA;  &amp;amp;lt;FullPath&amp;amp;gt;C:\Users\KOW236\AppData\Local\Temp\3\pqxijx2p.xfp\31640697389b459dbac1fe50fb977692.sas7bdat&amp;amp;lt;/FullPath&amp;amp;gt;&amp;'"</definedName>
    <definedName name="_AMO_ContentDefinition_179285213.11" hidden="1">"'amp;#xD;&amp;amp;#xA;  &amp;amp;lt;RelativePath&amp;amp;gt;C:\Users\KOW236\AppData\Local\Temp\3\pqxijx2p.xfp\31640697389b459dbac1fe50fb977692.sas7bdat&amp;amp;lt;/RelativePath&amp;amp;gt;&amp;amp;#xD;&amp;amp;#xA;&amp;amp;lt;/DNA&amp;amp;gt;&amp;quot; Name=&amp;quot;C:\Users\KOW236\AppData\Loca'"</definedName>
    <definedName name="_AMO_ContentDefinition_179285213.12" hidden="1">"'l\Temp\3\pqxijx2p.xfp\31640697389b459dbac1fe50fb977692.sas7bdat&amp;quot; /&amp;gt;"" /&gt;_x000D_
  &lt;param n=""ExcelTableColumnCount"" v=""6"" /&gt;_x000D_
  &lt;param n=""ExcelTableRowCount"" v=""768"" /&gt;_x000D_
  &lt;param n=""DataRowCount"" v=""768"" /&gt;_x000D_
  &lt;param n=""DataColCount"" '"</definedName>
    <definedName name="_AMO_ContentDefinition_179285213.13" hidden="1">"'v=""5"" /&gt;_x000D_
  &lt;param n=""ObsColumn"" v=""true"" /&gt;_x000D_
  &lt;param n=""ExcelFormattingHash"" v=""305108993"" /&gt;_x000D_
  &lt;param n=""ExcelFormatting"" v=""Automatic"" /&gt;_x000D_
  &lt;ExcelXMLOptions AdjColWidths=""True"" RowOpt=""InsertCells"" ColOpt=""InsertCells"" /&gt;_x000D_
'"</definedName>
    <definedName name="_AMO_ContentDefinition_179285213.14" hidden="1">"'&lt;/ContentDefinition&gt;'"</definedName>
    <definedName name="_AMO_ContentDefinition_179285213.2" hidden="1">"'nt_ACO_VT_AIPBP_Development_PlanB_Data_aipbprpt_MonitoringReport_tab4_absumbymqy_long_sas7bdat"" auto=""False"" xTime=""00:00:00.0019532"" rTime=""00:00:00.2675884"" bgnew=""False"" nFmt=""False"" grphSet=""True"" imgY=""0"" imgX=""0"" redirect=""Fal'"</definedName>
    <definedName name="_AMO_ContentDefinition_179285213.3" hidden="1">"'se""&gt;_x000D_
  &lt;files /&gt;_x000D_
  &lt;parents /&gt;_x000D_
  &lt;children /&gt;_x000D_
  &lt;param n=""AMO_Version"" v=""7.1"" /&gt;_x000D_
  &lt;param n=""DisplayName"" v=""sasCCW:/sas/vrdc/users/kow236/files/dua_050019/Vermont_ACO/VT AIPBP Development/PlanB/Data/aipbprpt/MonitoringReport/tab4_absumb'"</definedName>
    <definedName name="_AMO_ContentDefinition_179285213.4" hidden="1">"'ymqy_long.sas7bdat"" /&gt;_x000D_
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'"</definedName>
    <definedName name="_AMO_ContentDefinition_179285213.5" hidden="1">"'&lt;param n=""ShowRowNumbers"" v=""True"" /&gt;_x000D_
  &lt;param n=""ShowInfoInSheet"" v=""False"" /&gt;_x000D_
  &lt;param n=""CredKey"" v=""C:\Users\KOW236\AppData\Local\Temp\3\pqxijx2p.xfp\31640697389b459dbac1fe50fb977692.sas7bdat"" /&gt;_x000D_
  &lt;param n=""ClassName"" v=""SAS.Off'"</definedName>
    <definedName name="_AMO_ContentDefinition_179285213.6" hidden="1">"'iceAddin.DataViewItem""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SvrFile=&amp;quot;/sas/vrdc/users/kow236/files/dua_0'"</definedName>
    <definedName name="_AMO_ContentDefinition_179285213.7" hidden="1">"'50019/Vermont_ACO/VT AIPBP Development/PlanB/Data/aipbprpt/MonitoringReport/tab4_absumbymqy_long.sas7bdat&amp;quot; FilterDS=&amp;quot;&amp;amp;lt;?xml version=&amp;amp;quot;1.0&amp;amp;quot; encoding=&amp;amp;quot;utf-16&amp;amp;quot;?&amp;amp;gt;&amp;amp;lt;FilterTree&amp;amp;gt;&amp;amp;lt;T'"</definedName>
    <definedName name="_AMO_ContentDefinition_179285213.8" hidden="1">"'reeRoot /&amp;amp;gt;&amp;amp;lt;/FilterTree&amp;amp;gt;&amp;quot;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&amp;amp;lt;Name&amp;amp;gt;31640697389b459dbac1fe50fb977692.sas7'"</definedName>
    <definedName name="_AMO_ContentDefinition_179285213.9" hidden="1">"'bdat&amp;amp;lt;/Name&amp;amp;gt;&amp;amp;#xD;&amp;amp;#xA;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&amp;amp;lt;ParentName&amp;amp;gt;pqxijx2p.xfp&amp;amp;lt;/'"</definedName>
    <definedName name="_AMO_ContentDefinition_389096776" hidden="1">"'Partitions:14'"</definedName>
    <definedName name="_AMO_ContentDefinition_389096776.0" hidden="1">"'&lt;ContentDefinition name=""sasCCW:/sas/vrdc/users/kow236/files/dua_050019/Vermont_ACO/VT AIPBP Development/PlanB/Data/aipbprpt/MonitoringReport/tab1_stats.sas7bdat"" rsid=""389096776"" type=""DataSet"" format=""ReportXml"" imgfmt=""ActiveX"" created=""'"</definedName>
    <definedName name="_AMO_ContentDefinition_389096776.1" hidden="1">"'06/10/2019 13:54:02"" modifed=""06/20/2019 08:42:45"" user=""Katherine Owen"" apply=""False"" css=""D:\Program Files\SASHome\SASAddinforMicrosoftOffice\7.1\Styles\AMODefault.css"" range=""sasCCW__sas_vrdc_users_kow236_files_dua_050019_Vermont_ACO_VT_A'"</definedName>
    <definedName name="_AMO_ContentDefinition_389096776.10" hidden="1">"'&amp;amp;lt;Delimiter&amp;amp;gt;\&amp;amp;lt;/Delimiter&amp;amp;gt;&amp;amp;#xD;&amp;amp;#xA;  &amp;amp;lt;FullPath&amp;amp;gt;C:\Users\KOW236\AppData\Local\Temp\3\pqxijx2p.xfp\81c8bbb92d244a12bad09ab03248bdf7.sas7bdat&amp;amp;lt;/FullPath&amp;amp;gt;&amp;amp;#xD;&amp;amp;#xA;  &amp;amp;lt;RelativePat'"</definedName>
    <definedName name="_AMO_ContentDefinition_389096776.11" hidden="1">"'h&amp;amp;gt;C:\Users\KOW236\AppData\Local\Temp\3\pqxijx2p.xfp\81c8bbb92d244a12bad09ab03248bdf7.sas7bdat&amp;amp;lt;/RelativePath&amp;amp;gt;&amp;amp;#xD;&amp;amp;#xA;&amp;amp;lt;/DNA&amp;amp;gt;&amp;quot; Name=&amp;quot;C:\Users\KOW236\AppData\Local\Temp\3\pqxijx2p.xfp\81c8bbb92d244a12'"</definedName>
    <definedName name="_AMO_ContentDefinition_389096776.12" hidden="1">"'bad09ab03248bdf7.sas7bdat&amp;quot; /&amp;gt;"" /&gt;_x000D_
  &lt;param n=""ExcelTableColumnCount"" v=""11"" /&gt;_x000D_
  &lt;param n=""ExcelTableRowCount"" v=""4"" /&gt;_x000D_
  &lt;param n=""DataRowCount"" v=""4"" /&gt;_x000D_
  &lt;param n=""DataColCount"" v=""10"" /&gt;_x000D_
  &lt;param n=""ObsColumn"" v=""'"</definedName>
    <definedName name="_AMO_ContentDefinition_389096776.13" hidden="1">"'true"" /&gt;_x000D_
  &lt;param n=""ExcelFormattingHash"" v=""-1287740278"" /&gt;_x000D_
  &lt;param n=""ExcelFormatting"" v=""Automatic"" /&gt;_x000D_
  &lt;ExcelXMLOptions AdjColWidths=""True"" RowOpt=""InsertCells"" ColOpt=""InsertCells"" /&gt;_x000D_
&lt;/ContentDefinition&gt;'"</definedName>
    <definedName name="_AMO_ContentDefinition_389096776.2" hidden="1">"'IPBP_Development_PlanB_Data_aipbprpt_MonitoringReport_tab1_stats_sas7bdat"" auto=""False"" xTime=""00:00:00.0039064"" rTime=""00:00:00.1855540"" bgnew=""False"" nFmt=""False"" grphSet=""True"" imgY=""0"" imgX=""0"" redirect=""False""&gt;_x000D_
  &lt;files /&gt;_x000D_
  '"</definedName>
    <definedName name="_AMO_ContentDefinition_389096776.3" hidden="1">"'&lt;parents /&gt;_x000D_
  &lt;children /&gt;_x000D_
  &lt;param n=""AMO_Version"" v=""7.1"" /&gt;_x000D_
  &lt;param n=""DisplayName"" v=""sasCCW:/sas/vrdc/users/kow236/files/dua_050019/Vermont_ACO/VT AIPBP Development/PlanB/Data/aipbprpt/MonitoringReport/tab1_stats.sas7bdat"" /&gt;_x000D_
  &lt;par'"</definedName>
    <definedName name="_AMO_ContentDefinition_389096776.4" hidden="1">"'am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n=""ShowRowNumbers"" v'"</definedName>
    <definedName name="_AMO_ContentDefinition_389096776.5" hidden="1">"'=""True"" /&gt;_x000D_
  &lt;param n=""ShowInfoInSheet"" v=""False"" /&gt;_x000D_
  &lt;param n=""CredKey"" v=""C:\Users\KOW236\AppData\Local\Temp\3\pqxijx2p.xfp\81c8bbb92d244a12bad09ab03248bdf7.sas7bdat"" /&gt;_x000D_
  &lt;param n=""ClassName"" v=""SAS.OfficeAddin.DataViewItem"" /&gt;_x000D_
'"</definedName>
    <definedName name="_AMO_ContentDefinition_389096776.6" hidden="1">"'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SvrFile=&amp;quot;/sas/vrdc/users/kow236/files/dua_050019/Vermont_ACO/VT AIPBP D'"</definedName>
    <definedName name="_AMO_ContentDefinition_389096776.7" hidden="1">"'evelopment/PlanB/Data/aipbprpt/MonitoringReport/tab1_stats.sas7bdat&amp;quot; FilterDS=&amp;quot;&amp;amp;lt;?xml version=&amp;amp;quot;1.0&amp;amp;quot; encoding=&amp;amp;quot;utf-16&amp;amp;quot;?&amp;amp;gt;&amp;amp;lt;FilterTree&amp;amp;gt;&amp;amp;lt;TreeRoot /&amp;amp;gt;&amp;amp;lt;/FilterTree&amp;a'"</definedName>
    <definedName name="_AMO_ContentDefinition_389096776.8" hidden="1">"'mp;gt;&amp;quot; ColSelFlg=&amp;quot;0&amp;quot; DNA=&amp;quot;&amp;amp;lt;DNA&amp;amp;gt;&amp;amp;#xD;&amp;amp;#xA;  &amp;amp;lt;Type&amp;amp;gt;LocalFile&amp;amp;lt;/Type&amp;amp;gt;&amp;amp;#xD;&amp;amp;#xA;  &amp;amp;lt;Name&amp;amp;gt;81c8bbb92d244a12bad09ab03248bdf7.sas7bdat&amp;amp;lt;/Name&amp;amp;gt;&amp;amp;#xD;&amp;amp'"</definedName>
    <definedName name="_AMO_ContentDefinition_389096776.9" hidden="1">"';#xA;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&amp;amp;lt;ParentName&amp;amp;gt;pqxijx2p.xfp&amp;amp;lt;/ParentName&amp;amp;gt;&amp;amp;#xD;&amp;amp;#xA;  '"</definedName>
    <definedName name="_AMO_ContentDefinition_487264780" hidden="1">"'Partitions:14'"</definedName>
    <definedName name="_AMO_ContentDefinition_487264780.0" hidden="1">"'&lt;ContentDefinition name=""sasCCW:/sas/vrdc/users/kow236/files/dua_050019/Vermont_ACO/VT AIPBP Development/PlanB/Data/aipbprpt/MonitoringReport/tab6_cos_sum.sas7bdat"" rsid=""487264780"" type=""DataSet"" format=""ReportXml"" imgfmt=""ActiveX"" created'"</definedName>
    <definedName name="_AMO_ContentDefinition_487264780.1" hidden="1">"'=""06/12/2019 12:42:38"" modifed=""06/20/2019 09:06:53"" user=""Katherine Owen"" apply=""False"" css=""D:\Program Files\SASHome\SASAddinforMicrosoftOffice\7.1\Styles\AMODefault.css"" range=""sasCCW__sas_vrdc_users_kow236_files_dua_050019_Vermont_ACO_V'"</definedName>
    <definedName name="_AMO_ContentDefinition_487264780.10" hidden="1">"';#xA;  &amp;amp;lt;Delimiter&amp;amp;gt;\&amp;amp;lt;/Delimiter&amp;amp;gt;&amp;amp;#xD;&amp;amp;#xA;  &amp;amp;lt;FullPath&amp;amp;gt;C:\Users\KOW236\AppData\Local\Temp\3\pqxijx2p.xfp\fb9ae51b7b884e0ea4d1a185bf6a44eb.sas7bdat&amp;amp;lt;/FullPath&amp;amp;gt;&amp;amp;#xD;&amp;amp;#xA;  &amp;amp;lt;Rela'"</definedName>
    <definedName name="_AMO_ContentDefinition_487264780.11" hidden="1">"'tivePath&amp;amp;gt;C:\Users\KOW236\AppData\Local\Temp\3\pqxijx2p.xfp\fb9ae51b7b884e0ea4d1a185bf6a44eb.sas7bdat&amp;amp;lt;/RelativePath&amp;amp;gt;&amp;amp;#xD;&amp;amp;#xA;&amp;amp;lt;/DNA&amp;amp;gt;&amp;quot; Name=&amp;quot;C:\Users\KOW236\AppData\Local\Temp\3\pqxijx2p.xfp\fb9ae51b7'"</definedName>
    <definedName name="_AMO_ContentDefinition_487264780.12" hidden="1">"'b884e0ea4d1a185bf6a44eb.sas7bdat&amp;quot; /&amp;gt;"" /&gt;_x000D_
  &lt;param n=""ExcelTableColumnCount"" v=""8"" /&gt;_x000D_
  &lt;param n=""ExcelTableRowCount"" v=""12"" /&gt;_x000D_
  &lt;param n=""DataRowCount"" v=""12"" /&gt;_x000D_
  &lt;param n=""DataColCount"" v=""7"" /&gt;_x000D_
  &lt;param n=""ObsColu'"</definedName>
    <definedName name="_AMO_ContentDefinition_487264780.13" hidden="1">"'mn"" v=""true"" /&gt;_x000D_
  &lt;param n=""ExcelFormattingHash"" v=""664667454"" /&gt;_x000D_
  &lt;param n=""ExcelFormatting"" v=""Automatic"" /&gt;_x000D_
  &lt;ExcelXMLOptions AdjColWidths=""True"" RowOpt=""InsertCells"" ColOpt=""InsertCells"" /&gt;_x000D_
&lt;/ContentDefinition&gt;'"</definedName>
    <definedName name="_AMO_ContentDefinition_487264780.2" hidden="1">"'T_AIPBP_Development_PlanB_Data_aipbprpt_MonitoringReport_tab6_cos_sum_sas7bdat"" auto=""False"" xTime=""00:00:00.0078128"" rTime=""00:00:00.1777412"" bgnew=""False"" nFmt=""False"" grphSet=""True"" imgY=""0"" imgX=""0"" redirect=""False""&gt;_x000D_
  &lt;files /'"</definedName>
    <definedName name="_AMO_ContentDefinition_487264780.3" hidden="1">"'&gt;_x000D_
  &lt;parents /&gt;_x000D_
  &lt;children /&gt;_x000D_
  &lt;param n=""AMO_Version"" v=""7.1"" /&gt;_x000D_
  &lt;param n=""DisplayName"" v=""sasCCW:/sas/vrdc/users/kow236/files/dua_050019/Vermont_ACO/VT AIPBP Development/PlanB/Data/aipbprpt/MonitoringReport/tab6_cos_sum.sas7bdat"" /&gt;_x000D_
'"</definedName>
    <definedName name="_AMO_ContentDefinition_487264780.4" hidden="1">"'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n=""ShowRowNumbe'"</definedName>
    <definedName name="_AMO_ContentDefinition_487264780.5" hidden="1">"'rs"" v=""True"" /&gt;_x000D_
  &lt;param n=""ShowInfoInSheet"" v=""False"" /&gt;_x000D_
  &lt;param n=""CredKey"" v=""C:\Users\KOW236\AppData\Local\Temp\3\pqxijx2p.xfp\fb9ae51b7b884e0ea4d1a185bf6a44eb.sas7bdat"" /&gt;_x000D_
  &lt;param n=""ClassName"" v=""SAS.OfficeAddin.DataViewItem""'"</definedName>
    <definedName name="_AMO_ContentDefinition_487264780.6" hidden="1">"'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SvrFile=&amp;quot;/sas/vrdc/users/kow236/files/dua_050019/Vermont_ACO/VT AI'"</definedName>
    <definedName name="_AMO_ContentDefinition_487264780.7" hidden="1">"'PBP Development/PlanB/Data/aipbprpt/MonitoringReport/tab6_cos_sum.sas7bdat&amp;quot; FilterDS=&amp;quot;&amp;amp;lt;?xml version=&amp;amp;quot;1.0&amp;amp;quot; encoding=&amp;amp;quot;utf-16&amp;amp;quot;?&amp;amp;gt;&amp;amp;lt;FilterTree&amp;amp;gt;&amp;amp;lt;TreeRoot /&amp;amp;gt;&amp;amp;lt;/Filte'"</definedName>
    <definedName name="_AMO_ContentDefinition_487264780.8" hidden="1">"'rTree&amp;amp;gt;&amp;quot; ColSelFlg=&amp;quot;0&amp;quot; DNA=&amp;quot;&amp;amp;lt;DNA&amp;amp;gt;&amp;amp;#xD;&amp;amp;#xA;  &amp;amp;lt;Type&amp;amp;gt;LocalFile&amp;amp;lt;/Type&amp;amp;gt;&amp;amp;#xD;&amp;amp;#xA;  &amp;amp;lt;Name&amp;amp;gt;fb9ae51b7b884e0ea4d1a185bf6a44eb.sas7bdat&amp;amp;lt;/Name&amp;amp;gt;&amp;amp;#'"</definedName>
    <definedName name="_AMO_ContentDefinition_487264780.9" hidden="1">"'xD;&amp;amp;#xA;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&amp;amp;lt;ParentName&amp;amp;gt;pqxijx2p.xfp&amp;amp;lt;/ParentName&amp;amp;gt;&amp;amp;#xD;&amp;amp'"</definedName>
    <definedName name="_AMO_ContentDefinition_637468743" hidden="1">"'Partitions:14'"</definedName>
    <definedName name="_AMO_ContentDefinition_637468743.0" hidden="1">"'&lt;ContentDefinition name=""sasCCW:/sas/vrdc/users/kow236/files/dua_050019/Vermont_ACO/VT AIPBP Development/PlanB/Data/aipbprpt/MonitoringReport/tab9_pbp_lag.sas7bdat"" rsid=""637468743"" type=""DataSet"" format=""ReportXml"" imgfmt=""ActiveX"" created'"</definedName>
    <definedName name="_AMO_ContentDefinition_637468743.1" hidden="1">"'=""06/12/2019 13:34:04"" modifed=""06/20/2019 08:44:25"" user=""Katherine Owen"" apply=""False"" css=""D:\Program Files\SASHome\SASAddinforMicrosoftOffice\7.1\Styles\AMODefault.css"" range=""sasCCW__sas_vrdc_users_kow236_files_dua_050019_Vermont_ACO_V'"</definedName>
    <definedName name="_AMO_ContentDefinition_637468743.10" hidden="1">"';#xA;  &amp;amp;lt;Delimiter&amp;amp;gt;\&amp;amp;lt;/Delimiter&amp;amp;gt;&amp;amp;#xD;&amp;amp;#xA;  &amp;amp;lt;FullPath&amp;amp;gt;C:\Users\KOW236\AppData\Local\Temp\3\pqxijx2p.xfp\d25a8a4907d54b6aa1fa3ffe005402aa.sas7bdat&amp;amp;lt;/FullPath&amp;amp;gt;&amp;amp;#xD;&amp;amp;#xA;  &amp;amp;lt;Rela'"</definedName>
    <definedName name="_AMO_ContentDefinition_637468743.11" hidden="1">"'tivePath&amp;amp;gt;C:\Users\KOW236\AppData\Local\Temp\3\pqxijx2p.xfp\d25a8a4907d54b6aa1fa3ffe005402aa.sas7bdat&amp;amp;lt;/RelativePath&amp;amp;gt;&amp;amp;#xD;&amp;amp;#xA;&amp;amp;lt;/DNA&amp;amp;gt;&amp;quot; Name=&amp;quot;C:\Users\KOW236\AppData\Local\Temp\3\pqxijx2p.xfp\d25a8a490'"</definedName>
    <definedName name="_AMO_ContentDefinition_637468743.12" hidden="1">"'7d54b6aa1fa3ffe005402aa.sas7bdat&amp;quot; /&amp;gt;"" /&gt;_x000D_
  &lt;param n=""ExcelTableColumnCount"" v=""8"" /&gt;_x000D_
  &lt;param n=""ExcelTableRowCount"" v=""5"" /&gt;_x000D_
  &lt;param n=""DataRowCount"" v=""5"" /&gt;_x000D_
  &lt;param n=""DataColCount"" v=""7"" /&gt;_x000D_
  &lt;param n=""ObsColumn'"</definedName>
    <definedName name="_AMO_ContentDefinition_637468743.13" hidden="1">"'"" v=""true"" /&gt;_x000D_
  &lt;param n=""ExcelFormattingHash"" v=""404837971"" /&gt;_x000D_
  &lt;param n=""ExcelFormatting"" v=""Automatic"" /&gt;_x000D_
  &lt;ExcelXMLOptions AdjColWidths=""True"" RowOpt=""InsertCells"" ColOpt=""InsertCells"" /&gt;_x000D_
&lt;/ContentDefinition&gt;'"</definedName>
    <definedName name="_AMO_ContentDefinition_637468743.2" hidden="1">"'T_AIPBP_Development_PlanB_Data_aipbprpt_MonitoringReport_tab9_pbp_lag_sas7bdat"" auto=""False"" xTime=""00:00:00.0195320"" rTime=""00:00:00.1777412"" bgnew=""False"" nFmt=""False"" grphSet=""True"" imgY=""0"" imgX=""0"" redirect=""False""&gt;_x000D_
  &lt;files /'"</definedName>
    <definedName name="_AMO_ContentDefinition_637468743.3" hidden="1">"'&gt;_x000D_
  &lt;parents /&gt;_x000D_
  &lt;children /&gt;_x000D_
  &lt;param n=""AMO_Version"" v=""7.1"" /&gt;_x000D_
  &lt;param n=""DisplayName"" v=""sasCCW:/sas/vrdc/users/kow236/files/dua_050019/Vermont_ACO/VT AIPBP Development/PlanB/Data/aipbprpt/MonitoringReport/tab9_pbp_lag.sas7bdat"" /&gt;_x000D_
'"</definedName>
    <definedName name="_AMO_ContentDefinition_637468743.4" hidden="1">"'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n=""ShowRowNumbe'"</definedName>
    <definedName name="_AMO_ContentDefinition_637468743.5" hidden="1">"'rs"" v=""True"" /&gt;_x000D_
  &lt;param n=""ShowInfoInSheet"" v=""False"" /&gt;_x000D_
  &lt;param n=""CredKey"" v=""C:\Users\KOW236\AppData\Local\Temp\3\pqxijx2p.xfp\d25a8a4907d54b6aa1fa3ffe005402aa.sas7bdat"" /&gt;_x000D_
  &lt;param n=""ClassName"" v=""SAS.OfficeAddin.DataViewItem""'"</definedName>
    <definedName name="_AMO_ContentDefinition_637468743.6" hidden="1">"'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SvrFile=&amp;quot;/sas/vrdc/users/kow236/files/dua_050019/Vermont_ACO/VT AI'"</definedName>
    <definedName name="_AMO_ContentDefinition_637468743.7" hidden="1">"'PBP Development/PlanB/Data/aipbprpt/MonitoringReport/tab9_pbp_lag.sas7bdat&amp;quot; FilterDS=&amp;quot;&amp;amp;lt;?xml version=&amp;amp;quot;1.0&amp;amp;quot; encoding=&amp;amp;quot;utf-16&amp;amp;quot;?&amp;amp;gt;&amp;amp;lt;FilterTree&amp;amp;gt;&amp;amp;lt;TreeRoot /&amp;amp;gt;&amp;amp;lt;/Filte'"</definedName>
    <definedName name="_AMO_ContentDefinition_637468743.8" hidden="1">"'rTree&amp;amp;gt;&amp;quot; ColSelFlg=&amp;quot;0&amp;quot; DNA=&amp;quot;&amp;amp;lt;DNA&amp;amp;gt;&amp;amp;#xD;&amp;amp;#xA;  &amp;amp;lt;Type&amp;amp;gt;LocalFile&amp;amp;lt;/Type&amp;amp;gt;&amp;amp;#xD;&amp;amp;#xA;  &amp;amp;lt;Name&amp;amp;gt;d25a8a4907d54b6aa1fa3ffe005402aa.sas7bdat&amp;amp;lt;/Name&amp;amp;gt;&amp;amp;#'"</definedName>
    <definedName name="_AMO_ContentDefinition_637468743.9" hidden="1">"'xD;&amp;amp;#xA;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&amp;amp;lt;ParentName&amp;amp;gt;pqxijx2p.xfp&amp;amp;lt;/ParentName&amp;amp;gt;&amp;amp;#xD;&amp;amp'"</definedName>
    <definedName name="_AMO_ContentDefinition_744166049" hidden="1">"'Partitions:15'"</definedName>
    <definedName name="_AMO_ContentDefinition_744166049.0" hidden="1">"'&lt;ContentDefinition name=""sasCCW:/sas/vrdc/users/kow236/files/dua_050019/Vermont_ACO/VT AIPBP Development/PlanB/Data/aipbprpt/MonitoringReport/tab5_claim_type_aipbp_qtr.sas7bdat"" rsid=""744166049"" type=""DataSet"" format=""ReportXml"" imgfmt=""Acti'"</definedName>
    <definedName name="_AMO_ContentDefinition_744166049.1" hidden="1">"'veX"" created=""06/11/2019 13:55:28"" modifed=""06/20/2019 08:43:15"" user=""Katherine Owen"" apply=""False"" css=""D:\Program Files\SASHome\SASAddinforMicrosoftOffice\7.1\Styles\AMODefault.css"" range=""sasCCW__sas_vrdc_users_kow236_files_dua_050019_'"</definedName>
    <definedName name="_AMO_ContentDefinition_744166049.10" hidden="1">"'gt;pqxijx2p.xfp&amp;amp;lt;/ParentName&amp;amp;gt;&amp;amp;#xD;&amp;amp;#xA;  &amp;amp;lt;Delimiter&amp;amp;gt;\&amp;amp;lt;/Delimiter&amp;amp;gt;&amp;amp;#xD;&amp;amp;#xA;  &amp;amp;lt;FullPath&amp;amp;gt;C:\Users\KOW236\AppData\Local\Temp\3\pqxijx2p.xfp\15349010681e4837b07163ecc38ec99c.sas7bdat&amp;a'"</definedName>
    <definedName name="_AMO_ContentDefinition_744166049.11" hidden="1">"'mp;lt;/FullPath&amp;amp;gt;&amp;amp;#xD;&amp;amp;#xA;  &amp;amp;lt;RelativePath&amp;amp;gt;C:\Users\KOW236\AppData\Local\Temp\3\pqxijx2p.xfp\15349010681e4837b07163ecc38ec99c.sas7bdat&amp;amp;lt;/RelativePath&amp;amp;gt;&amp;amp;#xD;&amp;amp;#xA;&amp;amp;lt;/DNA&amp;amp;gt;&amp;quot; Name=&amp;quot;C:\U'"</definedName>
    <definedName name="_AMO_ContentDefinition_744166049.12" hidden="1">"'sers\KOW236\AppData\Local\Temp\3\pqxijx2p.xfp\15349010681e4837b07163ecc38ec99c.sas7bdat&amp;quot; /&amp;gt;"" /&gt;_x000D_
  &lt;param n=""ExcelTableColumnCount"" v=""7"" /&gt;_x000D_
  &lt;param n=""ExcelTableRowCount"" v=""10"" /&gt;_x000D_
  &lt;param n=""DataRowCount"" v=""10"" /&gt;_x000D_
  &lt;para'"</definedName>
    <definedName name="_AMO_ContentDefinition_744166049.13" hidden="1">"'m n=""DataColCount"" v=""6"" /&gt;_x000D_
  &lt;param n=""ObsColumn"" v=""true"" /&gt;_x000D_
  &lt;param n=""ExcelFormattingHash"" v=""-415992022"" /&gt;_x000D_
  &lt;param n=""ExcelFormatting"" v=""Automatic"" /&gt;_x000D_
  &lt;ExcelXMLOptions AdjColWidths=""True"" RowOpt=""InsertCells"" ColOp'"</definedName>
    <definedName name="_AMO_ContentDefinition_744166049.14" hidden="1">"'t=""InsertCells"" /&gt;_x000D_
&lt;/ContentDefinition&gt;'"</definedName>
    <definedName name="_AMO_ContentDefinition_744166049.2" hidden="1">"'Vermont_ACO_VT_AIPBP_Development_PlanB_Data_aipbprpt_MonitoringReport_tab5_claim_type_aipbp_qtr_sas7bdat"" auto=""False"" xTime=""00:00:00.0019532"" rTime=""00:00:00.1757880"" bgnew=""False"" nFmt=""False"" grphSet=""True"" imgY=""0"" imgX=""0"" red'"</definedName>
    <definedName name="_AMO_ContentDefinition_744166049.3" hidden="1">"'irect=""False""&gt;_x000D_
  &lt;files /&gt;_x000D_
  &lt;parents /&gt;_x000D_
  &lt;children /&gt;_x000D_
  &lt;param n=""AMO_Version"" v=""7.1"" /&gt;_x000D_
  &lt;param n=""DisplayName"" v=""sasCCW:/sas/vrdc/users/kow236/files/dua_050019/Vermont_ACO/VT AIPBP Development/PlanB/Data/aipbprpt/MonitoringReport/'"</definedName>
    <definedName name="_AMO_ContentDefinition_744166049.4" hidden="1">"'tab5_claim_type_aipbp_qtr.sas7bdat"" /&gt;_x000D_
  &lt;param n=""DisplayType"" v=""Data Set"" /&gt;_x000D_
  &lt;param n=""DataSourceType"" v=""SAS DATASET"" /&gt;_x000D_
  &lt;param n=""SASFilter"" v="""" /&gt;_x000D_
  &lt;param n=""MoreSheetsForRows"" v=""True"" /&gt;_x000D_
  &lt;param n=""PageSize"" v='"</definedName>
    <definedName name="_AMO_ContentDefinition_744166049.5" hidden="1">"'""200000"" /&gt;_x000D_
  &lt;param n=""ShowRowNumbers"" v=""True"" /&gt;_x000D_
  &lt;param n=""ShowInfoInSheet"" v=""False"" /&gt;_x000D_
  &lt;param n=""CredKey"" v=""C:\Users\KOW236\AppData\Local\Temp\3\pqxijx2p.xfp\15349010681e4837b07163ecc38ec99c.sas7bdat"" /&gt;_x000D_
  &lt;param n=""Clas'"</definedName>
    <definedName name="_AMO_ContentDefinition_744166049.6" hidden="1">"'sName"" v=""SAS.OfficeAddin.DataViewItem"" /&gt;_x000D_
  &lt;param n=""ServerName"" v=""sasCCW"" /&gt;_x000D_
  &lt;param n=""DataSource"" v=""&amp;lt;SasDataSource Version=&amp;quot;4.2&amp;quot; Type=&amp;quot;SAS.Servers.Dataset&amp;quot; Svr=&amp;quot;sasCCW&amp;quot; SvrFile=&amp;quot;/sas/vrdc/users'"</definedName>
    <definedName name="_AMO_ContentDefinition_744166049.7" hidden="1">"'/kow236/files/dua_050019/Vermont_ACO/VT AIPBP Development/PlanB/Data/aipbprpt/MonitoringReport/tab5_claim_type_aipbp_qtr.sas7bdat&amp;quot; FilterDS=&amp;quot;&amp;amp;lt;?xml version=&amp;amp;quot;1.0&amp;amp;quot; encoding=&amp;amp;quot;utf-16&amp;amp;quot;?&amp;amp;gt;&amp;amp;lt;Fil'"</definedName>
    <definedName name="_AMO_ContentDefinition_744166049.8" hidden="1">"'terTree&amp;amp;gt;&amp;amp;lt;TreeRoot /&amp;amp;gt;&amp;amp;lt;/FilterTree&amp;amp;gt;&amp;quot;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&amp;amp;lt;Name&amp;amp;gt;15349010681e4'"</definedName>
    <definedName name="_AMO_ContentDefinition_744166049.9" hidden="1">"'837b07163ecc38ec99c.sas7bdat&amp;amp;lt;/Name&amp;amp;gt;&amp;amp;#xD;&amp;amp;#xA;  &amp;amp;lt;Version&amp;amp;gt;1&amp;amp;lt;/Version&amp;amp;gt;&amp;amp;#xD;&amp;amp;#xA;  &amp;amp;lt;Assembly /&amp;amp;gt;&amp;amp;#xD;&amp;amp;#xA;  &amp;amp;lt;Factory /&amp;amp;gt;&amp;amp;#xD;&amp;amp;#xA;  &amp;amp;lt;ParentName&amp;amp;'"</definedName>
    <definedName name="_AMO_ContentDefinition_759497851" hidden="1">"'Partitions:15'"</definedName>
    <definedName name="_AMO_ContentDefinition_759497851.0" hidden="1">"'&lt;ContentDefinition name=""sasCCW:/sas/vrdc/users/kow236/files/dua_050019/Vermont_ACO/VT AIPBP Development/PlanB/Data/aipbprpt/MonitoringReport/tab4_absumbymqy_wide.sas7bdat"" rsid=""759497851"" type=""DataSet"" format=""ReportXml"" imgfmt=""ActiveX""'"</definedName>
    <definedName name="_AMO_ContentDefinition_759497851.1" hidden="1">"' created=""06/19/2019 13:40:39"" modifed=""06/20/2019 09:07:50"" user=""Katherine Owen"" apply=""False"" css=""D:\Program Files\SASHome\SASAddinforMicrosoftOffice\7.1\Styles\AMODefault.css"" range=""sasCCW__sas_vrdc_users_kow236_files_dua_050019_Vermo'"</definedName>
    <definedName name="_AMO_ContentDefinition_759497851.10" hidden="1">"'ParentName&amp;amp;gt;&amp;amp;#xD;&amp;amp;#xA;  &amp;amp;lt;Delimiter&amp;amp;gt;\&amp;amp;lt;/Delimiter&amp;amp;gt;&amp;amp;#xD;&amp;amp;#xA;  &amp;amp;lt;FullPath&amp;amp;gt;C:\Users\KOW236\AppData\Local\Temp\3\pqxijx2p.xfp\334d7e0afddb47ae992526f6adf52daf.sas7bdat&amp;amp;lt;/FullPath&amp;amp;gt;&amp;'"</definedName>
    <definedName name="_AMO_ContentDefinition_759497851.11" hidden="1">"'amp;#xD;&amp;amp;#xA;  &amp;amp;lt;RelativePath&amp;amp;gt;C:\Users\KOW236\AppData\Local\Temp\3\pqxijx2p.xfp\334d7e0afddb47ae992526f6adf52daf.sas7bdat&amp;amp;lt;/RelativePath&amp;amp;gt;&amp;amp;#xD;&amp;amp;#xA;&amp;amp;lt;/DNA&amp;amp;gt;&amp;quot; Name=&amp;quot;C:\Users\KOW236\AppData\Loca'"</definedName>
    <definedName name="_AMO_ContentDefinition_759497851.12" hidden="1">"'l\Temp\3\pqxijx2p.xfp\334d7e0afddb47ae992526f6adf52daf.sas7bdat&amp;quot; /&amp;gt;"" /&gt;_x000D_
  &lt;param n=""ExcelTableColumnCount"" v=""8"" /&gt;_x000D_
  &lt;param n=""ExcelTableRowCount"" v=""144"" /&gt;_x000D_
  &lt;param n=""DataRowCount"" v=""144"" /&gt;_x000D_
  &lt;param n=""DataColCount"" '"</definedName>
    <definedName name="_AMO_ContentDefinition_759497851.13" hidden="1">"'v=""7"" /&gt;_x000D_
  &lt;param n=""ObsColumn"" v=""true"" /&gt;_x000D_
  &lt;param n=""ExcelFormattingHash"" v=""973921323"" /&gt;_x000D_
  &lt;param n=""ExcelFormatting"" v=""Automatic"" /&gt;_x000D_
  &lt;ExcelXMLOptions AdjColWidths=""True"" RowOpt=""InsertCells"" ColOpt=""InsertCells"" /&gt;_x000D_
'"</definedName>
    <definedName name="_AMO_ContentDefinition_759497851.14" hidden="1">"'&lt;/ContentDefinition&gt;'"</definedName>
    <definedName name="_AMO_ContentDefinition_759497851.2" hidden="1">"'nt_ACO_VT_AIPBP_Development_PlanB_Data_aipbprpt_MonitoringReport_tab4_absumbymqy_wide_sas7bdat"" auto=""False"" xTime=""00:00:00.0019532"" rTime=""00:00:00.1914136"" bgnew=""False"" nFmt=""False"" grphSet=""True"" imgY=""0"" imgX=""0"" redirect=""Fal'"</definedName>
    <definedName name="_AMO_ContentDefinition_759497851.3" hidden="1">"'se""&gt;_x000D_
  &lt;files /&gt;_x000D_
  &lt;parents /&gt;_x000D_
  &lt;children /&gt;_x000D_
  &lt;param n=""AMO_Version"" v=""7.1"" /&gt;_x000D_
  &lt;param n=""DisplayName"" v=""sasCCW:/sas/vrdc/users/kow236/files/dua_050019/Vermont_ACO/VT AIPBP Development/PlanB/Data/aipbprpt/MonitoringReport/tab4_absumb'"</definedName>
    <definedName name="_AMO_ContentDefinition_759497851.4" hidden="1">"'ymqy_wide.sas7bdat"" /&gt;_x000D_
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'"</definedName>
    <definedName name="_AMO_ContentDefinition_759497851.5" hidden="1">"'&lt;param n=""ShowRowNumbers"" v=""True"" /&gt;_x000D_
  &lt;param n=""ShowInfoInSheet"" v=""False"" /&gt;_x000D_
  &lt;param n=""CredKey"" v=""C:\Users\KOW236\AppData\Local\Temp\3\pqxijx2p.xfp\334d7e0afddb47ae992526f6adf52daf.sas7bdat"" /&gt;_x000D_
  &lt;param n=""ClassName"" v=""SAS.Off'"</definedName>
    <definedName name="_AMO_ContentDefinition_759497851.6" hidden="1">"'iceAddin.DataViewItem""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SvrFile=&amp;quot;/sas/vrdc/users/kow236/files/dua_0'"</definedName>
    <definedName name="_AMO_ContentDefinition_759497851.7" hidden="1">"'50019/Vermont_ACO/VT AIPBP Development/PlanB/Data/aipbprpt/MonitoringReport/tab4_absumbymqy_wide.sas7bdat&amp;quot; FilterDS=&amp;quot;&amp;amp;lt;?xml version=&amp;amp;quot;1.0&amp;amp;quot; encoding=&amp;amp;quot;utf-16&amp;amp;quot;?&amp;amp;gt;&amp;amp;lt;FilterTree&amp;amp;gt;&amp;amp;lt;T'"</definedName>
    <definedName name="_AMO_ContentDefinition_759497851.8" hidden="1">"'reeRoot /&amp;amp;gt;&amp;amp;lt;/FilterTree&amp;amp;gt;&amp;quot;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&amp;amp;lt;Name&amp;amp;gt;334d7e0afddb47ae992526f6adf52daf.sas7'"</definedName>
    <definedName name="_AMO_ContentDefinition_759497851.9" hidden="1">"'bdat&amp;amp;lt;/Name&amp;amp;gt;&amp;amp;#xD;&amp;amp;#xA;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&amp;amp;lt;ParentName&amp;amp;gt;pqxijx2p.xfp&amp;amp;lt;/'"</definedName>
    <definedName name="_AMO_ContentDefinition_973596276" hidden="1">"'Partitions:14'"</definedName>
    <definedName name="_AMO_ContentDefinition_973596276.0" hidden="1">"'&lt;ContentDefinition name=""sasCCW:/sas/vrdc/users/kow236/files/dua_050019/Vermont_ACO/VT AIPBP Development/PlanB/Data/aipbprpt/MonitoringReport/tab8_claim_lag.sas7bdat"" rsid=""973596276"" type=""DataSet"" format=""ReportXml"" imgfmt=""ActiveX"" creat'"</definedName>
    <definedName name="_AMO_ContentDefinition_973596276.1" hidden="1">"'ed=""06/12/2019 12:50:20"" modifed=""06/20/2019 08:56:28"" user=""Katherine Owen"" apply=""False"" css=""D:\Program Files\SASHome\SASAddinforMicrosoftOffice\7.1\Styles\AMODefault.css"" range=""sasCCW__sas_vrdc_users_kow236_files_dua_050019_Vermont_ACO'"</definedName>
    <definedName name="_AMO_ContentDefinition_973596276.10" hidden="1">"'p;#xD;&amp;amp;#xA;  &amp;amp;lt;Delimiter&amp;amp;gt;\&amp;amp;lt;/Delimiter&amp;amp;gt;&amp;amp;#xD;&amp;amp;#xA;  &amp;amp;lt;FullPath&amp;amp;gt;C:\Users\KOW236\AppData\Local\Temp\3\pqxijx2p.xfp\09251802a60d43ccafc7ed4524d7a1a2.sas7bdat&amp;amp;lt;/FullPath&amp;amp;gt;&amp;amp;#xD;&amp;amp;#xA;  &amp;a'"</definedName>
    <definedName name="_AMO_ContentDefinition_973596276.11" hidden="1">"'mp;lt;RelativePath&amp;amp;gt;C:\Users\KOW236\AppData\Local\Temp\3\pqxijx2p.xfp\09251802a60d43ccafc7ed4524d7a1a2.sas7bdat&amp;amp;lt;/RelativePath&amp;amp;gt;&amp;amp;#xD;&amp;amp;#xA;&amp;amp;lt;/DNA&amp;amp;gt;&amp;quot; Name=&amp;quot;C:\Users\KOW236\AppData\Local\Temp\3\pqxijx2p.xfp'"</definedName>
    <definedName name="_AMO_ContentDefinition_973596276.12" hidden="1">"'\09251802a60d43ccafc7ed4524d7a1a2.sas7bdat&amp;quot; /&amp;gt;"" /&gt;_x000D_
  &lt;param n=""ExcelTableColumnCount"" v=""8"" /&gt;_x000D_
  &lt;param n=""ExcelTableRowCount"" v=""5"" /&gt;_x000D_
  &lt;param n=""DataRowCount"" v=""5"" /&gt;_x000D_
  &lt;param n=""DataColCount"" v=""7"" /&gt;_x000D_
  &lt;param n='"</definedName>
    <definedName name="_AMO_ContentDefinition_973596276.13" hidden="1">"'""ObsColumn"" v=""true"" /&gt;_x000D_
  &lt;param n=""ExcelFormattingHash"" v=""404837971"" /&gt;_x000D_
  &lt;param n=""ExcelFormatting"" v=""Automatic"" /&gt;_x000D_
  &lt;ExcelXMLOptions AdjColWidths=""True"" RowOpt=""InsertCells"" ColOpt=""InsertCells"" /&gt;_x000D_
&lt;/ContentDefinition&gt;'"</definedName>
    <definedName name="_AMO_ContentDefinition_973596276.2" hidden="1">"'_VT_AIPBP_Development_PlanB_Data_aipbprpt_MonitoringReport_tab8_claim_lag_sas7bdat"" auto=""False"" xTime=""00:00:00.0019532"" rTime=""00:00:00.1757880"" bgnew=""False"" nFmt=""False"" grphSet=""True"" imgY=""0"" imgX=""0"" redirect=""False""&gt;_x000D_
  &lt;fil'"</definedName>
    <definedName name="_AMO_ContentDefinition_973596276.3" hidden="1">"'es /&gt;_x000D_
  &lt;parents /&gt;_x000D_
  &lt;children /&gt;_x000D_
  &lt;param n=""AMO_Version"" v=""7.1"" /&gt;_x000D_
  &lt;param n=""DisplayName"" v=""sasCCW:/sas/vrdc/users/kow236/files/dua_050019/Vermont_ACO/VT AIPBP Development/PlanB/Data/aipbprpt/MonitoringReport/tab8_claim_lag.sas7bdat'"</definedName>
    <definedName name="_AMO_ContentDefinition_973596276.4" hidden="1">"'"" /&gt;_x000D_
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n=""ShowR'"</definedName>
    <definedName name="_AMO_ContentDefinition_973596276.5" hidden="1">"'owNumbers"" v=""True"" /&gt;_x000D_
  &lt;param n=""ShowInfoInSheet"" v=""False"" /&gt;_x000D_
  &lt;param n=""CredKey"" v=""C:\Users\KOW236\AppData\Local\Temp\3\pqxijx2p.xfp\09251802a60d43ccafc7ed4524d7a1a2.sas7bdat"" /&gt;_x000D_
  &lt;param n=""ClassName"" v=""SAS.OfficeAddin.DataVi'"</definedName>
    <definedName name="_AMO_ContentDefinition_973596276.6" hidden="1">"'ewItem""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SvrFile=&amp;quot;/sas/vrdc/users/kow236/files/dua_050019/Vermont_A'"</definedName>
    <definedName name="_AMO_ContentDefinition_973596276.7" hidden="1">"'CO/VT AIPBP Development/PlanB/Data/aipbprpt/MonitoringReport/tab8_claim_lag.sas7bdat&amp;quot; FilterDS=&amp;quot;&amp;amp;lt;?xml version=&amp;amp;quot;1.0&amp;amp;quot; encoding=&amp;amp;quot;utf-16&amp;amp;quot;?&amp;amp;gt;&amp;amp;lt;FilterTree&amp;amp;gt;&amp;amp;lt;TreeRoot /&amp;amp;gt;&amp;amp'"</definedName>
    <definedName name="_AMO_ContentDefinition_973596276.8" hidden="1">"';lt;/FilterTree&amp;amp;gt;&amp;quot; ColSelFlg=&amp;quot;0&amp;quot; DNA=&amp;quot;&amp;amp;lt;DNA&amp;amp;gt;&amp;amp;#xD;&amp;amp;#xA;  &amp;amp;lt;Type&amp;amp;gt;LocalFile&amp;amp;lt;/Type&amp;amp;gt;&amp;amp;#xD;&amp;amp;#xA;  &amp;amp;lt;Name&amp;amp;gt;09251802a60d43ccafc7ed4524d7a1a2.sas7bdat&amp;amp;lt;/Name&amp;amp'"</definedName>
    <definedName name="_AMO_ContentDefinition_973596276.9" hidden="1">"';gt;&amp;amp;#xD;&amp;amp;#xA;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&amp;amp;lt;ParentName&amp;amp;gt;pqxijx2p.xfp&amp;amp;lt;/ParentName&amp;amp;gt;&amp;am'"</definedName>
    <definedName name="_AMO_ContentDefinition_990421490" hidden="1">"'Partitions:14'"</definedName>
    <definedName name="_AMO_ContentDefinition_990421490.0" hidden="1">"'&lt;ContentDefinition name=""sasCCW:/sas/vrdc/users/kow236/files/dua_050019/Vermont_ACO/VT AIPBP Development/PlanB/Data/aipbprpt/MonitoringReport/tab10_ineligbenes.sas7bdat"" rsid=""990421490"" type=""DataSet"" format=""ReportXml"" imgfmt=""ActiveX"" cr'"</definedName>
    <definedName name="_AMO_ContentDefinition_990421490.1" hidden="1">"'eated=""06/10/2019 14:01:20"" modifed=""06/20/2019 08:42:41"" user=""Katherine Owen"" apply=""False"" css=""D:\Program Files\SASHome\SASAddinforMicrosoftOffice\7.1\Styles\AMODefault.css"" range=""sasCCW__sas_vrdc_users_kow236_fi_2"" auto=""False"" xT'"</definedName>
    <definedName name="_AMO_ContentDefinition_990421490.10" hidden="1">"'FullPath&amp;amp;gt;C:\Users\KOW236\AppData\Local\Temp\3\pqxijx2p.xfp\c0c7f672b10d4246ba6859d6b62e249a.sas7bdat&amp;amp;lt;/FullPath&amp;amp;gt;&amp;amp;#xD;&amp;amp;#xA;  &amp;amp;lt;RelativePath&amp;amp;gt;C:\Users\KOW236\AppData\Local\Temp\3\pqxijx2p.xfp\c0c7f672b10d4246ba685'"</definedName>
    <definedName name="_AMO_ContentDefinition_990421490.11" hidden="1">"'9d6b62e249a.sas7bdat&amp;amp;lt;/RelativePath&amp;amp;gt;&amp;amp;#xD;&amp;amp;#xA;&amp;amp;lt;/DNA&amp;amp;gt;&amp;quot; Name=&amp;quot;C:\Users\KOW236\AppData\Local\Temp\3\pqxijx2p.xfp\c0c7f672b10d4246ba6859d6b62e249a.sas7bdat&amp;quot; /&amp;gt;"" /&gt;_x000D_
  &lt;param n=""ExcelTableColumnCount""'"</definedName>
    <definedName name="_AMO_ContentDefinition_990421490.12" hidden="1">"' v=""12"" /&gt;_x000D_
  &lt;param n=""ExcelTableRowCount"" v=""1"" /&gt;_x000D_
  &lt;param n=""DataRowCount"" v=""1"" /&gt;_x000D_
  &lt;param n=""DataColCount"" v=""11"" /&gt;_x000D_
  &lt;param n=""ObsColumn"" v=""true"" /&gt;_x000D_
  &lt;param n=""ExcelFormattingHash"" v=""1882366330"" /&gt;_x000D_
  &lt;param n='"</definedName>
    <definedName name="_AMO_ContentDefinition_990421490.13" hidden="1">"'""ExcelFormatting"" v=""Automatic"" /&gt;_x000D_
  &lt;ExcelXMLOptions AdjColWidths=""True"" RowOpt=""InsertCells"" ColOpt=""InsertCells"" /&gt;_x000D_
&lt;/ContentDefinition&gt;'"</definedName>
    <definedName name="_AMO_ContentDefinition_990421490.2" hidden="1">"'ime=""00:00:00.0039064"" rTime=""00:00:00.1796944"" bgnew=""False"" nFmt=""False"" grphSet=""True"" imgY=""0"" imgX=""0"" redirect=""False""&gt;_x000D_
  &lt;files /&gt;_x000D_
  &lt;parents /&gt;_x000D_
  &lt;children /&gt;_x000D_
  &lt;param n=""AMO_Version"" v=""7.1"" /&gt;_x000D_
  &lt;param n=""DisplayN'"</definedName>
    <definedName name="_AMO_ContentDefinition_990421490.3" hidden="1">"'ame"" v=""sasCCW:/sas/vrdc/users/kow236/files/dua_050019/Vermont_ACO/VT AIPBP Development/PlanB/Data/aipbprpt/MonitoringReport/tab10_ineligbenes.sas7bdat"" /&gt;_x000D_
  &lt;param n=""DisplayType"" v=""Data Set"" /&gt;_x000D_
  &lt;param n=""DataSourceType"" v=""SAS DATASE'"</definedName>
    <definedName name="_AMO_ContentDefinition_990421490.4" hidden="1">"'T"" /&gt;_x000D_
  &lt;param n=""SASFilter"" v="""" /&gt;_x000D_
  &lt;param n=""MoreSheetsForRows"" v=""True"" /&gt;_x000D_
  &lt;param n=""PageSize"" v=""200000"" /&gt;_x000D_
  &lt;param n=""ShowRowNumbers"" v=""True"" /&gt;_x000D_
  &lt;param n=""ShowInfoInSheet"" v=""False"" /&gt;_x000D_
  &lt;param n=""CredKey"" v='"</definedName>
    <definedName name="_AMO_ContentDefinition_990421490.5" hidden="1">"'""C:\Users\KOW236\AppData\Local\Temp\3\pqxijx2p.xfp\c0c7f672b10d4246ba6859d6b62e249a.sas7bdat"" /&gt;_x000D_
  &lt;param n=""ClassName"" v=""SAS.OfficeAddin.DataViewItem"" /&gt;_x000D_
  &lt;param n=""ServerName"" v=""sasCCW"" /&gt;_x000D_
  &lt;param n=""DataSource"" v=""&amp;lt;SasDataSou'"</definedName>
    <definedName name="_AMO_ContentDefinition_990421490.6" hidden="1">"'rce Version=&amp;quot;4.2&amp;quot; Type=&amp;quot;SAS.Servers.Dataset&amp;quot; Svr=&amp;quot;sasCCW&amp;quot; SvrFile=&amp;quot;/sas/vrdc/users/kow236/files/dua_050019/Vermont_ACO/VT AIPBP Development/PlanB/Data/aipbprpt/MonitoringReport/tab10_ineligbenes.sas7bdat&amp;quot; Filter'"</definedName>
    <definedName name="_AMO_ContentDefinition_990421490.7" hidden="1">"'DS=&amp;quot;&amp;amp;lt;?xml version=&amp;amp;quot;1.0&amp;amp;quot; encoding=&amp;amp;quot;utf-16&amp;amp;quot;?&amp;amp;gt;&amp;amp;lt;FilterTree&amp;amp;gt;&amp;amp;lt;TreeRoot /&amp;amp;gt;&amp;amp;lt;/FilterTree&amp;amp;gt;&amp;quot; ColSelFlg=&amp;quot;0&amp;quot; DNA=&amp;quot;&amp;amp;lt;DNA&amp;amp;gt;&amp;amp;#xD;&amp;amp;'"</definedName>
    <definedName name="_AMO_ContentDefinition_990421490.8" hidden="1">"'#xA;  &amp;amp;lt;Type&amp;amp;gt;LocalFile&amp;amp;lt;/Type&amp;amp;gt;&amp;amp;#xD;&amp;amp;#xA;  &amp;amp;lt;Name&amp;amp;gt;c0c7f672b10d4246ba6859d6b62e249a.sas7bdat&amp;amp;lt;/Name&amp;amp;gt;&amp;amp;#xD;&amp;amp;#xA;  &amp;amp;lt;Version&amp;amp;gt;1&amp;amp;lt;/Version&amp;amp;gt;&amp;amp;#xD;&amp;amp;#xA;  &amp;amp;'"</definedName>
    <definedName name="_AMO_ContentDefinition_990421490.9" hidden="1">"'lt;Assembly /&amp;amp;gt;&amp;amp;#xD;&amp;amp;#xA;  &amp;amp;lt;Factory /&amp;amp;gt;&amp;amp;#xD;&amp;amp;#xA;  &amp;amp;lt;ParentName&amp;amp;gt;pqxijx2p.xfp&amp;amp;lt;/ParentName&amp;amp;gt;&amp;amp;#xD;&amp;amp;#xA;  &amp;amp;lt;Delimiter&amp;amp;gt;\&amp;amp;lt;/Delimiter&amp;amp;gt;&amp;amp;#xD;&amp;amp;#xA;  &amp;amp;lt;'"</definedName>
    <definedName name="_AMO_ContentLocation_179285213__A1" hidden="1">"'Partitions:2'"</definedName>
    <definedName name="_AMO_ContentLocation_179285213__A1.0" hidden="1">"'&lt;ContentLocation path=""A1"" rsid=""179285213"" tag="""" fid=""0""&gt;_x000D_
  &lt;param n=""_NumRows"" v=""769"" /&gt;_x000D_
  &lt;param n=""_NumCols"" v=""6"" /&gt;_x000D_
  &lt;param n=""SASDataState"" v=""none"" /&gt;_x000D_
  &lt;param n=""SASDataStart"" v=""1"" /&gt;_x000D_
  &lt;param n=""SASDataEn'"</definedName>
    <definedName name="_AMO_ContentLocation_179285213__A1.1" hidden="1">"'d"" v=""768"" /&gt;_x000D_
&lt;/ContentLocation&gt;'"</definedName>
    <definedName name="_AMO_ContentLocation_389096776__A1" hidden="1">"'Partitions:2'"</definedName>
    <definedName name="_AMO_ContentLocation_389096776__A1.0" hidden="1">"'&lt;ContentLocation path=""A1"" rsid=""389096776"" tag="""" fid=""0""&gt;_x000D_
  &lt;param n=""_NumRows"" v=""5"" /&gt;_x000D_
  &lt;param n=""_NumCols"" v=""11"" /&gt;_x000D_
  &lt;param n=""SASDataState"" v=""none"" /&gt;_x000D_
  &lt;param n=""SASDataStart"" v=""1"" /&gt;_x000D_
  &lt;param n=""SASDataEnd'"</definedName>
    <definedName name="_AMO_ContentLocation_389096776__A1.1" hidden="1">"'"" v=""4"" /&gt;_x000D_
&lt;/ContentLocation&gt;'"</definedName>
    <definedName name="_AMO_ContentLocation_487264780__A1" hidden="1">"'Partitions:2'"</definedName>
    <definedName name="_AMO_ContentLocation_487264780__A1.0" hidden="1">"'&lt;ContentLocation path=""A1"" rsid=""487264780"" tag="""" fid=""0""&gt;_x000D_
  &lt;param n=""_NumRows"" v=""13"" /&gt;_x000D_
  &lt;param n=""_NumCols"" v=""8"" /&gt;_x000D_
  &lt;param n=""SASDataState"" v=""none"" /&gt;_x000D_
  &lt;param n=""SASDataStart"" v=""1"" /&gt;_x000D_
  &lt;param n=""SASDataEnd'"</definedName>
    <definedName name="_AMO_ContentLocation_487264780__A1.1" hidden="1">"'"" v=""12"" /&gt;_x000D_
&lt;/ContentLocation&gt;'"</definedName>
    <definedName name="_AMO_ContentLocation_637468743__A1" hidden="1">"'Partitions:2'"</definedName>
    <definedName name="_AMO_ContentLocation_637468743__A1.0" hidden="1">"'&lt;ContentLocation path=""A1"" rsid=""637468743"" tag="""" fid=""0""&gt;_x000D_
  &lt;param n=""_NumRows"" v=""6"" /&gt;_x000D_
  &lt;param n=""_NumCols"" v=""8"" /&gt;_x000D_
  &lt;param n=""SASDataState"" v=""none"" /&gt;_x000D_
  &lt;param n=""SASDataStart"" v=""1"" /&gt;_x000D_
  &lt;param n=""SASDataEnd""'"</definedName>
    <definedName name="_AMO_ContentLocation_637468743__A1.1" hidden="1">"' v=""5"" /&gt;_x000D_
&lt;/ContentLocation&gt;'"</definedName>
    <definedName name="_AMO_ContentLocation_744166049__A1" hidden="1">"'Partitions:2'"</definedName>
    <definedName name="_AMO_ContentLocation_744166049__A1.0" hidden="1">"'&lt;ContentLocation path=""A1"" rsid=""744166049"" tag="""" fid=""0""&gt;_x000D_
  &lt;param n=""_NumRows"" v=""11"" /&gt;_x000D_
  &lt;param n=""_NumCols"" v=""7"" /&gt;_x000D_
  &lt;param n=""SASDataState"" v=""none"" /&gt;_x000D_
  &lt;param n=""SASDataStart"" v=""1"" /&gt;_x000D_
  &lt;param n=""SASDataEnd'"</definedName>
    <definedName name="_AMO_ContentLocation_744166049__A1.1" hidden="1">"'"" v=""10"" /&gt;_x000D_
&lt;/ContentLocation&gt;'"</definedName>
    <definedName name="_AMO_ContentLocation_759497851__A1" hidden="1">"'Partitions:2'"</definedName>
    <definedName name="_AMO_ContentLocation_759497851__A1.0" hidden="1">"'&lt;ContentLocation path=""A1"" rsid=""759497851"" tag="""" fid=""0""&gt;_x000D_
  &lt;param n=""_NumRows"" v=""145"" /&gt;_x000D_
  &lt;param n=""_NumCols"" v=""8"" /&gt;_x000D_
  &lt;param n=""SASDataState"" v=""none"" /&gt;_x000D_
  &lt;param n=""SASDataStart"" v=""1"" /&gt;_x000D_
  &lt;param n=""SASDataEn'"</definedName>
    <definedName name="_AMO_ContentLocation_759497851__A1.1" hidden="1">"'d"" v=""144"" /&gt;_x000D_
&lt;/ContentLocation&gt;'"</definedName>
    <definedName name="_AMO_ContentLocation_973596276__A1" hidden="1">"'Partitions:2'"</definedName>
    <definedName name="_AMO_ContentLocation_973596276__A1.0" hidden="1">"'&lt;ContentLocation path=""A1"" rsid=""973596276"" tag="""" fid=""0""&gt;_x000D_
  &lt;param n=""_NumRows"" v=""6"" /&gt;_x000D_
  &lt;param n=""_NumCols"" v=""8"" /&gt;_x000D_
  &lt;param n=""SASDataState"" v=""none"" /&gt;_x000D_
  &lt;param n=""SASDataStart"" v=""1"" /&gt;_x000D_
  &lt;param n=""SASDataEnd""'"</definedName>
    <definedName name="_AMO_ContentLocation_973596276__A1.1" hidden="1">"' v=""5"" /&gt;_x000D_
&lt;/ContentLocation&gt;'"</definedName>
    <definedName name="_AMO_ContentLocation_990421490__A1" hidden="1">"'Partitions:2'"</definedName>
    <definedName name="_AMO_ContentLocation_990421490__A1.0" hidden="1">"'&lt;ContentLocation path=""A1"" rsid=""990421490"" tag="""" fid=""0""&gt;_x000D_
  &lt;param n=""_NumRows"" v=""2"" /&gt;_x000D_
  &lt;param n=""_NumCols"" v=""12"" /&gt;_x000D_
  &lt;param n=""SASDataState"" v=""none"" /&gt;_x000D_
  &lt;param n=""SASDataStart"" v=""1"" /&gt;_x000D_
  &lt;param n=""SASDataEnd'"</definedName>
    <definedName name="_AMO_ContentLocation_990421490__A1.1" hidden="1">"'"" v=""1"" /&gt;_x000D_
&lt;/ContentLocation&gt;'"</definedName>
    <definedName name="_AMO_SingleObject_179285213__A1" localSheetId="20" hidden="1">#REF!</definedName>
    <definedName name="_AMO_SingleObject_179285213__A1" localSheetId="16" hidden="1">#REF!</definedName>
    <definedName name="_AMO_SingleObject_179285213__A1" hidden="1">#REF!</definedName>
    <definedName name="_AMO_SingleObject_69310992__A1" localSheetId="20" hidden="1">#REF!</definedName>
    <definedName name="_AMO_SingleObject_69310992__A1" localSheetId="16" hidden="1">#REF!</definedName>
    <definedName name="_AMO_SingleObject_69310992__A1" hidden="1">#REF!</definedName>
    <definedName name="_AMO_XmlVersion" hidden="1">"'1'"</definedName>
    <definedName name="_CAP1" localSheetId="0">'2.1 Organizations List '!#REF!</definedName>
    <definedName name="_CAP1" localSheetId="1">'2.2 Provider List'!#REF!</definedName>
    <definedName name="_CAP1" localSheetId="10">#REF!</definedName>
    <definedName name="_CAP1" localSheetId="20">[2]CAP!#REF!</definedName>
    <definedName name="_CAP1" localSheetId="11">#REF!</definedName>
    <definedName name="_CAP1" localSheetId="12">#REF!</definedName>
    <definedName name="_CAP1" localSheetId="13">#REF!</definedName>
    <definedName name="_CAP1" localSheetId="14">'6.5 Variance Analysis'!#REF!</definedName>
    <definedName name="_CAP1" localSheetId="15">'6.6 Sources Uses'!#REF!</definedName>
    <definedName name="_CAP1" localSheetId="16">'6.7 Hospital Participation'!#REF!</definedName>
    <definedName name="_CAP1" localSheetId="4">'LISTS--DO NOT DELETE'!#REF!</definedName>
    <definedName name="_CAP1">#REF!</definedName>
    <definedName name="_xlnm._FilterDatabase" localSheetId="0" hidden="1">'2.1 Organizations List '!$A$4:$O$130</definedName>
    <definedName name="_xlnm._FilterDatabase" localSheetId="1" hidden="1">'2.2 Provider List'!$B$4:$KP$4</definedName>
    <definedName name="_xlnm._FilterDatabase" localSheetId="15" hidden="1">'6.6 Sources Uses'!$B$1:$U$43</definedName>
    <definedName name="_xlnm._FilterDatabase" localSheetId="24" hidden="1">'8.1 ACO Network Surveys'!$B$4:$B$4</definedName>
    <definedName name="_Key1" localSheetId="0" hidden="1">'2.1 Organizations List '!#REF!</definedName>
    <definedName name="_Key1" localSheetId="1" hidden="1">'2.2 Provider List'!#REF!</definedName>
    <definedName name="_Key1" localSheetId="10" hidden="1">#REF!</definedName>
    <definedName name="_Key1" localSheetId="20" hidden="1">'[3]000'!#REF!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'6.5 Variance Analysis'!#REF!</definedName>
    <definedName name="_Key1" localSheetId="15" hidden="1">'6.6 Sources Uses'!#REF!</definedName>
    <definedName name="_Key1" localSheetId="24" hidden="1">'8.1 ACO Network Surveys'!#REF!</definedName>
    <definedName name="_Key1" localSheetId="4" hidden="1">'LISTS--DO NOT DELETE'!#REF!</definedName>
    <definedName name="_Key1" hidden="1">#REF!</definedName>
    <definedName name="_Key2" localSheetId="10" hidden="1">#REF!</definedName>
    <definedName name="_Key2" localSheetId="2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5" hidden="1">#REF!</definedName>
    <definedName name="_Key2" localSheetId="16" hidden="1">#REF!</definedName>
    <definedName name="_Key2" hidden="1">#REF!</definedName>
    <definedName name="_key3" localSheetId="20" hidden="1">#REF!</definedName>
    <definedName name="_key3" localSheetId="15" hidden="1">#REF!</definedName>
    <definedName name="_key3" localSheetId="16" hidden="1">#REF!</definedName>
    <definedName name="_key3" hidden="1">#REF!</definedName>
    <definedName name="_Order1" hidden="1">0</definedName>
    <definedName name="_Order2" hidden="1">0</definedName>
    <definedName name="_Parse_In" localSheetId="0" hidden="1">#REF!</definedName>
    <definedName name="_Parse_In" localSheetId="1" hidden="1">#REF!</definedName>
    <definedName name="_Parse_In" localSheetId="20" hidden="1">#REF!</definedName>
    <definedName name="_Parse_In" localSheetId="15" hidden="1">#REF!</definedName>
    <definedName name="_Parse_In" localSheetId="16" hidden="1">#REF!</definedName>
    <definedName name="_Parse_In" localSheetId="21" hidden="1">#REF!</definedName>
    <definedName name="_Parse_In" localSheetId="24" hidden="1">#REF!</definedName>
    <definedName name="_Parse_In" localSheetId="4" hidden="1">#REF!</definedName>
    <definedName name="_Parse_In" hidden="1">#REF!</definedName>
    <definedName name="_Sort" localSheetId="20" hidden="1">#REF!</definedName>
    <definedName name="_Sort" localSheetId="16" hidden="1">#REF!</definedName>
    <definedName name="_Sort" hidden="1">#REF!</definedName>
    <definedName name="_Table1_Out" localSheetId="20" hidden="1">#REF!</definedName>
    <definedName name="_Table1_Out" localSheetId="16" hidden="1">#REF!</definedName>
    <definedName name="_Table1_Out" hidden="1">#REF!</definedName>
    <definedName name="Access_Load" localSheetId="20">#REF!</definedName>
    <definedName name="Access_Load" localSheetId="15">#REF!</definedName>
    <definedName name="Access_Load" localSheetId="16">#REF!</definedName>
    <definedName name="Access_Load" localSheetId="21">#REF!</definedName>
    <definedName name="Access_Load" localSheetId="24">#REF!</definedName>
    <definedName name="Access_Load">#REF!</definedName>
    <definedName name="ACCT" localSheetId="10">#REF!</definedName>
    <definedName name="ACCT" localSheetId="20">[4]Hidden!$F$11</definedName>
    <definedName name="ACCT" localSheetId="11">#REF!</definedName>
    <definedName name="ACCT" localSheetId="12">#REF!</definedName>
    <definedName name="ACCT" localSheetId="13">#REF!</definedName>
    <definedName name="ACCT" localSheetId="15">#REF!</definedName>
    <definedName name="ACCT">#REF!</definedName>
    <definedName name="ADC_IP" localSheetId="0">#REF!</definedName>
    <definedName name="ADC_IP" localSheetId="1">#REF!</definedName>
    <definedName name="ADC_IP" localSheetId="8">#REF!</definedName>
    <definedName name="ADC_IP" localSheetId="20">#REF!</definedName>
    <definedName name="ADC_IP" localSheetId="15">#REF!</definedName>
    <definedName name="ADC_IP" localSheetId="16">'6.7 Hospital Participation'!#REF!</definedName>
    <definedName name="ADC_IP" localSheetId="21">#REF!</definedName>
    <definedName name="ADC_IP" localSheetId="24">#REF!</definedName>
    <definedName name="ADC_IP" localSheetId="4">#REF!</definedName>
    <definedName name="ADC_IP">#REF!</definedName>
    <definedName name="ADCTable" localSheetId="0">'2.1 Organizations List '!#REF!</definedName>
    <definedName name="ADCTable" localSheetId="1">'2.2 Provider List'!#REF!</definedName>
    <definedName name="ADCTable" localSheetId="10">#REF!</definedName>
    <definedName name="ADCTable" localSheetId="20">[5]ADC!$W$70:$AM$224</definedName>
    <definedName name="ADCTable" localSheetId="11">#REF!</definedName>
    <definedName name="ADCTable" localSheetId="12">#REF!</definedName>
    <definedName name="ADCTable" localSheetId="13">#REF!</definedName>
    <definedName name="ADCTable" localSheetId="14">'6.5 Variance Analysis'!#REF!</definedName>
    <definedName name="ADCTable" localSheetId="15">'6.6 Sources Uses'!#REF!</definedName>
    <definedName name="ADCTable" localSheetId="4">'LISTS--DO NOT DELETE'!#REF!</definedName>
    <definedName name="ADCTable">#REF!</definedName>
    <definedName name="Adjusted_Patient_Days" localSheetId="0">#REF!</definedName>
    <definedName name="Adjusted_Patient_Days" localSheetId="1">#REF!</definedName>
    <definedName name="Adjusted_Patient_Days" localSheetId="8">#REF!</definedName>
    <definedName name="Adjusted_Patient_Days" localSheetId="20">#REF!</definedName>
    <definedName name="Adjusted_Patient_Days" localSheetId="15">#REF!</definedName>
    <definedName name="Adjusted_Patient_Days" localSheetId="16">'6.7 Hospital Participation'!#REF!</definedName>
    <definedName name="Adjusted_Patient_Days" localSheetId="21">#REF!</definedName>
    <definedName name="Adjusted_Patient_Days" localSheetId="24">#REF!</definedName>
    <definedName name="Adjusted_Patient_Days" localSheetId="4">#REF!</definedName>
    <definedName name="Adjusted_Patient_Days">#REF!</definedName>
    <definedName name="Admissions_Adjusted" localSheetId="0">#REF!</definedName>
    <definedName name="Admissions_Adjusted" localSheetId="1">#REF!</definedName>
    <definedName name="Admissions_Adjusted" localSheetId="8">#REF!</definedName>
    <definedName name="Admissions_Adjusted" localSheetId="20">#REF!</definedName>
    <definedName name="Admissions_Adjusted" localSheetId="15">#REF!</definedName>
    <definedName name="Admissions_Adjusted" localSheetId="16">#REF!</definedName>
    <definedName name="Admissions_Adjusted" localSheetId="21">#REF!</definedName>
    <definedName name="Admissions_Adjusted" localSheetId="24">#REF!</definedName>
    <definedName name="Admissions_Adjusted" localSheetId="4">#REF!</definedName>
    <definedName name="Admissions_Adjusted">#REF!</definedName>
    <definedName name="Admissions_IP" localSheetId="0">#REF!</definedName>
    <definedName name="Admissions_IP" localSheetId="1">#REF!</definedName>
    <definedName name="Admissions_IP" localSheetId="8">#REF!</definedName>
    <definedName name="Admissions_IP" localSheetId="20">#REF!</definedName>
    <definedName name="Admissions_IP" localSheetId="15">#REF!</definedName>
    <definedName name="Admissions_IP" localSheetId="16">#REF!</definedName>
    <definedName name="Admissions_IP" localSheetId="21">#REF!</definedName>
    <definedName name="Admissions_IP" localSheetId="24">#REF!</definedName>
    <definedName name="Admissions_IP" localSheetId="4">#REF!</definedName>
    <definedName name="Admissions_IP">#REF!</definedName>
    <definedName name="AGE" localSheetId="20">#REF!</definedName>
    <definedName name="AGE" localSheetId="15">#REF!</definedName>
    <definedName name="AGE" localSheetId="16">#REF!</definedName>
    <definedName name="AGE" localSheetId="21">#REF!</definedName>
    <definedName name="AGE" localSheetId="24">#REF!</definedName>
    <definedName name="AGE">#REF!</definedName>
    <definedName name="Amount" localSheetId="10">#REF!</definedName>
    <definedName name="Amount" localSheetId="20">'[6]Journal Voucher'!$K:$K</definedName>
    <definedName name="Amount" localSheetId="11">#REF!</definedName>
    <definedName name="Amount" localSheetId="12">#REF!</definedName>
    <definedName name="Amount" localSheetId="13">#REF!</definedName>
    <definedName name="Amount" localSheetId="15">#REF!</definedName>
    <definedName name="Amount">#REF!</definedName>
    <definedName name="anscount" hidden="1">1</definedName>
    <definedName name="AR" localSheetId="20">#REF!</definedName>
    <definedName name="AR" localSheetId="15">#REF!</definedName>
    <definedName name="AR" localSheetId="16">'6.7 Hospital Participation'!#REF!</definedName>
    <definedName name="AR" localSheetId="21">#REF!</definedName>
    <definedName name="AR" localSheetId="24">#REF!</definedName>
    <definedName name="AR">#REF!</definedName>
    <definedName name="AREA_COLUMN_LABEL" localSheetId="0">'2.1 Organizations List '!#REF!</definedName>
    <definedName name="AREA_COLUMN_LABEL" localSheetId="1">'2.2 Provider List'!#REF!</definedName>
    <definedName name="AREA_COLUMN_LABEL" localSheetId="10">#REF!</definedName>
    <definedName name="AREA_COLUMN_LABEL" localSheetId="20">[7]Evaluation!#REF!</definedName>
    <definedName name="AREA_COLUMN_LABEL" localSheetId="11">#REF!</definedName>
    <definedName name="AREA_COLUMN_LABEL" localSheetId="12">#REF!</definedName>
    <definedName name="AREA_COLUMN_LABEL" localSheetId="13">#REF!</definedName>
    <definedName name="AREA_COLUMN_LABEL" localSheetId="14">'6.5 Variance Analysis'!#REF!</definedName>
    <definedName name="AREA_COLUMN_LABEL" localSheetId="15">'6.6 Sources Uses'!#REF!</definedName>
    <definedName name="AREA_COLUMN_LABEL" localSheetId="16">'6.7 Hospital Participation'!#REF!</definedName>
    <definedName name="AREA_COLUMN_LABEL" localSheetId="4">'LISTS--DO NOT DELETE'!#REF!</definedName>
    <definedName name="AREA_COLUMN_LABEL">#REF!</definedName>
    <definedName name="AuraStyleDefaultsReset" hidden="1">#N/A</definedName>
    <definedName name="AveragingMethod" localSheetId="10">#REF!</definedName>
    <definedName name="AveragingMethod" localSheetId="20">'[8]User Input'!$S$12</definedName>
    <definedName name="AveragingMethod" localSheetId="11">#REF!</definedName>
    <definedName name="AveragingMethod" localSheetId="12">#REF!</definedName>
    <definedName name="AveragingMethod" localSheetId="13">#REF!</definedName>
    <definedName name="AveragingMethod" localSheetId="15">#REF!</definedName>
    <definedName name="AveragingMethod">#REF!</definedName>
    <definedName name="B_BalSht" localSheetId="0">#REF!</definedName>
    <definedName name="B_BalSht" localSheetId="1">#REF!</definedName>
    <definedName name="B_BalSht" localSheetId="8">#REF!</definedName>
    <definedName name="B_BalSht" localSheetId="20">#REF!</definedName>
    <definedName name="B_BalSht" localSheetId="15">#REF!</definedName>
    <definedName name="B_BalSht" localSheetId="16">'6.7 Hospital Participation'!#REF!</definedName>
    <definedName name="B_BalSht" localSheetId="21">#REF!</definedName>
    <definedName name="B_BalSht" localSheetId="24">#REF!</definedName>
    <definedName name="B_BalSht" localSheetId="4">#REF!</definedName>
    <definedName name="B_BalSht">#REF!</definedName>
    <definedName name="Bal_Acct" localSheetId="0">#REF!</definedName>
    <definedName name="Bal_Acct" localSheetId="1">#REF!</definedName>
    <definedName name="Bal_Acct" localSheetId="8">#REF!</definedName>
    <definedName name="Bal_Acct" localSheetId="20">#REF!</definedName>
    <definedName name="Bal_Acct" localSheetId="15">#REF!</definedName>
    <definedName name="Bal_Acct" localSheetId="16">#REF!</definedName>
    <definedName name="Bal_Acct" localSheetId="21">#REF!</definedName>
    <definedName name="Bal_Acct" localSheetId="24">#REF!</definedName>
    <definedName name="Bal_Acct" localSheetId="4">#REF!</definedName>
    <definedName name="Bal_Acct">#REF!</definedName>
    <definedName name="Bal_MTD" localSheetId="0">#REF!</definedName>
    <definedName name="Bal_MTD" localSheetId="1">#REF!</definedName>
    <definedName name="Bal_MTD" localSheetId="8">#REF!</definedName>
    <definedName name="Bal_MTD" localSheetId="20">#REF!</definedName>
    <definedName name="Bal_MTD" localSheetId="15">#REF!</definedName>
    <definedName name="Bal_MTD" localSheetId="16">#REF!</definedName>
    <definedName name="Bal_MTD" localSheetId="21">#REF!</definedName>
    <definedName name="Bal_MTD" localSheetId="24">#REF!</definedName>
    <definedName name="Bal_MTD" localSheetId="4">#REF!</definedName>
    <definedName name="Bal_MTD">#REF!</definedName>
    <definedName name="Bal_YTD" localSheetId="20">#REF!</definedName>
    <definedName name="Bal_YTD" localSheetId="15">#REF!</definedName>
    <definedName name="Bal_YTD" localSheetId="16">#REF!</definedName>
    <definedName name="Bal_YTD" localSheetId="21">#REF!</definedName>
    <definedName name="Bal_YTD" localSheetId="24">#REF!</definedName>
    <definedName name="Bal_YTD">#REF!</definedName>
    <definedName name="BalanceType" localSheetId="20">#REF!</definedName>
    <definedName name="BalanceType" localSheetId="16">#REF!</definedName>
    <definedName name="BalanceType">#REF!</definedName>
    <definedName name="BalSht" localSheetId="20">#REF!</definedName>
    <definedName name="BalSht" localSheetId="15">#REF!</definedName>
    <definedName name="BalSht" localSheetId="16">#REF!</definedName>
    <definedName name="BalSht" localSheetId="21">#REF!</definedName>
    <definedName name="BalSht" localSheetId="24">#REF!</definedName>
    <definedName name="BalSht">#REF!</definedName>
    <definedName name="Blended_18_trnd_factor" localSheetId="20">#REF!</definedName>
    <definedName name="Blended_18_trnd_factor" localSheetId="16">#REF!</definedName>
    <definedName name="Blended_18_trnd_factor">#REF!</definedName>
    <definedName name="Blended_19_trend_factor" localSheetId="10">#REF!</definedName>
    <definedName name="Blended_19_trend_factor" localSheetId="20">'[9]Benchmark Dec.2018'!$M$30</definedName>
    <definedName name="Blended_19_trend_factor" localSheetId="11">#REF!</definedName>
    <definedName name="Blended_19_trend_factor" localSheetId="12">#REF!</definedName>
    <definedName name="Blended_19_trend_factor" localSheetId="13">#REF!</definedName>
    <definedName name="Blended_19_trend_factor" localSheetId="15">#REF!</definedName>
    <definedName name="Blended_19_trend_factor">#REF!</definedName>
    <definedName name="Budget" localSheetId="10">#REF!</definedName>
    <definedName name="Budget" localSheetId="20">#REF!</definedName>
    <definedName name="Budget" localSheetId="11">#REF!</definedName>
    <definedName name="Budget" localSheetId="12">#REF!</definedName>
    <definedName name="Budget" localSheetId="13">#REF!</definedName>
    <definedName name="Budget" localSheetId="15">#REF!</definedName>
    <definedName name="Budget" localSheetId="16">'6.7 Hospital Participation'!#REF!</definedName>
    <definedName name="Budget" localSheetId="21">#REF!</definedName>
    <definedName name="Budget" localSheetId="24">#REF!</definedName>
    <definedName name="Budget">#REF!</definedName>
    <definedName name="BudgetInput" localSheetId="0">'2.1 Organizations List '!#REF!</definedName>
    <definedName name="BudgetInput" localSheetId="1">'2.2 Provider List'!#REF!</definedName>
    <definedName name="BudgetInput" localSheetId="10">#REF!</definedName>
    <definedName name="BudgetInput" localSheetId="20">'[10]Budget Input'!$C$10:$AN$302</definedName>
    <definedName name="BudgetInput" localSheetId="11">#REF!</definedName>
    <definedName name="BudgetInput" localSheetId="12">#REF!</definedName>
    <definedName name="BudgetInput" localSheetId="13">#REF!</definedName>
    <definedName name="BudgetInput" localSheetId="14">'6.5 Variance Analysis'!#REF!</definedName>
    <definedName name="BudgetInput" localSheetId="15">'6.6 Sources Uses'!#REF!</definedName>
    <definedName name="BudgetInput" localSheetId="4">'LISTS--DO NOT DELETE'!#REF!</definedName>
    <definedName name="BudgetInput">#REF!</definedName>
    <definedName name="calendar" localSheetId="10">#REF!</definedName>
    <definedName name="calendar" localSheetId="20">[11]Proclick!$A$1:$B$12</definedName>
    <definedName name="calendar" localSheetId="11">#REF!</definedName>
    <definedName name="calendar" localSheetId="12">#REF!</definedName>
    <definedName name="calendar" localSheetId="13">#REF!</definedName>
    <definedName name="calendar" localSheetId="15">#REF!</definedName>
    <definedName name="calendar">#REF!</definedName>
    <definedName name="CAP" localSheetId="0">'2.1 Organizations List '!#REF!</definedName>
    <definedName name="CAP" localSheetId="1">'2.2 Provider List'!#REF!</definedName>
    <definedName name="CAP" localSheetId="8">'5.1 Risk by Payer'!#REF!</definedName>
    <definedName name="CAP" localSheetId="10">#REF!</definedName>
    <definedName name="CAP" localSheetId="20">[2]CAP!#REF!</definedName>
    <definedName name="CAP" localSheetId="11">#REF!</definedName>
    <definedName name="CAP" localSheetId="12">#REF!</definedName>
    <definedName name="CAP" localSheetId="13">#REF!</definedName>
    <definedName name="CAP" localSheetId="14">'6.5 Variance Analysis'!#REF!</definedName>
    <definedName name="CAP" localSheetId="15">'6.6 Sources Uses'!#REF!</definedName>
    <definedName name="CAP" localSheetId="16">'6.7 Hospital Participation'!#REF!</definedName>
    <definedName name="CAP" localSheetId="24">'8.1 ACO Network Surveys'!#REF!</definedName>
    <definedName name="CAP" localSheetId="4">'LISTS--DO NOT DELETE'!#REF!</definedName>
    <definedName name="CAP">#REF!</definedName>
    <definedName name="Capital_Accounts" localSheetId="0">#REF!</definedName>
    <definedName name="Capital_Accounts" localSheetId="1">#REF!</definedName>
    <definedName name="Capital_Accounts" localSheetId="8">#REF!</definedName>
    <definedName name="Capital_Accounts" localSheetId="20">#REF!</definedName>
    <definedName name="Capital_Accounts" localSheetId="15">#REF!</definedName>
    <definedName name="Capital_Accounts" localSheetId="16">'6.7 Hospital Participation'!#REF!</definedName>
    <definedName name="Capital_Accounts" localSheetId="21">#REF!</definedName>
    <definedName name="Capital_Accounts" localSheetId="24">#REF!</definedName>
    <definedName name="Capital_Accounts" localSheetId="4">#REF!</definedName>
    <definedName name="Capital_Accounts">#REF!</definedName>
    <definedName name="CF" localSheetId="10">#REF!</definedName>
    <definedName name="CF" localSheetId="20">[8]CF!$C$4:$D$51</definedName>
    <definedName name="CF" localSheetId="11">#REF!</definedName>
    <definedName name="CF" localSheetId="12">#REF!</definedName>
    <definedName name="CF" localSheetId="13">#REF!</definedName>
    <definedName name="CF" localSheetId="15">#REF!</definedName>
    <definedName name="CF">#REF!</definedName>
    <definedName name="CFThreshold" localSheetId="10">#REF!</definedName>
    <definedName name="CFThreshold" localSheetId="20">'[12]User Input'!$S$4</definedName>
    <definedName name="CFThreshold" localSheetId="11">#REF!</definedName>
    <definedName name="CFThreshold" localSheetId="12">#REF!</definedName>
    <definedName name="CFThreshold" localSheetId="13">#REF!</definedName>
    <definedName name="CFThreshold" localSheetId="15">#REF!</definedName>
    <definedName name="CFThreshold">#REF!</definedName>
    <definedName name="ClaimStartDate" localSheetId="20">#REF!</definedName>
    <definedName name="ClaimStartDate" localSheetId="15">#REF!</definedName>
    <definedName name="ClaimStartDate" localSheetId="16">#REF!</definedName>
    <definedName name="ClaimStartDate">#REF!</definedName>
    <definedName name="colgroup" localSheetId="10">#REF!</definedName>
    <definedName name="colgroup" localSheetId="20">[4]Orientation!$G$6</definedName>
    <definedName name="colgroup" localSheetId="11">#REF!</definedName>
    <definedName name="colgroup" localSheetId="12">#REF!</definedName>
    <definedName name="colgroup" localSheetId="13">#REF!</definedName>
    <definedName name="colgroup" localSheetId="15">#REF!</definedName>
    <definedName name="colgroup">#REF!</definedName>
    <definedName name="colsegment" localSheetId="10">#REF!</definedName>
    <definedName name="colsegment" localSheetId="20">[4]Orientation!$F$6</definedName>
    <definedName name="colsegment" localSheetId="11">#REF!</definedName>
    <definedName name="colsegment" localSheetId="12">#REF!</definedName>
    <definedName name="colsegment" localSheetId="13">#REF!</definedName>
    <definedName name="colsegment" localSheetId="15">#REF!</definedName>
    <definedName name="colsegment">#REF!</definedName>
    <definedName name="Column1" localSheetId="10">#REF!</definedName>
    <definedName name="Column1" localSheetId="20">[13]Options!$A$3:$A$85</definedName>
    <definedName name="Column1" localSheetId="11">#REF!</definedName>
    <definedName name="Column1" localSheetId="12">#REF!</definedName>
    <definedName name="Column1" localSheetId="13">#REF!</definedName>
    <definedName name="Column1" localSheetId="15">#REF!</definedName>
    <definedName name="Column1">#REF!</definedName>
    <definedName name="Column2" localSheetId="10">#REF!</definedName>
    <definedName name="Column2" localSheetId="20">[13]Options!$G$3:$G$120</definedName>
    <definedName name="Column2" localSheetId="11">#REF!</definedName>
    <definedName name="Column2" localSheetId="12">#REF!</definedName>
    <definedName name="Column2" localSheetId="13">#REF!</definedName>
    <definedName name="Column2" localSheetId="15">#REF!</definedName>
    <definedName name="Column2">#REF!</definedName>
    <definedName name="Comm_AR" localSheetId="0">#REF!</definedName>
    <definedName name="Comm_AR" localSheetId="1">#REF!</definedName>
    <definedName name="Comm_AR" localSheetId="8">#REF!</definedName>
    <definedName name="Comm_AR" localSheetId="20">#REF!</definedName>
    <definedName name="Comm_AR" localSheetId="15">#REF!</definedName>
    <definedName name="Comm_AR" localSheetId="16">'6.7 Hospital Participation'!#REF!</definedName>
    <definedName name="Comm_AR" localSheetId="21">#REF!</definedName>
    <definedName name="Comm_AR" localSheetId="24">#REF!</definedName>
    <definedName name="Comm_AR" localSheetId="4">#REF!</definedName>
    <definedName name="Comm_AR">#REF!</definedName>
    <definedName name="Complexity_Factor" localSheetId="10">#REF!</definedName>
    <definedName name="Complexity_Factor" localSheetId="20">'[14]Client Profile'!$L$9</definedName>
    <definedName name="Complexity_Factor" localSheetId="11">#REF!</definedName>
    <definedName name="Complexity_Factor" localSheetId="12">#REF!</definedName>
    <definedName name="Complexity_Factor" localSheetId="13">#REF!</definedName>
    <definedName name="Complexity_Factor" localSheetId="15">#REF!</definedName>
    <definedName name="Complexity_Factor">#REF!</definedName>
    <definedName name="Consulting_Complexity_Factor" localSheetId="10">#REF!</definedName>
    <definedName name="Consulting_Complexity_Factor" localSheetId="20">[14]Assumptions!$L$30</definedName>
    <definedName name="Consulting_Complexity_Factor" localSheetId="11">#REF!</definedName>
    <definedName name="Consulting_Complexity_Factor" localSheetId="12">#REF!</definedName>
    <definedName name="Consulting_Complexity_Factor" localSheetId="13">#REF!</definedName>
    <definedName name="Consulting_Complexity_Factor" localSheetId="15">#REF!</definedName>
    <definedName name="Consulting_Complexity_Factor">#REF!</definedName>
    <definedName name="Contract_Complexity_Factor" localSheetId="10">#REF!</definedName>
    <definedName name="Contract_Complexity_Factor" localSheetId="20">[14]Assumptions!$K$30</definedName>
    <definedName name="Contract_Complexity_Factor" localSheetId="11">#REF!</definedName>
    <definedName name="Contract_Complexity_Factor" localSheetId="12">#REF!</definedName>
    <definedName name="Contract_Complexity_Factor" localSheetId="13">#REF!</definedName>
    <definedName name="Contract_Complexity_Factor" localSheetId="15">#REF!</definedName>
    <definedName name="Contract_Complexity_Factor">#REF!</definedName>
    <definedName name="Conversion_Complexity_Factor" localSheetId="10">#REF!</definedName>
    <definedName name="Conversion_Complexity_Factor" localSheetId="20">[14]Assumptions!$H$30</definedName>
    <definedName name="Conversion_Complexity_Factor" localSheetId="11">#REF!</definedName>
    <definedName name="Conversion_Complexity_Factor" localSheetId="12">#REF!</definedName>
    <definedName name="Conversion_Complexity_Factor" localSheetId="13">#REF!</definedName>
    <definedName name="Conversion_Complexity_Factor" localSheetId="15">#REF!</definedName>
    <definedName name="Conversion_Complexity_Factor">#REF!</definedName>
    <definedName name="CostCenter" localSheetId="0">#REF!</definedName>
    <definedName name="CostCenter" localSheetId="1">#REF!</definedName>
    <definedName name="CostCenter" localSheetId="8">#REF!</definedName>
    <definedName name="CostCenter" localSheetId="20">#REF!</definedName>
    <definedName name="CostCenter" localSheetId="15">#REF!</definedName>
    <definedName name="CostCenter" localSheetId="16">'6.7 Hospital Participation'!#REF!</definedName>
    <definedName name="CostCenter" localSheetId="21">#REF!</definedName>
    <definedName name="CostCenter" localSheetId="24">#REF!</definedName>
    <definedName name="CostCenter" localSheetId="4">#REF!</definedName>
    <definedName name="CostCenter">#REF!</definedName>
    <definedName name="CredibleMonths" localSheetId="10">#REF!</definedName>
    <definedName name="CredibleMonths" localSheetId="20">[12]Seasonality!$L$19</definedName>
    <definedName name="CredibleMonths" localSheetId="11">#REF!</definedName>
    <definedName name="CredibleMonths" localSheetId="12">#REF!</definedName>
    <definedName name="CredibleMonths" localSheetId="13">#REF!</definedName>
    <definedName name="CredibleMonths" localSheetId="15">#REF!</definedName>
    <definedName name="CredibleMonths">#REF!</definedName>
    <definedName name="CritO" localSheetId="0">'2.1 Organizations List '!#REF!</definedName>
    <definedName name="CritO" localSheetId="1">'2.2 Provider List'!#REF!</definedName>
    <definedName name="CritO" localSheetId="8">'5.1 Risk by Payer'!#REF!</definedName>
    <definedName name="CritO" localSheetId="10">#REF!</definedName>
    <definedName name="CritO" localSheetId="20">[15]OPReport!#REF!</definedName>
    <definedName name="CritO" localSheetId="11">#REF!</definedName>
    <definedName name="CritO" localSheetId="12">#REF!</definedName>
    <definedName name="CritO" localSheetId="13">#REF!</definedName>
    <definedName name="CritO" localSheetId="15">'6.6 Sources Uses'!#REF!</definedName>
    <definedName name="CritO" localSheetId="16">'6.7 Hospital Participation'!#REF!</definedName>
    <definedName name="CritO" localSheetId="24">'8.1 ACO Network Surveys'!#REF!</definedName>
    <definedName name="CritO" localSheetId="4">'LISTS--DO NOT DELETE'!#REF!</definedName>
    <definedName name="CritO">#REF!</definedName>
    <definedName name="CURRENT" localSheetId="10">TVHP #REF!</definedName>
    <definedName name="CURRENT" localSheetId="19">TVHP '6.10 Budget by FuncProg'!#REF!</definedName>
    <definedName name="CURRENT" localSheetId="20">TVHP #REF!</definedName>
    <definedName name="CURRENT" localSheetId="11">TVHP #REF!</definedName>
    <definedName name="CURRENT" localSheetId="12">TVHP #REF!</definedName>
    <definedName name="CURRENT" localSheetId="13">TVHP #REF!</definedName>
    <definedName name="CURRENT" localSheetId="15">TVHP #REF!</definedName>
    <definedName name="CURRENT" localSheetId="16">TVHP '6.7 Hospital Participation'!#REF!</definedName>
    <definedName name="CURRENT" localSheetId="21">TVHP '7.1 KPI Performance'!#REF!</definedName>
    <definedName name="CURRENT" localSheetId="24">TVHP '8.1 ACO Network Surveys'!#REF!</definedName>
    <definedName name="CURRENT">TVHP #REF!</definedName>
    <definedName name="d" localSheetId="10">#REF!</definedName>
    <definedName name="d" localSheetId="20">[16]Options!$G$3:$G$120</definedName>
    <definedName name="d" localSheetId="11">#REF!</definedName>
    <definedName name="d" localSheetId="12">#REF!</definedName>
    <definedName name="d" localSheetId="13">#REF!</definedName>
    <definedName name="d" localSheetId="15">#REF!</definedName>
    <definedName name="d">#REF!</definedName>
    <definedName name="Data" localSheetId="0">#REF!</definedName>
    <definedName name="Data" localSheetId="1">#REF!</definedName>
    <definedName name="Data" localSheetId="8">#REF!</definedName>
    <definedName name="Data" localSheetId="20">#REF!</definedName>
    <definedName name="Data" localSheetId="15">#REF!</definedName>
    <definedName name="Data" localSheetId="16">'6.7 Hospital Participation'!#REF!</definedName>
    <definedName name="Data" localSheetId="21">#REF!</definedName>
    <definedName name="Data" localSheetId="24">#REF!</definedName>
    <definedName name="Data" localSheetId="4">#REF!</definedName>
    <definedName name="Data">#REF!</definedName>
    <definedName name="_xlnm.Database" localSheetId="20">#REF!</definedName>
    <definedName name="_xlnm.Database" localSheetId="16">#REF!</definedName>
    <definedName name="_xlnm.Database">#REF!</definedName>
    <definedName name="DataType" localSheetId="20">#REF!</definedName>
    <definedName name="DataType" localSheetId="16">#REF!</definedName>
    <definedName name="DataType">#REF!</definedName>
    <definedName name="Date" localSheetId="10">#REF!</definedName>
    <definedName name="Date" localSheetId="20">[17]Sheet2!$F$3</definedName>
    <definedName name="Date" localSheetId="11">#REF!</definedName>
    <definedName name="Date" localSheetId="12">#REF!</definedName>
    <definedName name="Date" localSheetId="13">#REF!</definedName>
    <definedName name="Date" localSheetId="15">#REF!</definedName>
    <definedName name="Date">#REF!</definedName>
    <definedName name="ddd" localSheetId="20" hidden="1">#REF!</definedName>
    <definedName name="ddd" localSheetId="15" hidden="1">#REF!</definedName>
    <definedName name="ddd" localSheetId="16" hidden="1">#REF!</definedName>
    <definedName name="ddd" hidden="1">#REF!</definedName>
    <definedName name="DebitCredit" localSheetId="10">#REF!</definedName>
    <definedName name="DebitCredit" localSheetId="20">'[6]Journal Voucher'!$AH:$AH</definedName>
    <definedName name="DebitCredit" localSheetId="11">#REF!</definedName>
    <definedName name="DebitCredit" localSheetId="12">#REF!</definedName>
    <definedName name="DebitCredit" localSheetId="13">#REF!</definedName>
    <definedName name="DebitCredit" localSheetId="15">#REF!</definedName>
    <definedName name="DebitCredit">#REF!</definedName>
    <definedName name="DEPT" localSheetId="10">#REF!</definedName>
    <definedName name="DEPT" localSheetId="20">[4]Hidden!$D$11</definedName>
    <definedName name="DEPT" localSheetId="11">#REF!</definedName>
    <definedName name="DEPT" localSheetId="12">#REF!</definedName>
    <definedName name="DEPT" localSheetId="13">#REF!</definedName>
    <definedName name="DEPT" localSheetId="15">#REF!</definedName>
    <definedName name="DEPT">#REF!</definedName>
    <definedName name="Detail" localSheetId="20">#REF!</definedName>
    <definedName name="Detail" localSheetId="15">#REF!</definedName>
    <definedName name="Detail" localSheetId="16">#REF!</definedName>
    <definedName name="Detail">#REF!</definedName>
    <definedName name="drlFilter" localSheetId="10">#REF!</definedName>
    <definedName name="drlFilter" localSheetId="20">[4]Settings!$D$27</definedName>
    <definedName name="drlFilter" localSheetId="11">#REF!</definedName>
    <definedName name="drlFilter" localSheetId="12">#REF!</definedName>
    <definedName name="drlFilter" localSheetId="13">#REF!</definedName>
    <definedName name="drlFilter" localSheetId="15">#REF!</definedName>
    <definedName name="drlFilter">#REF!</definedName>
    <definedName name="Drop?" localSheetId="10">#REF!</definedName>
    <definedName name="Drop?" localSheetId="20">'[8]User Input'!$S$14</definedName>
    <definedName name="Drop?" localSheetId="11">#REF!</definedName>
    <definedName name="Drop?" localSheetId="12">#REF!</definedName>
    <definedName name="Drop?" localSheetId="13">#REF!</definedName>
    <definedName name="Drop?" localSheetId="15">#REF!</definedName>
    <definedName name="Drop?">#REF!</definedName>
    <definedName name="E_18_trnd_factor" localSheetId="20">#REF!</definedName>
    <definedName name="E_18_trnd_factor" localSheetId="15">#REF!</definedName>
    <definedName name="E_18_trnd_factor" localSheetId="16">#REF!</definedName>
    <definedName name="E_18_trnd_factor">#REF!</definedName>
    <definedName name="E_19_trnd_factor" localSheetId="10">#REF!</definedName>
    <definedName name="E_19_trnd_factor" localSheetId="20">'[9]Benchmark Dec.2018'!$M$27</definedName>
    <definedName name="E_19_trnd_factor" localSheetId="11">#REF!</definedName>
    <definedName name="E_19_trnd_factor" localSheetId="12">#REF!</definedName>
    <definedName name="E_19_trnd_factor" localSheetId="13">#REF!</definedName>
    <definedName name="E_19_trnd_factor" localSheetId="15">#REF!</definedName>
    <definedName name="E_19_trnd_factor">#REF!</definedName>
    <definedName name="End" localSheetId="0">#REF!</definedName>
    <definedName name="End" localSheetId="1">#REF!</definedName>
    <definedName name="End" localSheetId="8">#REF!</definedName>
    <definedName name="End" localSheetId="20">#REF!</definedName>
    <definedName name="End" localSheetId="15">#REF!</definedName>
    <definedName name="End" localSheetId="16">'6.7 Hospital Participation'!#REF!</definedName>
    <definedName name="End" localSheetId="21">#REF!</definedName>
    <definedName name="End" localSheetId="24">#REF!</definedName>
    <definedName name="End" localSheetId="4">#REF!</definedName>
    <definedName name="End">#REF!</definedName>
    <definedName name="es" localSheetId="10">#REF!</definedName>
    <definedName name="es" localSheetId="20">[16]Options!$A$3:$A$86</definedName>
    <definedName name="es" localSheetId="11">#REF!</definedName>
    <definedName name="es" localSheetId="12">#REF!</definedName>
    <definedName name="es" localSheetId="13">#REF!</definedName>
    <definedName name="es" localSheetId="15">#REF!</definedName>
    <definedName name="es">#REF!</definedName>
    <definedName name="est_ss_2018" localSheetId="10">#REF!</definedName>
    <definedName name="est_ss_2018" localSheetId="20">'[9]Benchmark Dec.2018'!$M$34</definedName>
    <definedName name="est_ss_2018" localSheetId="11">#REF!</definedName>
    <definedName name="est_ss_2018" localSheetId="12">#REF!</definedName>
    <definedName name="est_ss_2018" localSheetId="13">#REF!</definedName>
    <definedName name="est_ss_2018" localSheetId="15">#REF!</definedName>
    <definedName name="est_ss_2018">#REF!</definedName>
    <definedName name="est_ss_2018_mod" localSheetId="10">#REF!</definedName>
    <definedName name="est_ss_2018_mod" localSheetId="20">[9]CalcTool!#REF!</definedName>
    <definedName name="est_ss_2018_mod" localSheetId="11">#REF!</definedName>
    <definedName name="est_ss_2018_mod" localSheetId="12">#REF!</definedName>
    <definedName name="est_ss_2018_mod" localSheetId="13">#REF!</definedName>
    <definedName name="est_ss_2018_mod" localSheetId="15">#REF!</definedName>
    <definedName name="est_ss_2018_mod">#REF!</definedName>
    <definedName name="est_ss_2018_ss" localSheetId="20">#REF!</definedName>
    <definedName name="est_ss_2018_ss" localSheetId="15">#REF!</definedName>
    <definedName name="est_ss_2018_ss" localSheetId="16">#REF!</definedName>
    <definedName name="est_ss_2018_ss">#REF!</definedName>
    <definedName name="export1" localSheetId="20">#REF!</definedName>
    <definedName name="export1" localSheetId="16">#REF!</definedName>
    <definedName name="export1">#REF!</definedName>
    <definedName name="FEDTAX" localSheetId="10">#REF!</definedName>
    <definedName name="FEDTAX" localSheetId="20">[18]Tables!$B$3</definedName>
    <definedName name="FEDTAX" localSheetId="11">#REF!</definedName>
    <definedName name="FEDTAX" localSheetId="12">#REF!</definedName>
    <definedName name="FEDTAX" localSheetId="13">#REF!</definedName>
    <definedName name="FEDTAX" localSheetId="15">#REF!</definedName>
    <definedName name="FEDTAX">#REF!</definedName>
    <definedName name="filter" localSheetId="10">#REF!</definedName>
    <definedName name="filter" localSheetId="20">[4]Settings!$B$14:$H$25</definedName>
    <definedName name="filter" localSheetId="11">#REF!</definedName>
    <definedName name="filter" localSheetId="12">#REF!</definedName>
    <definedName name="filter" localSheetId="13">#REF!</definedName>
    <definedName name="filter" localSheetId="15">#REF!</definedName>
    <definedName name="filter">#REF!</definedName>
    <definedName name="FM_Data" localSheetId="0">#REF!</definedName>
    <definedName name="FM_Data" localSheetId="1">#REF!</definedName>
    <definedName name="FM_Data" localSheetId="8">#REF!</definedName>
    <definedName name="FM_Data" localSheetId="20">#REF!</definedName>
    <definedName name="FM_Data" localSheetId="15">#REF!</definedName>
    <definedName name="FM_Data" localSheetId="16">'6.7 Hospital Participation'!#REF!</definedName>
    <definedName name="FM_Data" localSheetId="21">#REF!</definedName>
    <definedName name="FM_Data" localSheetId="24">#REF!</definedName>
    <definedName name="FM_Data" localSheetId="4">#REF!</definedName>
    <definedName name="FM_Data">#REF!</definedName>
    <definedName name="fy2000_budget" localSheetId="0">'2.1 Organizations List '!#REF!</definedName>
    <definedName name="fy2000_budget" localSheetId="1">'2.2 Provider List'!#REF!</definedName>
    <definedName name="fy2000_budget" localSheetId="10">#REF!</definedName>
    <definedName name="fy2000_budget" localSheetId="20">'[19]FY Budget Items'!$B$15:$AA$26</definedName>
    <definedName name="fy2000_budget" localSheetId="11">#REF!</definedName>
    <definedName name="fy2000_budget" localSheetId="12">#REF!</definedName>
    <definedName name="fy2000_budget" localSheetId="13">#REF!</definedName>
    <definedName name="fy2000_budget" localSheetId="14">'6.5 Variance Analysis'!#REF!</definedName>
    <definedName name="fy2000_budget" localSheetId="15">'6.6 Sources Uses'!#REF!</definedName>
    <definedName name="fy2000_budget" localSheetId="4">'LISTS--DO NOT DELETE'!#REF!</definedName>
    <definedName name="fy2000_budget">#REF!</definedName>
    <definedName name="FY2001_budget" localSheetId="0">'2.1 Organizations List '!#REF!</definedName>
    <definedName name="FY2001_budget" localSheetId="1">'2.2 Provider List'!#REF!</definedName>
    <definedName name="FY2001_budget" localSheetId="10">#REF!</definedName>
    <definedName name="FY2001_budget" localSheetId="20">'[19]FY Budget Items'!$B$2:$AF$13</definedName>
    <definedName name="FY2001_budget" localSheetId="11">#REF!</definedName>
    <definedName name="FY2001_budget" localSheetId="12">#REF!</definedName>
    <definedName name="FY2001_budget" localSheetId="13">#REF!</definedName>
    <definedName name="FY2001_budget" localSheetId="14">'6.5 Variance Analysis'!#REF!</definedName>
    <definedName name="FY2001_budget" localSheetId="15">'6.6 Sources Uses'!#REF!</definedName>
    <definedName name="FY2001_budget" localSheetId="4">'LISTS--DO NOT DELETE'!#REF!</definedName>
    <definedName name="FY2001_budget">#REF!</definedName>
    <definedName name="FY2004_budget" localSheetId="0">'2.1 Organizations List '!#REF!</definedName>
    <definedName name="FY2004_budget" localSheetId="1">'2.2 Provider List'!#REF!</definedName>
    <definedName name="FY2004_budget" localSheetId="10">#REF!</definedName>
    <definedName name="FY2004_budget" localSheetId="20">'[19]FY Budget Items'!$B$2:$AS$13</definedName>
    <definedName name="FY2004_budget" localSheetId="11">#REF!</definedName>
    <definedName name="FY2004_budget" localSheetId="12">#REF!</definedName>
    <definedName name="FY2004_budget" localSheetId="13">#REF!</definedName>
    <definedName name="FY2004_budget" localSheetId="14">'6.5 Variance Analysis'!#REF!</definedName>
    <definedName name="FY2004_budget" localSheetId="15">'6.6 Sources Uses'!#REF!</definedName>
    <definedName name="FY2004_budget" localSheetId="4">'LISTS--DO NOT DELETE'!#REF!</definedName>
    <definedName name="FY2004_budget">#REF!</definedName>
    <definedName name="FY2005_budget" localSheetId="0">'2.1 Organizations List '!#REF!</definedName>
    <definedName name="FY2005_budget" localSheetId="1">'2.2 Provider List'!#REF!</definedName>
    <definedName name="FY2005_budget" localSheetId="10">#REF!</definedName>
    <definedName name="FY2005_budget" localSheetId="20">'[19]FY Budget Items'!$B$2:$BB$13</definedName>
    <definedName name="FY2005_budget" localSheetId="11">#REF!</definedName>
    <definedName name="FY2005_budget" localSheetId="12">#REF!</definedName>
    <definedName name="FY2005_budget" localSheetId="13">#REF!</definedName>
    <definedName name="FY2005_budget" localSheetId="14">'6.5 Variance Analysis'!#REF!</definedName>
    <definedName name="FY2005_budget" localSheetId="15">'6.6 Sources Uses'!#REF!</definedName>
    <definedName name="FY2005_budget" localSheetId="4">'LISTS--DO NOT DELETE'!#REF!</definedName>
    <definedName name="FY2005_budget">#REF!</definedName>
    <definedName name="GL_Codes" localSheetId="0">#REF!</definedName>
    <definedName name="GL_Codes" localSheetId="1">#REF!</definedName>
    <definedName name="GL_Codes" localSheetId="8">#REF!</definedName>
    <definedName name="GL_Codes" localSheetId="20">#REF!</definedName>
    <definedName name="GL_Codes" localSheetId="15">#REF!</definedName>
    <definedName name="GL_Codes" localSheetId="16">'6.7 Hospital Participation'!#REF!</definedName>
    <definedName name="GL_Codes" localSheetId="21">#REF!</definedName>
    <definedName name="GL_Codes" localSheetId="24">#REF!</definedName>
    <definedName name="GL_Codes" localSheetId="4">#REF!</definedName>
    <definedName name="GL_Codes">#REF!</definedName>
    <definedName name="GROUP_DETAIL" localSheetId="20">#REF!</definedName>
    <definedName name="GROUP_DETAIL" localSheetId="16">#REF!</definedName>
    <definedName name="GROUP_DETAIL">#REF!</definedName>
    <definedName name="Hardware_Complexity_Factor" localSheetId="10">#REF!</definedName>
    <definedName name="Hardware_Complexity_Factor" localSheetId="20">[14]Assumptions!$C$30</definedName>
    <definedName name="Hardware_Complexity_Factor" localSheetId="11">#REF!</definedName>
    <definedName name="Hardware_Complexity_Factor" localSheetId="12">#REF!</definedName>
    <definedName name="Hardware_Complexity_Factor" localSheetId="13">#REF!</definedName>
    <definedName name="Hardware_Complexity_Factor" localSheetId="15">#REF!</definedName>
    <definedName name="Hardware_Complexity_Factor">#REF!</definedName>
    <definedName name="Hardware_Depreciation_Term" localSheetId="10">#REF!</definedName>
    <definedName name="Hardware_Depreciation_Term" localSheetId="20">[14]Assumptions!$C$20</definedName>
    <definedName name="Hardware_Depreciation_Term" localSheetId="11">#REF!</definedName>
    <definedName name="Hardware_Depreciation_Term" localSheetId="12">#REF!</definedName>
    <definedName name="Hardware_Depreciation_Term" localSheetId="13">#REF!</definedName>
    <definedName name="Hardware_Depreciation_Term" localSheetId="15">#REF!</definedName>
    <definedName name="Hardware_Depreciation_Term">#REF!</definedName>
    <definedName name="hide1" localSheetId="0">'2.1 Organizations List '!#REF!</definedName>
    <definedName name="hide1" localSheetId="1">'2.2 Provider List'!#REF!</definedName>
    <definedName name="hide1" localSheetId="10">#REF!</definedName>
    <definedName name="hide1" localSheetId="20">[20]Cover!$A$18:$B$29</definedName>
    <definedName name="hide1" localSheetId="11">#REF!</definedName>
    <definedName name="hide1" localSheetId="12">#REF!</definedName>
    <definedName name="hide1" localSheetId="13">#REF!</definedName>
    <definedName name="hide1" localSheetId="14">'6.5 Variance Analysis'!#REF!</definedName>
    <definedName name="hide1" localSheetId="15">'6.6 Sources Uses'!#REF!</definedName>
    <definedName name="hide1" localSheetId="4">'LISTS--DO NOT DELETE'!#REF!</definedName>
    <definedName name="hide1">#REF!</definedName>
    <definedName name="InSumm" localSheetId="0">#REF!</definedName>
    <definedName name="InSumm" localSheetId="1">#REF!</definedName>
    <definedName name="InSumm" localSheetId="8">#REF!</definedName>
    <definedName name="InSumm" localSheetId="20">#REF!</definedName>
    <definedName name="InSumm" localSheetId="15">#REF!</definedName>
    <definedName name="InSumm" localSheetId="16">'6.7 Hospital Participation'!#REF!</definedName>
    <definedName name="InSumm" localSheetId="21">#REF!</definedName>
    <definedName name="InSumm" localSheetId="24">#REF!</definedName>
    <definedName name="InSumm" localSheetId="4">#REF!</definedName>
    <definedName name="InSumm">#REF!</definedName>
    <definedName name="Interface_Complexity_Factor" localSheetId="10">#REF!</definedName>
    <definedName name="Interface_Complexity_Factor" localSheetId="20">[14]Assumptions!$G$30</definedName>
    <definedName name="Interface_Complexity_Factor" localSheetId="11">#REF!</definedName>
    <definedName name="Interface_Complexity_Factor" localSheetId="12">#REF!</definedName>
    <definedName name="Interface_Complexity_Factor" localSheetId="13">#REF!</definedName>
    <definedName name="Interface_Complexity_Factor" localSheetId="15">#REF!</definedName>
    <definedName name="Interface_Complexity_Factor">#REF!</definedName>
    <definedName name="IPsumm" localSheetId="0">#REF!</definedName>
    <definedName name="IPsumm" localSheetId="1">#REF!</definedName>
    <definedName name="IPsumm" localSheetId="8">#REF!</definedName>
    <definedName name="IPsumm" localSheetId="20">#REF!</definedName>
    <definedName name="IPsumm" localSheetId="15">#REF!</definedName>
    <definedName name="IPsumm" localSheetId="16">'6.7 Hospital Participation'!#REF!</definedName>
    <definedName name="IPsumm" localSheetId="21">#REF!</definedName>
    <definedName name="IPsumm" localSheetId="24">#REF!</definedName>
    <definedName name="IPsumm" localSheetId="4">#REF!</definedName>
    <definedName name="IPsumm">#REF!</definedName>
    <definedName name="LastClaimTriangleDate" localSheetId="10">#REF!</definedName>
    <definedName name="LastClaimTriangleDate" localSheetId="20">'[8]User Input'!$L$14</definedName>
    <definedName name="LastClaimTriangleDate" localSheetId="11">#REF!</definedName>
    <definedName name="LastClaimTriangleDate" localSheetId="12">#REF!</definedName>
    <definedName name="LastClaimTriangleDate" localSheetId="13">#REF!</definedName>
    <definedName name="LastClaimTriangleDate" localSheetId="15">#REF!</definedName>
    <definedName name="LastClaimTriangleDate">#REF!</definedName>
    <definedName name="LastClaimTriangleMonth" localSheetId="10">#REF!</definedName>
    <definedName name="LastClaimTriangleMonth" localSheetId="20">'[8]User Input'!$L$13</definedName>
    <definedName name="LastClaimTriangleMonth" localSheetId="11">#REF!</definedName>
    <definedName name="LastClaimTriangleMonth" localSheetId="12">#REF!</definedName>
    <definedName name="LastClaimTriangleMonth" localSheetId="13">#REF!</definedName>
    <definedName name="LastClaimTriangleMonth" localSheetId="15">#REF!</definedName>
    <definedName name="LastClaimTriangleMonth">#REF!</definedName>
    <definedName name="LastClaimTriangleYear" localSheetId="10">#REF!</definedName>
    <definedName name="LastClaimTriangleYear" localSheetId="20">'[8]User Input'!$L$12</definedName>
    <definedName name="LastClaimTriangleYear" localSheetId="11">#REF!</definedName>
    <definedName name="LastClaimTriangleYear" localSheetId="12">#REF!</definedName>
    <definedName name="LastClaimTriangleYear" localSheetId="13">#REF!</definedName>
    <definedName name="LastClaimTriangleYear" localSheetId="15">#REF!</definedName>
    <definedName name="LastClaimTriangleYear">#REF!</definedName>
    <definedName name="Level" localSheetId="10">#REF!</definedName>
    <definedName name="Level" localSheetId="20">'[14]Client Profile'!$L$7</definedName>
    <definedName name="Level" localSheetId="11">#REF!</definedName>
    <definedName name="Level" localSheetId="12">#REF!</definedName>
    <definedName name="Level" localSheetId="13">#REF!</definedName>
    <definedName name="Level" localSheetId="15">#REF!</definedName>
    <definedName name="Level">#REF!</definedName>
    <definedName name="LookupTable" localSheetId="0">'2.1 Organizations List '!#REF!</definedName>
    <definedName name="LookupTable" localSheetId="1">'2.2 Provider List'!#REF!</definedName>
    <definedName name="LookupTable" localSheetId="10">#REF!</definedName>
    <definedName name="LookupTable" localSheetId="20">'[10]Budget Input'!$H$882:$N$905</definedName>
    <definedName name="LookupTable" localSheetId="11">#REF!</definedName>
    <definedName name="LookupTable" localSheetId="12">#REF!</definedName>
    <definedName name="LookupTable" localSheetId="13">#REF!</definedName>
    <definedName name="LookupTable" localSheetId="14">'6.5 Variance Analysis'!#REF!</definedName>
    <definedName name="LookupTable" localSheetId="15">'6.6 Sources Uses'!#REF!</definedName>
    <definedName name="LookupTable" localSheetId="4">'LISTS--DO NOT DELETE'!#REF!</definedName>
    <definedName name="LookupTable">#REF!</definedName>
    <definedName name="LT2ST" localSheetId="10" hidden="1">#REF!</definedName>
    <definedName name="LT2ST" localSheetId="20" hidden="1">#REF!</definedName>
    <definedName name="LT2ST" localSheetId="11" hidden="1">#REF!</definedName>
    <definedName name="LT2ST" localSheetId="12" hidden="1">#REF!</definedName>
    <definedName name="LT2ST" localSheetId="13" hidden="1">#REF!</definedName>
    <definedName name="LT2ST" localSheetId="15" hidden="1">#REF!</definedName>
    <definedName name="LT2ST" localSheetId="16" hidden="1">#REF!</definedName>
    <definedName name="LT2ST" hidden="1">#REF!</definedName>
    <definedName name="lt2st1" localSheetId="10">#REF!</definedName>
    <definedName name="lt2st1" localSheetId="20">'[21]Instructions and Tips'!#REF!</definedName>
    <definedName name="lt2st1" localSheetId="11">#REF!</definedName>
    <definedName name="lt2st1" localSheetId="12">#REF!</definedName>
    <definedName name="lt2st1" localSheetId="13">#REF!</definedName>
    <definedName name="lt2st1" localSheetId="15">#REF!</definedName>
    <definedName name="lt2st1" localSheetId="16">'6.7 Hospital Participation'!#REF!</definedName>
    <definedName name="lt2st1">#REF!</definedName>
    <definedName name="lt2st2" localSheetId="10" hidden="1">#REF!</definedName>
    <definedName name="lt2st2" localSheetId="20" hidden="1">#REF!</definedName>
    <definedName name="lt2st2" localSheetId="11" hidden="1">#REF!</definedName>
    <definedName name="lt2st2" localSheetId="12" hidden="1">#REF!</definedName>
    <definedName name="lt2st2" localSheetId="13" hidden="1">#REF!</definedName>
    <definedName name="lt2st2" localSheetId="15" hidden="1">#REF!</definedName>
    <definedName name="lt2st2" localSheetId="16" hidden="1">#REF!</definedName>
    <definedName name="lt2st2" hidden="1">#REF!</definedName>
    <definedName name="lt2st3" localSheetId="20">#REF!</definedName>
    <definedName name="lt2st3" localSheetId="15">#REF!</definedName>
    <definedName name="lt2st3" localSheetId="16">#REF!</definedName>
    <definedName name="lt2st3">#REF!</definedName>
    <definedName name="manual_startup_adj" localSheetId="20">#REF!</definedName>
    <definedName name="manual_startup_adj" localSheetId="15">#REF!</definedName>
    <definedName name="manual_startup_adj" localSheetId="16">#REF!</definedName>
    <definedName name="manual_startup_adj">#REF!</definedName>
    <definedName name="ManualTrendRate" localSheetId="10">#REF!</definedName>
    <definedName name="ManualTrendRate" localSheetId="20">'[8]User Input'!$S$24</definedName>
    <definedName name="ManualTrendRate" localSheetId="11">#REF!</definedName>
    <definedName name="ManualTrendRate" localSheetId="12">#REF!</definedName>
    <definedName name="ManualTrendRate" localSheetId="13">#REF!</definedName>
    <definedName name="ManualTrendRate" localSheetId="15">#REF!</definedName>
    <definedName name="ManualTrendRate">#REF!</definedName>
    <definedName name="Mar_Bank_statements" localSheetId="10">#REF!</definedName>
    <definedName name="Mar_Bank_statements" localSheetId="20">#REF!</definedName>
    <definedName name="Mar_Bank_statements" localSheetId="11">#REF!</definedName>
    <definedName name="Mar_Bank_statements" localSheetId="12">#REF!</definedName>
    <definedName name="Mar_Bank_statements" localSheetId="13">#REF!</definedName>
    <definedName name="Mar_Bank_statements" localSheetId="15">#REF!</definedName>
    <definedName name="Mar_Bank_statements" localSheetId="16">#REF!</definedName>
    <definedName name="Mar_Bank_statements" localSheetId="21">#REF!</definedName>
    <definedName name="Mar_Bank_statements" localSheetId="24">#REF!</definedName>
    <definedName name="Mar_Bank_statements">#REF!</definedName>
    <definedName name="MASTER" localSheetId="20">#REF!</definedName>
    <definedName name="MASTER" localSheetId="15">#REF!</definedName>
    <definedName name="MASTER" localSheetId="16">#REF!</definedName>
    <definedName name="MASTER">#REF!</definedName>
    <definedName name="master_def" localSheetId="0">#REF!</definedName>
    <definedName name="master_def" localSheetId="1">#REF!</definedName>
    <definedName name="master_def" localSheetId="8">#REF!</definedName>
    <definedName name="master_def" localSheetId="20">#REF!</definedName>
    <definedName name="master_def" localSheetId="15">#REF!</definedName>
    <definedName name="master_def" localSheetId="16">'6.7 Hospital Participation'!#REF!</definedName>
    <definedName name="master_def" localSheetId="21">#REF!</definedName>
    <definedName name="master_def" localSheetId="24">#REF!</definedName>
    <definedName name="master_def" localSheetId="4">#REF!</definedName>
    <definedName name="master_def">#REF!</definedName>
    <definedName name="Mcaid_AR" localSheetId="0">#REF!</definedName>
    <definedName name="Mcaid_AR" localSheetId="1">#REF!</definedName>
    <definedName name="Mcaid_AR" localSheetId="8">#REF!</definedName>
    <definedName name="Mcaid_AR" localSheetId="20">#REF!</definedName>
    <definedName name="Mcaid_AR" localSheetId="15">#REF!</definedName>
    <definedName name="Mcaid_AR" localSheetId="16">#REF!</definedName>
    <definedName name="Mcaid_AR" localSheetId="21">#REF!</definedName>
    <definedName name="Mcaid_AR" localSheetId="24">#REF!</definedName>
    <definedName name="Mcaid_AR" localSheetId="4">#REF!</definedName>
    <definedName name="Mcaid_AR">#REF!</definedName>
    <definedName name="Mcare_AR" localSheetId="0">#REF!</definedName>
    <definedName name="Mcare_AR" localSheetId="1">#REF!</definedName>
    <definedName name="Mcare_AR" localSheetId="8">#REF!</definedName>
    <definedName name="Mcare_AR" localSheetId="20">#REF!</definedName>
    <definedName name="Mcare_AR" localSheetId="15">#REF!</definedName>
    <definedName name="Mcare_AR" localSheetId="16">#REF!</definedName>
    <definedName name="Mcare_AR" localSheetId="21">#REF!</definedName>
    <definedName name="Mcare_AR" localSheetId="24">#REF!</definedName>
    <definedName name="Mcare_AR" localSheetId="4">#REF!</definedName>
    <definedName name="Mcare_AR">#REF!</definedName>
    <definedName name="MetaSet" localSheetId="10">#REF!</definedName>
    <definedName name="MetaSet" localSheetId="20">[4]Orientation!$C$22</definedName>
    <definedName name="MetaSet" localSheetId="11">#REF!</definedName>
    <definedName name="MetaSet" localSheetId="12">#REF!</definedName>
    <definedName name="MetaSet" localSheetId="13">#REF!</definedName>
    <definedName name="MetaSet" localSheetId="15">#REF!</definedName>
    <definedName name="MetaSet">#REF!</definedName>
    <definedName name="model2" localSheetId="10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localSheetId="20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localSheetId="11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localSheetId="12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localSheetId="13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localSheetId="15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localSheetId="16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localSheetId="21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localSheetId="24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nroe" localSheetId="0">#REF!</definedName>
    <definedName name="monroe" localSheetId="1">#REF!</definedName>
    <definedName name="monroe" localSheetId="8">#REF!</definedName>
    <definedName name="monroe" localSheetId="10">#REF!</definedName>
    <definedName name="monroe" localSheetId="20">#REF!</definedName>
    <definedName name="monroe" localSheetId="11">#REF!</definedName>
    <definedName name="monroe" localSheetId="12">#REF!</definedName>
    <definedName name="monroe" localSheetId="13">#REF!</definedName>
    <definedName name="monroe" localSheetId="15">#REF!</definedName>
    <definedName name="monroe" localSheetId="16">'6.7 Hospital Participation'!#REF!</definedName>
    <definedName name="monroe" localSheetId="21">#REF!</definedName>
    <definedName name="monroe" localSheetId="24">#REF!</definedName>
    <definedName name="monroe" localSheetId="4">#REF!</definedName>
    <definedName name="monroe">#REF!</definedName>
    <definedName name="Month" localSheetId="10">#REF!</definedName>
    <definedName name="Month" localSheetId="20">[22]RVUs!$B$3</definedName>
    <definedName name="Month" localSheetId="11">#REF!</definedName>
    <definedName name="Month" localSheetId="12">#REF!</definedName>
    <definedName name="Month" localSheetId="13">#REF!</definedName>
    <definedName name="Month" localSheetId="15">#REF!</definedName>
    <definedName name="Month">#REF!</definedName>
    <definedName name="MONTH1" localSheetId="10">#REF!</definedName>
    <definedName name="MONTH1" localSheetId="20">'[23]Rev-Exp-Stats'!$C$73</definedName>
    <definedName name="MONTH1" localSheetId="11">#REF!</definedName>
    <definedName name="MONTH1" localSheetId="12">#REF!</definedName>
    <definedName name="MONTH1" localSheetId="13">#REF!</definedName>
    <definedName name="MONTH1" localSheetId="15">#REF!</definedName>
    <definedName name="MONTH1">#REF!</definedName>
    <definedName name="MonthsForAveraging" localSheetId="10">#REF!</definedName>
    <definedName name="MonthsForAveraging" localSheetId="20">'[8]User Input'!$S$15</definedName>
    <definedName name="MonthsForAveraging" localSheetId="11">#REF!</definedName>
    <definedName name="MonthsForAveraging" localSheetId="12">#REF!</definedName>
    <definedName name="MonthsForAveraging" localSheetId="13">#REF!</definedName>
    <definedName name="MonthsForAveraging" localSheetId="15">#REF!</definedName>
    <definedName name="MonthsForAveraging">#REF!</definedName>
    <definedName name="MonthsForTrendBase" localSheetId="10">#REF!</definedName>
    <definedName name="MonthsForTrendBase" localSheetId="20">'[12]User Input'!$S$23</definedName>
    <definedName name="MonthsForTrendBase" localSheetId="11">#REF!</definedName>
    <definedName name="MonthsForTrendBase" localSheetId="12">#REF!</definedName>
    <definedName name="MonthsForTrendBase" localSheetId="13">#REF!</definedName>
    <definedName name="MonthsForTrendBase" localSheetId="15">#REF!</definedName>
    <definedName name="MonthsForTrendBase">#REF!</definedName>
    <definedName name="MonthsOfData" localSheetId="10">#REF!</definedName>
    <definedName name="MonthsOfData" localSheetId="20">'[8]User Input'!$L$18</definedName>
    <definedName name="MonthsOfData" localSheetId="11">#REF!</definedName>
    <definedName name="MonthsOfData" localSheetId="12">#REF!</definedName>
    <definedName name="MonthsOfData" localSheetId="13">#REF!</definedName>
    <definedName name="MonthsOfData" localSheetId="15">#REF!</definedName>
    <definedName name="MonthsOfData">#REF!</definedName>
    <definedName name="Name" localSheetId="20">#REF!</definedName>
    <definedName name="Name" localSheetId="15">#REF!</definedName>
    <definedName name="Name" localSheetId="16">#REF!</definedName>
    <definedName name="Name">#REF!</definedName>
    <definedName name="nE_18_trnd_factor" localSheetId="20">#REF!</definedName>
    <definedName name="nE_18_trnd_factor" localSheetId="15">#REF!</definedName>
    <definedName name="nE_18_trnd_factor" localSheetId="16">#REF!</definedName>
    <definedName name="nE_18_trnd_factor">#REF!</definedName>
    <definedName name="nE_19_trnd_factor" localSheetId="10">#REF!</definedName>
    <definedName name="nE_19_trnd_factor" localSheetId="20">'[9]Benchmark Dec.2018'!$M$26</definedName>
    <definedName name="nE_19_trnd_factor" localSheetId="11">#REF!</definedName>
    <definedName name="nE_19_trnd_factor" localSheetId="12">#REF!</definedName>
    <definedName name="nE_19_trnd_factor" localSheetId="13">#REF!</definedName>
    <definedName name="nE_19_trnd_factor" localSheetId="15">#REF!</definedName>
    <definedName name="nE_19_trnd_factor">#REF!</definedName>
    <definedName name="ne_19_trnf_factor2" localSheetId="20">#REF!</definedName>
    <definedName name="ne_19_trnf_factor2" localSheetId="15">#REF!</definedName>
    <definedName name="ne_19_trnf_factor2" localSheetId="16">#REF!</definedName>
    <definedName name="ne_19_trnf_factor2">#REF!</definedName>
    <definedName name="NetGross" localSheetId="0">'2.1 Organizations List '!#REF!</definedName>
    <definedName name="NetGross" localSheetId="1">'2.2 Provider List'!#REF!</definedName>
    <definedName name="NetGross" localSheetId="10">#REF!</definedName>
    <definedName name="NetGross" localSheetId="20">'[24]Net to Gross'!$A$6:$L$132</definedName>
    <definedName name="NetGross" localSheetId="11">#REF!</definedName>
    <definedName name="NetGross" localSheetId="12">#REF!</definedName>
    <definedName name="NetGross" localSheetId="13">#REF!</definedName>
    <definedName name="NetGross" localSheetId="14">'6.5 Variance Analysis'!#REF!</definedName>
    <definedName name="NetGross" localSheetId="15">'6.6 Sources Uses'!#REF!</definedName>
    <definedName name="NetGross" localSheetId="4">'LISTS--DO NOT DELETE'!#REF!</definedName>
    <definedName name="NetGross">#REF!</definedName>
    <definedName name="Network_Complexity_Factor" localSheetId="10">#REF!</definedName>
    <definedName name="Network_Complexity_Factor" localSheetId="20">[14]Assumptions!$E$30</definedName>
    <definedName name="Network_Complexity_Factor" localSheetId="11">#REF!</definedName>
    <definedName name="Network_Complexity_Factor" localSheetId="12">#REF!</definedName>
    <definedName name="Network_Complexity_Factor" localSheetId="13">#REF!</definedName>
    <definedName name="Network_Complexity_Factor" localSheetId="15">#REF!</definedName>
    <definedName name="Network_Complexity_Factor">#REF!</definedName>
    <definedName name="new" localSheetId="10">#REF!</definedName>
    <definedName name="new" localSheetId="20">#REF!</definedName>
    <definedName name="new" localSheetId="11">#REF!</definedName>
    <definedName name="new" localSheetId="12">#REF!</definedName>
    <definedName name="new" localSheetId="13">#REF!</definedName>
    <definedName name="new" localSheetId="15">#REF!</definedName>
    <definedName name="new">#REF!</definedName>
    <definedName name="NewAR" localSheetId="0">#REF!</definedName>
    <definedName name="NewAR" localSheetId="1">#REF!</definedName>
    <definedName name="NewAR" localSheetId="8">#REF!</definedName>
    <definedName name="NewAR" localSheetId="20">#REF!</definedName>
    <definedName name="NewAR" localSheetId="15">#REF!</definedName>
    <definedName name="NewAR" localSheetId="16">'6.7 Hospital Participation'!#REF!</definedName>
    <definedName name="NewAR" localSheetId="21">#REF!</definedName>
    <definedName name="NewAR" localSheetId="24">#REF!</definedName>
    <definedName name="NewAR" localSheetId="4">#REF!</definedName>
    <definedName name="NewAR">#REF!</definedName>
    <definedName name="NRA" localSheetId="20">#REF!</definedName>
    <definedName name="NRA" localSheetId="16">#REF!</definedName>
    <definedName name="NRA">#REF!</definedName>
    <definedName name="o" localSheetId="0">#REF!</definedName>
    <definedName name="o" localSheetId="1">#REF!</definedName>
    <definedName name="o" localSheetId="8">#REF!</definedName>
    <definedName name="o" localSheetId="20">#REF!</definedName>
    <definedName name="o" localSheetId="15">#REF!</definedName>
    <definedName name="o" localSheetId="16">#REF!</definedName>
    <definedName name="o" localSheetId="21">#REF!</definedName>
    <definedName name="o" localSheetId="24">#REF!</definedName>
    <definedName name="o" localSheetId="4">#REF!</definedName>
    <definedName name="o">#REF!</definedName>
    <definedName name="OctFY15" localSheetId="20" hidden="1">#REF!</definedName>
    <definedName name="OctFY15" localSheetId="16" hidden="1">#REF!</definedName>
    <definedName name="OctFY15" hidden="1">#REF!</definedName>
    <definedName name="October" localSheetId="20">#REF!</definedName>
    <definedName name="October" localSheetId="16">#REF!</definedName>
    <definedName name="October">#REF!</definedName>
    <definedName name="ocv8.1" localSheetId="20">#REF!</definedName>
    <definedName name="ocv8.1" localSheetId="16">#REF!</definedName>
    <definedName name="ocv8.1">#REF!</definedName>
    <definedName name="ok" localSheetId="20">#REF!</definedName>
    <definedName name="ok" localSheetId="16">#REF!</definedName>
    <definedName name="ok">#REF!</definedName>
    <definedName name="Operational_Accounts" localSheetId="0">#REF!</definedName>
    <definedName name="Operational_Accounts" localSheetId="1">#REF!</definedName>
    <definedName name="Operational_Accounts" localSheetId="8">#REF!</definedName>
    <definedName name="Operational_Accounts" localSheetId="20">#REF!</definedName>
    <definedName name="Operational_Accounts" localSheetId="15">#REF!</definedName>
    <definedName name="Operational_Accounts" localSheetId="16">#REF!</definedName>
    <definedName name="Operational_Accounts" localSheetId="21">#REF!</definedName>
    <definedName name="Operational_Accounts" localSheetId="24">#REF!</definedName>
    <definedName name="Operational_Accounts" localSheetId="4">#REF!</definedName>
    <definedName name="Operational_Accounts">#REF!</definedName>
    <definedName name="Operational_Accounts2" localSheetId="20">#REF!</definedName>
    <definedName name="Operational_Accounts2" localSheetId="15">#REF!</definedName>
    <definedName name="Operational_Accounts2" localSheetId="16">#REF!</definedName>
    <definedName name="Operational_Accounts2" localSheetId="21">#REF!</definedName>
    <definedName name="Operational_Accounts2" localSheetId="24">#REF!</definedName>
    <definedName name="Operational_Accounts2">#REF!</definedName>
    <definedName name="opsumm" localSheetId="20">#REF!</definedName>
    <definedName name="opsumm" localSheetId="15">#REF!</definedName>
    <definedName name="opsumm" localSheetId="16">#REF!</definedName>
    <definedName name="opsumm" localSheetId="21">#REF!</definedName>
    <definedName name="opsumm" localSheetId="24">#REF!</definedName>
    <definedName name="opsumm">#REF!</definedName>
    <definedName name="Options" localSheetId="10">#REF!</definedName>
    <definedName name="Options" localSheetId="20">[25]List!$B$3:$B$52</definedName>
    <definedName name="Options" localSheetId="11">#REF!</definedName>
    <definedName name="Options" localSheetId="12">#REF!</definedName>
    <definedName name="Options" localSheetId="13">#REF!</definedName>
    <definedName name="Options" localSheetId="15">#REF!</definedName>
    <definedName name="Options">#REF!</definedName>
    <definedName name="Org" localSheetId="20">#REF!</definedName>
    <definedName name="Org" localSheetId="15">#REF!</definedName>
    <definedName name="Org" localSheetId="16">#REF!</definedName>
    <definedName name="Org">#REF!</definedName>
    <definedName name="OutSum" localSheetId="0">#REF!</definedName>
    <definedName name="OutSum" localSheetId="1">#REF!</definedName>
    <definedName name="OutSum" localSheetId="8">#REF!</definedName>
    <definedName name="OutSum" localSheetId="20">#REF!</definedName>
    <definedName name="OutSum" localSheetId="15">#REF!</definedName>
    <definedName name="OutSum" localSheetId="16">'6.7 Hospital Participation'!#REF!</definedName>
    <definedName name="OutSum" localSheetId="21">#REF!</definedName>
    <definedName name="OutSum" localSheetId="24">#REF!</definedName>
    <definedName name="OutSum" localSheetId="4">#REF!</definedName>
    <definedName name="OutSum">#REF!</definedName>
    <definedName name="PaidClaims" localSheetId="10">#REF!</definedName>
    <definedName name="PaidClaims" localSheetId="20">'[8]Paid Claims'!$C$3:$BC$52</definedName>
    <definedName name="PaidClaims" localSheetId="11">#REF!</definedName>
    <definedName name="PaidClaims" localSheetId="12">#REF!</definedName>
    <definedName name="PaidClaims" localSheetId="13">#REF!</definedName>
    <definedName name="PaidClaims" localSheetId="15">#REF!</definedName>
    <definedName name="PaidClaims">#REF!</definedName>
    <definedName name="Patient_Days_IP" localSheetId="0">#REF!</definedName>
    <definedName name="Patient_Days_IP" localSheetId="1">#REF!</definedName>
    <definedName name="Patient_Days_IP" localSheetId="8">#REF!</definedName>
    <definedName name="Patient_Days_IP" localSheetId="20">#REF!</definedName>
    <definedName name="Patient_Days_IP" localSheetId="15">#REF!</definedName>
    <definedName name="Patient_Days_IP" localSheetId="16">#REF!</definedName>
    <definedName name="Patient_Days_IP" localSheetId="21">#REF!</definedName>
    <definedName name="Patient_Days_IP" localSheetId="24">#REF!</definedName>
    <definedName name="Patient_Days_IP" localSheetId="4">#REF!</definedName>
    <definedName name="Patient_Days_IP">#REF!</definedName>
    <definedName name="PAYER" localSheetId="0">#REF!</definedName>
    <definedName name="PAYER" localSheetId="1">#REF!</definedName>
    <definedName name="PAYER" localSheetId="8">#REF!</definedName>
    <definedName name="PAYER" localSheetId="20">#REF!</definedName>
    <definedName name="PAYER" localSheetId="15">#REF!</definedName>
    <definedName name="PAYER" localSheetId="16">#REF!</definedName>
    <definedName name="PAYER" localSheetId="21">#REF!</definedName>
    <definedName name="PAYER" localSheetId="24">#REF!</definedName>
    <definedName name="PAYER" localSheetId="4">#REF!</definedName>
    <definedName name="PAYER">#REF!</definedName>
    <definedName name="Percent" localSheetId="10">#REF!</definedName>
    <definedName name="Percent" localSheetId="20">[26]Sheet3!$C$43</definedName>
    <definedName name="Percent" localSheetId="11">#REF!</definedName>
    <definedName name="Percent" localSheetId="12">#REF!</definedName>
    <definedName name="Percent" localSheetId="13">#REF!</definedName>
    <definedName name="Percent" localSheetId="15">#REF!</definedName>
    <definedName name="Percent">#REF!</definedName>
    <definedName name="Period" localSheetId="20">#REF!</definedName>
    <definedName name="Period" localSheetId="15">#REF!</definedName>
    <definedName name="Period" localSheetId="16">#REF!</definedName>
    <definedName name="Period">#REF!</definedName>
    <definedName name="Period_No." localSheetId="10">#REF!</definedName>
    <definedName name="Period_No." localSheetId="20">[27]Ranges!$B$2</definedName>
    <definedName name="Period_No." localSheetId="11">#REF!</definedName>
    <definedName name="Period_No." localSheetId="12">#REF!</definedName>
    <definedName name="Period_No." localSheetId="13">#REF!</definedName>
    <definedName name="Period_No." localSheetId="15">#REF!</definedName>
    <definedName name="Period_No.">#REF!</definedName>
    <definedName name="Peripheral_Complexity_Factor" localSheetId="10">#REF!</definedName>
    <definedName name="Peripheral_Complexity_Factor" localSheetId="20">[14]Assumptions!$F$30</definedName>
    <definedName name="Peripheral_Complexity_Factor" localSheetId="11">#REF!</definedName>
    <definedName name="Peripheral_Complexity_Factor" localSheetId="12">#REF!</definedName>
    <definedName name="Peripheral_Complexity_Factor" localSheetId="13">#REF!</definedName>
    <definedName name="Peripheral_Complexity_Factor" localSheetId="15">#REF!</definedName>
    <definedName name="Peripheral_Complexity_Factor">#REF!</definedName>
    <definedName name="Peripheral_Depreciation_Term" localSheetId="10">#REF!</definedName>
    <definedName name="Peripheral_Depreciation_Term" localSheetId="20">[14]Assumptions!$C$22</definedName>
    <definedName name="Peripheral_Depreciation_Term" localSheetId="11">#REF!</definedName>
    <definedName name="Peripheral_Depreciation_Term" localSheetId="12">#REF!</definedName>
    <definedName name="Peripheral_Depreciation_Term" localSheetId="13">#REF!</definedName>
    <definedName name="Peripheral_Depreciation_Term" localSheetId="15">#REF!</definedName>
    <definedName name="Peripheral_Depreciation_Term">#REF!</definedName>
    <definedName name="PF" localSheetId="10">#REF!</definedName>
    <definedName name="PF" localSheetId="20">'[26]Vol&amp;Exp'!$W$56</definedName>
    <definedName name="PF" localSheetId="11">#REF!</definedName>
    <definedName name="PF" localSheetId="12">#REF!</definedName>
    <definedName name="PF" localSheetId="13">#REF!</definedName>
    <definedName name="PF" localSheetId="15">#REF!</definedName>
    <definedName name="PF">#REF!</definedName>
    <definedName name="physician_table" localSheetId="10">#REF!</definedName>
    <definedName name="physician_table" localSheetId="20">'[28]Source Data Summary'!$B$3:$AB$431</definedName>
    <definedName name="physician_table" localSheetId="11">#REF!</definedName>
    <definedName name="physician_table" localSheetId="12">#REF!</definedName>
    <definedName name="physician_table" localSheetId="13">#REF!</definedName>
    <definedName name="physician_table" localSheetId="15">#REF!</definedName>
    <definedName name="physician_table">#REF!</definedName>
    <definedName name="physician_table_12" localSheetId="10">#REF!</definedName>
    <definedName name="physician_table_12" localSheetId="20">'[29]Source Data'!$B$3:$AB$116</definedName>
    <definedName name="physician_table_12" localSheetId="11">#REF!</definedName>
    <definedName name="physician_table_12" localSheetId="12">#REF!</definedName>
    <definedName name="physician_table_12" localSheetId="13">#REF!</definedName>
    <definedName name="physician_table_12" localSheetId="15">#REF!</definedName>
    <definedName name="physician_table_12">#REF!</definedName>
    <definedName name="PL" localSheetId="0">#REF!</definedName>
    <definedName name="PL" localSheetId="1">#REF!</definedName>
    <definedName name="PL" localSheetId="8">#REF!</definedName>
    <definedName name="PL" localSheetId="20">#REF!</definedName>
    <definedName name="PL" localSheetId="15">#REF!</definedName>
    <definedName name="PL" localSheetId="16">'6.7 Hospital Participation'!#REF!</definedName>
    <definedName name="PL" localSheetId="21">#REF!</definedName>
    <definedName name="PL" localSheetId="24">#REF!</definedName>
    <definedName name="PL" localSheetId="4">#REF!</definedName>
    <definedName name="PL">#REF!</definedName>
    <definedName name="Plant_Offset" localSheetId="10">#REF!</definedName>
    <definedName name="Plant_Offset" localSheetId="20">[30]Factors!$F$3</definedName>
    <definedName name="Plant_Offset" localSheetId="11">#REF!</definedName>
    <definedName name="Plant_Offset" localSheetId="12">#REF!</definedName>
    <definedName name="Plant_Offset" localSheetId="13">#REF!</definedName>
    <definedName name="Plant_Offset" localSheetId="15">#REF!</definedName>
    <definedName name="Plant_Offset">#REF!</definedName>
    <definedName name="PosChange" localSheetId="0">'2.1 Organizations List '!#REF!</definedName>
    <definedName name="PosChange" localSheetId="1">'2.2 Provider List'!#REF!</definedName>
    <definedName name="PosChange" localSheetId="10">#REF!</definedName>
    <definedName name="PosChange" localSheetId="20">'[31]Detailed Changes'!$B$41:$D$52</definedName>
    <definedName name="PosChange" localSheetId="11">#REF!</definedName>
    <definedName name="PosChange" localSheetId="12">#REF!</definedName>
    <definedName name="PosChange" localSheetId="13">#REF!</definedName>
    <definedName name="PosChange" localSheetId="14">'6.5 Variance Analysis'!#REF!</definedName>
    <definedName name="PosChange" localSheetId="15">'6.6 Sources Uses'!#REF!</definedName>
    <definedName name="PosChange" localSheetId="4">'LISTS--DO NOT DELETE'!#REF!</definedName>
    <definedName name="PosChange">#REF!</definedName>
    <definedName name="PPSSummary" localSheetId="0">#REF!</definedName>
    <definedName name="PPSSummary" localSheetId="1">#REF!</definedName>
    <definedName name="PPSSummary" localSheetId="8">#REF!</definedName>
    <definedName name="PPSSummary" localSheetId="20">#REF!</definedName>
    <definedName name="PPSSummary" localSheetId="15">#REF!</definedName>
    <definedName name="PPSSummary" localSheetId="16">'6.7 Hospital Participation'!#REF!</definedName>
    <definedName name="PPSSummary" localSheetId="21">#REF!</definedName>
    <definedName name="PPSSummary" localSheetId="24">#REF!</definedName>
    <definedName name="PPSSummary" localSheetId="4">#REF!</definedName>
    <definedName name="PPSSummary">#REF!</definedName>
    <definedName name="PracticeName" localSheetId="20">#REF!</definedName>
    <definedName name="PracticeName" localSheetId="16">#REF!</definedName>
    <definedName name="PracticeName">#REF!</definedName>
    <definedName name="Prescriptions" localSheetId="0" hidden="1">{"add",#N/A,FALSE,"code"}</definedName>
    <definedName name="Prescriptions" localSheetId="1" hidden="1">{"add",#N/A,FALSE,"code"}</definedName>
    <definedName name="Prescriptions" localSheetId="8" hidden="1">{"add",#N/A,FALSE,"code"}</definedName>
    <definedName name="Prescriptions" localSheetId="10" hidden="1">{"add",#N/A,FALSE,"code"}</definedName>
    <definedName name="Prescriptions" localSheetId="20" hidden="1">{"add",#N/A,FALSE,"code"}</definedName>
    <definedName name="Prescriptions" localSheetId="11" hidden="1">{"add",#N/A,FALSE,"code"}</definedName>
    <definedName name="Prescriptions" localSheetId="12" hidden="1">{"add",#N/A,FALSE,"code"}</definedName>
    <definedName name="Prescriptions" localSheetId="13" hidden="1">{"add",#N/A,FALSE,"code"}</definedName>
    <definedName name="Prescriptions" localSheetId="14" hidden="1">{"add",#N/A,FALSE,"code"}</definedName>
    <definedName name="Prescriptions" localSheetId="15" hidden="1">{"add",#N/A,FALSE,"code"}</definedName>
    <definedName name="Prescriptions" localSheetId="16" hidden="1">{"add",#N/A,FALSE,"code"}</definedName>
    <definedName name="Prescriptions" localSheetId="21" hidden="1">{"add",#N/A,FALSE,"code"}</definedName>
    <definedName name="Prescriptions" localSheetId="23" hidden="1">{"add",#N/A,FALSE,"code"}</definedName>
    <definedName name="Prescriptions" localSheetId="22" hidden="1">{"add",#N/A,FALSE,"code"}</definedName>
    <definedName name="Prescriptions" localSheetId="24" hidden="1">{"add",#N/A,FALSE,"code"}</definedName>
    <definedName name="Prescriptions" localSheetId="4" hidden="1">{"add",#N/A,FALSE,"code"}</definedName>
    <definedName name="Prescriptions" hidden="1">{"add",#N/A,FALSE,"code"}</definedName>
    <definedName name="Prime" localSheetId="20">#REF!</definedName>
    <definedName name="Prime" localSheetId="16">#REF!</definedName>
    <definedName name="Prime">#REF!</definedName>
    <definedName name="primtbl" localSheetId="10">#REF!</definedName>
    <definedName name="primtbl" localSheetId="20">[4]Orientation!$C$23</definedName>
    <definedName name="primtbl" localSheetId="11">#REF!</definedName>
    <definedName name="primtbl" localSheetId="12">#REF!</definedName>
    <definedName name="primtbl" localSheetId="13">#REF!</definedName>
    <definedName name="primtbl" localSheetId="15">#REF!</definedName>
    <definedName name="primtbl">#REF!</definedName>
    <definedName name="_xlnm.Print_Area" localSheetId="0">'2.1 Organizations List '!$C$1:$E$45</definedName>
    <definedName name="_xlnm.Print_Area" localSheetId="7">'4.2 Trend Rates'!$A$1:$K$23</definedName>
    <definedName name="_xlnm.Print_Area" localSheetId="10">#REF!</definedName>
    <definedName name="_xlnm.Print_Area" localSheetId="2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5">#REF!</definedName>
    <definedName name="_xlnm.Print_Area" localSheetId="16">#REF!</definedName>
    <definedName name="_xlnm.Print_Area" localSheetId="21">#REF!</definedName>
    <definedName name="_xlnm.Print_Area" localSheetId="24">'8.1 ACO Network Surveys'!$B$1:$B$9</definedName>
    <definedName name="_xlnm.Print_Area">#REF!</definedName>
    <definedName name="_xlnm.Print_Titles" localSheetId="0">#REF!</definedName>
    <definedName name="_xlnm.Print_Titles" localSheetId="1">#REF!</definedName>
    <definedName name="_xlnm.Print_Titles" localSheetId="8">#REF!</definedName>
    <definedName name="_xlnm.Print_Titles" localSheetId="10">#REF!</definedName>
    <definedName name="_xlnm.Print_Titles" localSheetId="20">#REF!</definedName>
    <definedName name="_xlnm.Print_Titles" localSheetId="11">#REF!</definedName>
    <definedName name="_xlnm.Print_Titles" localSheetId="12">#REF!</definedName>
    <definedName name="_xlnm.Print_Titles" localSheetId="13">#REF!</definedName>
    <definedName name="_xlnm.Print_Titles" localSheetId="15">'6.6 Sources Uses'!$B:$B</definedName>
    <definedName name="_xlnm.Print_Titles" localSheetId="16">'6.7 Hospital Participation'!#REF!</definedName>
    <definedName name="_xlnm.Print_Titles" localSheetId="21">#REF!</definedName>
    <definedName name="_xlnm.Print_Titles" localSheetId="24">#REF!</definedName>
    <definedName name="_xlnm.Print_Titles" localSheetId="4">#REF!</definedName>
    <definedName name="_xlnm.Print_Titles">#REF!</definedName>
    <definedName name="PRIOR" localSheetId="10">TVHP #REF!</definedName>
    <definedName name="PRIOR" localSheetId="19">TVHP '6.10 Budget by FuncProg'!#REF!</definedName>
    <definedName name="PRIOR" localSheetId="20">TVHP #REF!</definedName>
    <definedName name="PRIOR" localSheetId="11">TVHP #REF!</definedName>
    <definedName name="PRIOR" localSheetId="12">TVHP #REF!</definedName>
    <definedName name="PRIOR" localSheetId="13">TVHP #REF!</definedName>
    <definedName name="PRIOR" localSheetId="15">TVHP #REF!</definedName>
    <definedName name="PRIOR" localSheetId="16">TVHP '6.7 Hospital Participation'!#REF!</definedName>
    <definedName name="PRIOR" localSheetId="21">TVHP '7.1 KPI Performance'!#REF!</definedName>
    <definedName name="PRIOR" localSheetId="24">TVHP '8.1 ACO Network Surveys'!#REF!</definedName>
    <definedName name="PRIOR">TVHP #REF!</definedName>
    <definedName name="PRO">#N/A</definedName>
    <definedName name="ProClickURL" localSheetId="10">#REF!</definedName>
    <definedName name="ProClickURL" localSheetId="20">#REF!</definedName>
    <definedName name="ProClickURL" localSheetId="11">#REF!</definedName>
    <definedName name="ProClickURL" localSheetId="12">#REF!</definedName>
    <definedName name="ProClickURL" localSheetId="13">#REF!</definedName>
    <definedName name="ProClickURL" localSheetId="15">#REF!</definedName>
    <definedName name="ProClickURL" localSheetId="16">#REF!</definedName>
    <definedName name="ProClickURL">#REF!</definedName>
    <definedName name="Product" localSheetId="10">#REF!</definedName>
    <definedName name="Product" localSheetId="20">'[8]User Input'!$E$18</definedName>
    <definedName name="Product" localSheetId="11">#REF!</definedName>
    <definedName name="Product" localSheetId="12">#REF!</definedName>
    <definedName name="Product" localSheetId="13">#REF!</definedName>
    <definedName name="Product" localSheetId="15">#REF!</definedName>
    <definedName name="Product">#REF!</definedName>
    <definedName name="prof" localSheetId="0">#REF!</definedName>
    <definedName name="prof" localSheetId="1">#REF!</definedName>
    <definedName name="prof" localSheetId="8">#REF!</definedName>
    <definedName name="prof" localSheetId="20">#REF!</definedName>
    <definedName name="prof" localSheetId="15">#REF!</definedName>
    <definedName name="prof" localSheetId="16">#REF!</definedName>
    <definedName name="prof" localSheetId="21">#REF!</definedName>
    <definedName name="prof" localSheetId="24">#REF!</definedName>
    <definedName name="prof" localSheetId="4">#REF!</definedName>
    <definedName name="prof">#REF!</definedName>
    <definedName name="Project" localSheetId="20">#REF!</definedName>
    <definedName name="Project" localSheetId="16">#REF!</definedName>
    <definedName name="Project">#REF!</definedName>
    <definedName name="ProjectionMethod" localSheetId="10">#REF!</definedName>
    <definedName name="ProjectionMethod" localSheetId="20">'[12]User Input'!$S$20</definedName>
    <definedName name="ProjectionMethod" localSheetId="11">#REF!</definedName>
    <definedName name="ProjectionMethod" localSheetId="12">#REF!</definedName>
    <definedName name="ProjectionMethod" localSheetId="13">#REF!</definedName>
    <definedName name="ProjectionMethod" localSheetId="15">#REF!</definedName>
    <definedName name="ProjectionMethod">#REF!</definedName>
    <definedName name="ProviderFTE" localSheetId="10" hidden="1">{#N/A,#N/A,FALSE,"HeadCnt"}</definedName>
    <definedName name="ProviderFTE" localSheetId="20" hidden="1">{#N/A,#N/A,FALSE,"HeadCnt"}</definedName>
    <definedName name="ProviderFTE" localSheetId="11" hidden="1">{#N/A,#N/A,FALSE,"HeadCnt"}</definedName>
    <definedName name="ProviderFTE" localSheetId="12" hidden="1">{#N/A,#N/A,FALSE,"HeadCnt"}</definedName>
    <definedName name="ProviderFTE" localSheetId="13" hidden="1">{#N/A,#N/A,FALSE,"HeadCnt"}</definedName>
    <definedName name="ProviderFTE" localSheetId="15" hidden="1">{#N/A,#N/A,FALSE,"HeadCnt"}</definedName>
    <definedName name="ProviderFTE" localSheetId="16" hidden="1">{#N/A,#N/A,FALSE,"HeadCnt"}</definedName>
    <definedName name="ProviderFTE" localSheetId="21" hidden="1">{#N/A,#N/A,FALSE,"HeadCnt"}</definedName>
    <definedName name="ProviderFTE" localSheetId="24" hidden="1">{#N/A,#N/A,FALSE,"HeadCnt"}</definedName>
    <definedName name="ProviderFTE" hidden="1">{#N/A,#N/A,FALSE,"HeadCnt"}</definedName>
    <definedName name="Qtr" localSheetId="10">#REF!</definedName>
    <definedName name="Qtr" localSheetId="20">[18]Tables!$B$32</definedName>
    <definedName name="Qtr" localSheetId="11">#REF!</definedName>
    <definedName name="Qtr" localSheetId="12">#REF!</definedName>
    <definedName name="Qtr" localSheetId="13">#REF!</definedName>
    <definedName name="Qtr" localSheetId="15">#REF!</definedName>
    <definedName name="Qtr">#REF!</definedName>
    <definedName name="Rate_nmc" localSheetId="0" hidden="1">#REF!</definedName>
    <definedName name="Rate_nmc" localSheetId="1" hidden="1">#REF!</definedName>
    <definedName name="Rate_nmc" localSheetId="8" hidden="1">#REF!</definedName>
    <definedName name="Rate_nmc" localSheetId="20" hidden="1">#REF!</definedName>
    <definedName name="Rate_nmc" localSheetId="15" hidden="1">#REF!</definedName>
    <definedName name="Rate_nmc" localSheetId="16" hidden="1">#REF!</definedName>
    <definedName name="Rate_nmc" localSheetId="21" hidden="1">#REF!</definedName>
    <definedName name="Rate_nmc" localSheetId="24" hidden="1">#REF!</definedName>
    <definedName name="Rate_nmc" localSheetId="4" hidden="1">#REF!</definedName>
    <definedName name="Rate_nmc" hidden="1">#REF!</definedName>
    <definedName name="Rate_nmc1" localSheetId="20" hidden="1">#REF!</definedName>
    <definedName name="Rate_nmc1" localSheetId="15" hidden="1">#REF!</definedName>
    <definedName name="Rate_nmc1" localSheetId="16" hidden="1">#REF!</definedName>
    <definedName name="Rate_nmc1" localSheetId="21" hidden="1">#REF!</definedName>
    <definedName name="Rate_nmc1" localSheetId="24" hidden="1">#REF!</definedName>
    <definedName name="Rate_nmc1" hidden="1">#REF!</definedName>
    <definedName name="REHAB" localSheetId="0">'2.1 Organizations List '!#REF!</definedName>
    <definedName name="REHAB" localSheetId="1">'2.2 Provider List'!#REF!</definedName>
    <definedName name="REHAB" localSheetId="10">#REF!</definedName>
    <definedName name="REHAB" localSheetId="20">'[32]M''care IP DRG'!#REF!</definedName>
    <definedName name="REHAB" localSheetId="11">#REF!</definedName>
    <definedName name="REHAB" localSheetId="12">#REF!</definedName>
    <definedName name="REHAB" localSheetId="13">#REF!</definedName>
    <definedName name="REHAB" localSheetId="14">'6.5 Variance Analysis'!#REF!</definedName>
    <definedName name="REHAB" localSheetId="15">'6.6 Sources Uses'!#REF!</definedName>
    <definedName name="REHAB" localSheetId="4">'LISTS--DO NOT DELETE'!#REF!</definedName>
    <definedName name="REHAB">#REF!</definedName>
    <definedName name="report_type" localSheetId="10">#REF!</definedName>
    <definedName name="report_type" localSheetId="20">[4]Orientation!$C$24</definedName>
    <definedName name="report_type" localSheetId="11">#REF!</definedName>
    <definedName name="report_type" localSheetId="12">#REF!</definedName>
    <definedName name="report_type" localSheetId="13">#REF!</definedName>
    <definedName name="report_type" localSheetId="15">#REF!</definedName>
    <definedName name="report_type">#REF!</definedName>
    <definedName name="REPORT1" localSheetId="0">#REF!</definedName>
    <definedName name="REPORT1" localSheetId="1">#REF!</definedName>
    <definedName name="REPORT1" localSheetId="8">#REF!</definedName>
    <definedName name="REPORT1" localSheetId="20">#REF!</definedName>
    <definedName name="REPORT1" localSheetId="15">#REF!</definedName>
    <definedName name="REPORT1" localSheetId="16">'6.7 Hospital Participation'!#REF!</definedName>
    <definedName name="REPORT1" localSheetId="21">#REF!</definedName>
    <definedName name="REPORT1" localSheetId="24">#REF!</definedName>
    <definedName name="REPORT1" localSheetId="4">#REF!</definedName>
    <definedName name="REPORT1">#REF!</definedName>
    <definedName name="REPORT11" localSheetId="0">#REF!</definedName>
    <definedName name="REPORT11" localSheetId="1">#REF!</definedName>
    <definedName name="REPORT11" localSheetId="8">#REF!</definedName>
    <definedName name="REPORT11" localSheetId="20">#REF!</definedName>
    <definedName name="REPORT11" localSheetId="15">#REF!</definedName>
    <definedName name="REPORT11" localSheetId="16">#REF!</definedName>
    <definedName name="REPORT11" localSheetId="21">#REF!</definedName>
    <definedName name="REPORT11" localSheetId="24">#REF!</definedName>
    <definedName name="REPORT11" localSheetId="4">#REF!</definedName>
    <definedName name="REPORT11">#REF!</definedName>
    <definedName name="REPORT3" localSheetId="0">#REF!</definedName>
    <definedName name="REPORT3" localSheetId="1">#REF!</definedName>
    <definedName name="REPORT3" localSheetId="8">#REF!</definedName>
    <definedName name="REPORT3" localSheetId="20">#REF!</definedName>
    <definedName name="REPORT3" localSheetId="15">#REF!</definedName>
    <definedName name="REPORT3" localSheetId="16">#REF!</definedName>
    <definedName name="REPORT3" localSheetId="21">#REF!</definedName>
    <definedName name="REPORT3" localSheetId="24">#REF!</definedName>
    <definedName name="REPORT3" localSheetId="4">#REF!</definedName>
    <definedName name="REPORT3">#REF!</definedName>
    <definedName name="REPORT4" localSheetId="20">#REF!</definedName>
    <definedName name="REPORT4" localSheetId="15">#REF!</definedName>
    <definedName name="REPORT4" localSheetId="16">#REF!</definedName>
    <definedName name="REPORT4" localSheetId="21">#REF!</definedName>
    <definedName name="REPORT4" localSheetId="24">#REF!</definedName>
    <definedName name="REPORT4">#REF!</definedName>
    <definedName name="REPORT5" localSheetId="20">#REF!</definedName>
    <definedName name="REPORT5" localSheetId="15">#REF!</definedName>
    <definedName name="REPORT5" localSheetId="16">#REF!</definedName>
    <definedName name="REPORT5" localSheetId="21">#REF!</definedName>
    <definedName name="REPORT5" localSheetId="24">#REF!</definedName>
    <definedName name="REPORT5">#REF!</definedName>
    <definedName name="REPORT6" localSheetId="20">#REF!</definedName>
    <definedName name="REPORT6" localSheetId="15">#REF!</definedName>
    <definedName name="REPORT6" localSheetId="16">#REF!</definedName>
    <definedName name="REPORT6" localSheetId="21">#REF!</definedName>
    <definedName name="REPORT6" localSheetId="24">#REF!</definedName>
    <definedName name="REPORT6">#REF!</definedName>
    <definedName name="REPORT7" localSheetId="20">#REF!</definedName>
    <definedName name="REPORT7" localSheetId="15">#REF!</definedName>
    <definedName name="REPORT7" localSheetId="16">#REF!</definedName>
    <definedName name="REPORT7" localSheetId="21">#REF!</definedName>
    <definedName name="REPORT7" localSheetId="24">#REF!</definedName>
    <definedName name="REPORT7">#REF!</definedName>
    <definedName name="REPORT8" localSheetId="20">#REF!</definedName>
    <definedName name="REPORT8" localSheetId="15">#REF!</definedName>
    <definedName name="REPORT8" localSheetId="16">#REF!</definedName>
    <definedName name="REPORT8" localSheetId="21">#REF!</definedName>
    <definedName name="REPORT8" localSheetId="24">#REF!</definedName>
    <definedName name="REPORT8">#REF!</definedName>
    <definedName name="ReportVersion" localSheetId="10">#REF!</definedName>
    <definedName name="ReportVersion" localSheetId="20">[4]Settings!$D$5</definedName>
    <definedName name="ReportVersion" localSheetId="11">#REF!</definedName>
    <definedName name="ReportVersion" localSheetId="12">#REF!</definedName>
    <definedName name="ReportVersion" localSheetId="13">#REF!</definedName>
    <definedName name="ReportVersion" localSheetId="15">#REF!</definedName>
    <definedName name="ReportVersion">#REF!</definedName>
    <definedName name="RevbyPayor" localSheetId="0">'2.1 Organizations List '!#REF!</definedName>
    <definedName name="RevbyPayor" localSheetId="1">'2.2 Provider List'!#REF!</definedName>
    <definedName name="RevbyPayor" localSheetId="10">#REF!</definedName>
    <definedName name="RevbyPayor" localSheetId="20">[24]Stats!$A$8:$V$124</definedName>
    <definedName name="RevbyPayor" localSheetId="11">#REF!</definedName>
    <definedName name="RevbyPayor" localSheetId="12">#REF!</definedName>
    <definedName name="RevbyPayor" localSheetId="13">#REF!</definedName>
    <definedName name="RevbyPayor" localSheetId="14">'6.5 Variance Analysis'!#REF!</definedName>
    <definedName name="RevbyPayor" localSheetId="15">'6.6 Sources Uses'!#REF!</definedName>
    <definedName name="RevbyPayor" localSheetId="4">'LISTS--DO NOT DELETE'!#REF!</definedName>
    <definedName name="RevbyPayor">#REF!</definedName>
    <definedName name="Revenue" localSheetId="0">#REF!</definedName>
    <definedName name="Revenue" localSheetId="1">#REF!</definedName>
    <definedName name="Revenue" localSheetId="8">#REF!</definedName>
    <definedName name="Revenue" localSheetId="20">#REF!</definedName>
    <definedName name="Revenue" localSheetId="15">#REF!</definedName>
    <definedName name="Revenue" localSheetId="16">'6.7 Hospital Participation'!#REF!</definedName>
    <definedName name="Revenue" localSheetId="21">#REF!</definedName>
    <definedName name="Revenue" localSheetId="24">#REF!</definedName>
    <definedName name="Revenue" localSheetId="4">#REF!</definedName>
    <definedName name="Revenue">#REF!</definedName>
    <definedName name="rftete" localSheetId="20">#REF!</definedName>
    <definedName name="rftete" localSheetId="16">#REF!</definedName>
    <definedName name="rftete">#REF!</definedName>
    <definedName name="rngCreateLog" localSheetId="10">#REF!</definedName>
    <definedName name="rngCreateLog" localSheetId="20">[4]Delivery!$B$12</definedName>
    <definedName name="rngCreateLog" localSheetId="11">#REF!</definedName>
    <definedName name="rngCreateLog" localSheetId="12">#REF!</definedName>
    <definedName name="rngCreateLog" localSheetId="13">#REF!</definedName>
    <definedName name="rngCreateLog" localSheetId="15">#REF!</definedName>
    <definedName name="rngCreateLog">#REF!</definedName>
    <definedName name="rngFilePassword" localSheetId="10">#REF!</definedName>
    <definedName name="rngFilePassword" localSheetId="20">[4]Delivery!$B$6</definedName>
    <definedName name="rngFilePassword" localSheetId="11">#REF!</definedName>
    <definedName name="rngFilePassword" localSheetId="12">#REF!</definedName>
    <definedName name="rngFilePassword" localSheetId="13">#REF!</definedName>
    <definedName name="rngFilePassword" localSheetId="15">#REF!</definedName>
    <definedName name="rngFilePassword">#REF!</definedName>
    <definedName name="rngSourceTab" localSheetId="10">#REF!</definedName>
    <definedName name="rngSourceTab" localSheetId="20">[4]Delivery!$E$8</definedName>
    <definedName name="rngSourceTab" localSheetId="11">#REF!</definedName>
    <definedName name="rngSourceTab" localSheetId="12">#REF!</definedName>
    <definedName name="rngSourceTab" localSheetId="13">#REF!</definedName>
    <definedName name="rngSourceTab" localSheetId="15">#REF!</definedName>
    <definedName name="rngSourceTab">#REF!</definedName>
    <definedName name="Rounding" localSheetId="10">#REF!</definedName>
    <definedName name="Rounding" localSheetId="20">'[8]User Input'!$S$51</definedName>
    <definedName name="Rounding" localSheetId="11">#REF!</definedName>
    <definedName name="Rounding" localSheetId="12">#REF!</definedName>
    <definedName name="Rounding" localSheetId="13">#REF!</definedName>
    <definedName name="Rounding" localSheetId="15">#REF!</definedName>
    <definedName name="Rounding">#REF!</definedName>
    <definedName name="rowgroup" localSheetId="10">#REF!</definedName>
    <definedName name="rowgroup" localSheetId="20">[4]Orientation!$C$17</definedName>
    <definedName name="rowgroup" localSheetId="11">#REF!</definedName>
    <definedName name="rowgroup" localSheetId="12">#REF!</definedName>
    <definedName name="rowgroup" localSheetId="13">#REF!</definedName>
    <definedName name="rowgroup" localSheetId="15">#REF!</definedName>
    <definedName name="rowgroup">#REF!</definedName>
    <definedName name="rowsegment" localSheetId="10">#REF!</definedName>
    <definedName name="rowsegment" localSheetId="20">[4]Orientation!$B$17</definedName>
    <definedName name="rowsegment" localSheetId="11">#REF!</definedName>
    <definedName name="rowsegment" localSheetId="12">#REF!</definedName>
    <definedName name="rowsegment" localSheetId="13">#REF!</definedName>
    <definedName name="rowsegment" localSheetId="15">#REF!</definedName>
    <definedName name="rowsegment">#REF!</definedName>
    <definedName name="ScenGrpList" localSheetId="0">OFFSET('2.1 Organizations List '!#REF!,0,0,COUNTIF('2.1 Organizations List '!#REF!,"&gt;"""),1)</definedName>
    <definedName name="ScenGrpList" localSheetId="1">OFFSET('2.2 Provider List'!#REF!,0,0,COUNTIF('2.2 Provider List'!#REF!,"&gt;"""),1)</definedName>
    <definedName name="ScenGrpList" localSheetId="10">OFFSET(#REF!,0,0,COUNTIF(#REF!,"&gt;"""),1)</definedName>
    <definedName name="ScenGrpList" localSheetId="20">OFFSET([33]Control!$AG$1,0,0,COUNTIF([33]Control!$AG:$AG,"&gt;"""),1)</definedName>
    <definedName name="ScenGrpList" localSheetId="11">OFFSET(#REF!,0,0,COUNTIF(#REF!,"&gt;"""),1)</definedName>
    <definedName name="ScenGrpList" localSheetId="12">OFFSET(#REF!,0,0,COUNTIF(#REF!,"&gt;"""),1)</definedName>
    <definedName name="ScenGrpList" localSheetId="13">OFFSET(#REF!,0,0,COUNTIF(#REF!,"&gt;"""),1)</definedName>
    <definedName name="ScenGrpList" localSheetId="14">OFFSET('6.5 Variance Analysis'!#REF!,0,0,COUNTIF('6.5 Variance Analysis'!#REF!,"&gt;"""),1)</definedName>
    <definedName name="ScenGrpList" localSheetId="15">OFFSET('6.6 Sources Uses'!#REF!,0,0,COUNTIF('6.6 Sources Uses'!#REF!,"&gt;"""),1)</definedName>
    <definedName name="ScenGrpList" localSheetId="4">OFFSET('LISTS--DO NOT DELETE'!#REF!,0,0,COUNTIF('LISTS--DO NOT DELETE'!#REF!,"&gt;"""),1)</definedName>
    <definedName name="ScenGrpList">OFFSET(#REF!,0,0,COUNTIF(#REF!,"&gt;"""),1)</definedName>
    <definedName name="SeasonalityCredibility" localSheetId="10">#REF!</definedName>
    <definedName name="SeasonalityCredibility" localSheetId="20">'[12]User Input'!$S$29</definedName>
    <definedName name="SeasonalityCredibility" localSheetId="11">#REF!</definedName>
    <definedName name="SeasonalityCredibility" localSheetId="12">#REF!</definedName>
    <definedName name="SeasonalityCredibility" localSheetId="13">#REF!</definedName>
    <definedName name="SeasonalityCredibility" localSheetId="15">#REF!</definedName>
    <definedName name="SeasonalityCredibility">#REF!</definedName>
    <definedName name="September" localSheetId="10">#REF!</definedName>
    <definedName name="September" localSheetId="20">#REF!</definedName>
    <definedName name="September" localSheetId="11">#REF!</definedName>
    <definedName name="September" localSheetId="12">#REF!</definedName>
    <definedName name="September" localSheetId="13">#REF!</definedName>
    <definedName name="September" localSheetId="15">#REF!</definedName>
    <definedName name="September" localSheetId="16">#REF!</definedName>
    <definedName name="September" localSheetId="21">#REF!</definedName>
    <definedName name="September" localSheetId="24">#REF!</definedName>
    <definedName name="September">#REF!</definedName>
    <definedName name="Sequential_Group" localSheetId="10">#REF!</definedName>
    <definedName name="Sequential_Group" localSheetId="20">[4]Settings!$J$6</definedName>
    <definedName name="Sequential_Group" localSheetId="11">#REF!</definedName>
    <definedName name="Sequential_Group" localSheetId="12">#REF!</definedName>
    <definedName name="Sequential_Group" localSheetId="13">#REF!</definedName>
    <definedName name="Sequential_Group" localSheetId="15">#REF!</definedName>
    <definedName name="Sequential_Group">#REF!</definedName>
    <definedName name="Sequential_Segment" localSheetId="10">#REF!</definedName>
    <definedName name="Sequential_Segment" localSheetId="20">[4]Settings!$I$6</definedName>
    <definedName name="Sequential_Segment" localSheetId="11">#REF!</definedName>
    <definedName name="Sequential_Segment" localSheetId="12">#REF!</definedName>
    <definedName name="Sequential_Segment" localSheetId="13">#REF!</definedName>
    <definedName name="Sequential_Segment" localSheetId="15">#REF!</definedName>
    <definedName name="Sequential_Segment">#REF!</definedName>
    <definedName name="Sequential_Sort" localSheetId="10">#REF!</definedName>
    <definedName name="Sequential_Sort" localSheetId="20">[4]Settings!$I$10:$J$11</definedName>
    <definedName name="Sequential_Sort" localSheetId="11">#REF!</definedName>
    <definedName name="Sequential_Sort" localSheetId="12">#REF!</definedName>
    <definedName name="Sequential_Sort" localSheetId="13">#REF!</definedName>
    <definedName name="Sequential_Sort" localSheetId="15">#REF!</definedName>
    <definedName name="Sequential_Sort">#REF!</definedName>
    <definedName name="Slicer_Category">#N/A</definedName>
    <definedName name="Software_Complexity_Factor" localSheetId="10">#REF!</definedName>
    <definedName name="Software_Complexity_Factor" localSheetId="20">[14]Assumptions!$D$30</definedName>
    <definedName name="Software_Complexity_Factor" localSheetId="11">#REF!</definedName>
    <definedName name="Software_Complexity_Factor" localSheetId="12">#REF!</definedName>
    <definedName name="Software_Complexity_Factor" localSheetId="13">#REF!</definedName>
    <definedName name="Software_Complexity_Factor" localSheetId="15">#REF!</definedName>
    <definedName name="Software_Complexity_Factor">#REF!</definedName>
    <definedName name="Software_Depreciation_Term" localSheetId="10">#REF!</definedName>
    <definedName name="Software_Depreciation_Term" localSheetId="20">[14]Assumptions!$C$21</definedName>
    <definedName name="Software_Depreciation_Term" localSheetId="11">#REF!</definedName>
    <definedName name="Software_Depreciation_Term" localSheetId="12">#REF!</definedName>
    <definedName name="Software_Depreciation_Term" localSheetId="13">#REF!</definedName>
    <definedName name="Software_Depreciation_Term" localSheetId="15">#REF!</definedName>
    <definedName name="Software_Depreciation_Term">#REF!</definedName>
    <definedName name="sortcol" localSheetId="0">#REF!</definedName>
    <definedName name="sortcol" localSheetId="1">#REF!</definedName>
    <definedName name="sortcol" localSheetId="8">#REF!</definedName>
    <definedName name="sortcol" localSheetId="20">#REF!</definedName>
    <definedName name="sortcol" localSheetId="15">#REF!</definedName>
    <definedName name="sortcol" localSheetId="16">'6.7 Hospital Participation'!#REF!</definedName>
    <definedName name="sortcol" localSheetId="21">#REF!</definedName>
    <definedName name="sortcol" localSheetId="24">#REF!</definedName>
    <definedName name="sortcol" localSheetId="4">#REF!</definedName>
    <definedName name="sortcol">#REF!</definedName>
    <definedName name="source_table" localSheetId="10">#REF!</definedName>
    <definedName name="source_table" localSheetId="20">'[28]Source Data Summary'!$B$3:$W$431</definedName>
    <definedName name="source_table" localSheetId="11">#REF!</definedName>
    <definedName name="source_table" localSheetId="12">#REF!</definedName>
    <definedName name="source_table" localSheetId="13">#REF!</definedName>
    <definedName name="source_table" localSheetId="15">#REF!</definedName>
    <definedName name="source_table">#REF!</definedName>
    <definedName name="source_table_12" localSheetId="10">#REF!</definedName>
    <definedName name="source_table_12" localSheetId="20">'[29]Source Data'!$B$3:$W$116</definedName>
    <definedName name="source_table_12" localSheetId="11">#REF!</definedName>
    <definedName name="source_table_12" localSheetId="12">#REF!</definedName>
    <definedName name="source_table_12" localSheetId="13">#REF!</definedName>
    <definedName name="source_table_12" localSheetId="15">#REF!</definedName>
    <definedName name="source_table_12">#REF!</definedName>
    <definedName name="Staff_Complexity_Factor" localSheetId="10">#REF!</definedName>
    <definedName name="Staff_Complexity_Factor" localSheetId="20">[14]Assumptions!$I$30</definedName>
    <definedName name="Staff_Complexity_Factor" localSheetId="11">#REF!</definedName>
    <definedName name="Staff_Complexity_Factor" localSheetId="12">#REF!</definedName>
    <definedName name="Staff_Complexity_Factor" localSheetId="13">#REF!</definedName>
    <definedName name="Staff_Complexity_Factor" localSheetId="15">#REF!</definedName>
    <definedName name="Staff_Complexity_Factor">#REF!</definedName>
    <definedName name="START" localSheetId="0">#REF!</definedName>
    <definedName name="START" localSheetId="1">#REF!</definedName>
    <definedName name="START" localSheetId="8">#REF!</definedName>
    <definedName name="START" localSheetId="20">#REF!</definedName>
    <definedName name="START" localSheetId="15">#REF!</definedName>
    <definedName name="START" localSheetId="16">'6.7 Hospital Participation'!#REF!</definedName>
    <definedName name="START" localSheetId="21">#REF!</definedName>
    <definedName name="START" localSheetId="24">#REF!</definedName>
    <definedName name="START" localSheetId="4">#REF!</definedName>
    <definedName name="START">#REF!</definedName>
    <definedName name="STAT" localSheetId="10">#REF!</definedName>
    <definedName name="STAT" localSheetId="20">[34]List!$A$2:$A$88</definedName>
    <definedName name="STAT" localSheetId="11">#REF!</definedName>
    <definedName name="STAT" localSheetId="12">#REF!</definedName>
    <definedName name="STAT" localSheetId="13">#REF!</definedName>
    <definedName name="STAT" localSheetId="15">#REF!</definedName>
    <definedName name="STAT">#REF!</definedName>
    <definedName name="Stat2" localSheetId="10">#REF!</definedName>
    <definedName name="Stat2" localSheetId="20">[34]List!$A$2:$A$88</definedName>
    <definedName name="Stat2" localSheetId="11">#REF!</definedName>
    <definedName name="Stat2" localSheetId="12">#REF!</definedName>
    <definedName name="Stat2" localSheetId="13">#REF!</definedName>
    <definedName name="Stat2" localSheetId="15">#REF!</definedName>
    <definedName name="Stat2">#REF!</definedName>
    <definedName name="stipend_net" localSheetId="10">#REF!</definedName>
    <definedName name="stipend_net" localSheetId="20">[29]Stipends!$D$2:$D$216</definedName>
    <definedName name="stipend_net" localSheetId="11">#REF!</definedName>
    <definedName name="stipend_net" localSheetId="12">#REF!</definedName>
    <definedName name="stipend_net" localSheetId="13">#REF!</definedName>
    <definedName name="stipend_net" localSheetId="15">#REF!</definedName>
    <definedName name="stipend_net">#REF!</definedName>
    <definedName name="Sub" localSheetId="20">#REF!</definedName>
    <definedName name="Sub" localSheetId="15">#REF!</definedName>
    <definedName name="Sub" localSheetId="16">#REF!</definedName>
    <definedName name="Sub">#REF!</definedName>
    <definedName name="Summary" localSheetId="20">#REF!</definedName>
    <definedName name="Summary" localSheetId="15">#REF!</definedName>
    <definedName name="Summary" localSheetId="16">#REF!</definedName>
    <definedName name="Summary">#REF!</definedName>
    <definedName name="Supplemental_filter" localSheetId="10">#REF!</definedName>
    <definedName name="Supplemental_filter" localSheetId="20">[4]Settings!$C$31</definedName>
    <definedName name="Supplemental_filter" localSheetId="11">#REF!</definedName>
    <definedName name="Supplemental_filter" localSheetId="12">#REF!</definedName>
    <definedName name="Supplemental_filter" localSheetId="13">#REF!</definedName>
    <definedName name="Supplemental_filter" localSheetId="15">#REF!</definedName>
    <definedName name="Supplemental_filter">#REF!</definedName>
    <definedName name="Time" localSheetId="10">#REF!</definedName>
    <definedName name="Time" localSheetId="20">[13]Options!$L$4:$L$49</definedName>
    <definedName name="Time" localSheetId="11">#REF!</definedName>
    <definedName name="Time" localSheetId="12">#REF!</definedName>
    <definedName name="Time" localSheetId="13">#REF!</definedName>
    <definedName name="Time" localSheetId="15">#REF!</definedName>
    <definedName name="Time">#REF!</definedName>
    <definedName name="timeseries" localSheetId="10">#REF!</definedName>
    <definedName name="timeseries" localSheetId="20">[4]Orientation!$B$6:$C$13</definedName>
    <definedName name="timeseries" localSheetId="11">#REF!</definedName>
    <definedName name="timeseries" localSheetId="12">#REF!</definedName>
    <definedName name="timeseries" localSheetId="13">#REF!</definedName>
    <definedName name="timeseries" localSheetId="15">#REF!</definedName>
    <definedName name="timeseries">#REF!</definedName>
    <definedName name="Types" localSheetId="0">'2.1 Organizations List '!#REF!</definedName>
    <definedName name="Types" localSheetId="1">'2.2 Provider List'!#REF!</definedName>
    <definedName name="Types" localSheetId="10">#REF!</definedName>
    <definedName name="Types" localSheetId="20">[35]t!$A$2:$A$7</definedName>
    <definedName name="Types" localSheetId="11">#REF!</definedName>
    <definedName name="Types" localSheetId="12">#REF!</definedName>
    <definedName name="Types" localSheetId="13">#REF!</definedName>
    <definedName name="Types" localSheetId="14">'6.5 Variance Analysis'!#REF!</definedName>
    <definedName name="Types" localSheetId="15">'6.6 Sources Uses'!#REF!</definedName>
    <definedName name="Types" localSheetId="4">'LISTS--DO NOT DELETE'!#REF!</definedName>
    <definedName name="Types">#REF!</definedName>
    <definedName name="Vendor_Complexity_Factor" localSheetId="10">#REF!</definedName>
    <definedName name="Vendor_Complexity_Factor" localSheetId="20">[14]Assumptions!$J$30</definedName>
    <definedName name="Vendor_Complexity_Factor" localSheetId="11">#REF!</definedName>
    <definedName name="Vendor_Complexity_Factor" localSheetId="12">#REF!</definedName>
    <definedName name="Vendor_Complexity_Factor" localSheetId="13">#REF!</definedName>
    <definedName name="Vendor_Complexity_Factor" localSheetId="15">#REF!</definedName>
    <definedName name="Vendor_Complexity_Factor">#REF!</definedName>
    <definedName name="w" localSheetId="0" hidden="1">{"add",#N/A,FALSE,"code"}</definedName>
    <definedName name="w" localSheetId="1" hidden="1">{"add",#N/A,FALSE,"code"}</definedName>
    <definedName name="w" localSheetId="8" hidden="1">{"add",#N/A,FALSE,"code"}</definedName>
    <definedName name="w" localSheetId="10" hidden="1">{"add",#N/A,FALSE,"code"}</definedName>
    <definedName name="w" localSheetId="20" hidden="1">{"add",#N/A,FALSE,"code"}</definedName>
    <definedName name="w" localSheetId="11" hidden="1">{"add",#N/A,FALSE,"code"}</definedName>
    <definedName name="w" localSheetId="12" hidden="1">{"add",#N/A,FALSE,"code"}</definedName>
    <definedName name="w" localSheetId="13" hidden="1">{"add",#N/A,FALSE,"code"}</definedName>
    <definedName name="w" localSheetId="14" hidden="1">{"add",#N/A,FALSE,"code"}</definedName>
    <definedName name="w" localSheetId="15" hidden="1">{"add",#N/A,FALSE,"code"}</definedName>
    <definedName name="w" localSheetId="16" hidden="1">{"add",#N/A,FALSE,"code"}</definedName>
    <definedName name="w" localSheetId="21" hidden="1">{"add",#N/A,FALSE,"code"}</definedName>
    <definedName name="w" localSheetId="23" hidden="1">{"add",#N/A,FALSE,"code"}</definedName>
    <definedName name="w" localSheetId="22" hidden="1">{"add",#N/A,FALSE,"code"}</definedName>
    <definedName name="w" localSheetId="24" hidden="1">{"add",#N/A,FALSE,"code"}</definedName>
    <definedName name="w" localSheetId="4" hidden="1">{"add",#N/A,FALSE,"code"}</definedName>
    <definedName name="w" hidden="1">{"add",#N/A,FALSE,"code"}</definedName>
    <definedName name="WC_AR" localSheetId="0">#REF!</definedName>
    <definedName name="WC_AR" localSheetId="1">#REF!</definedName>
    <definedName name="WC_AR" localSheetId="8">#REF!</definedName>
    <definedName name="WC_AR" localSheetId="10">#REF!</definedName>
    <definedName name="WC_AR" localSheetId="20">#REF!</definedName>
    <definedName name="WC_AR" localSheetId="11">#REF!</definedName>
    <definedName name="WC_AR" localSheetId="12">#REF!</definedName>
    <definedName name="WC_AR" localSheetId="13">#REF!</definedName>
    <definedName name="WC_AR" localSheetId="15">#REF!</definedName>
    <definedName name="WC_AR" localSheetId="16">'6.7 Hospital Participation'!#REF!</definedName>
    <definedName name="WC_AR" localSheetId="21">#REF!</definedName>
    <definedName name="WC_AR" localSheetId="24">#REF!</definedName>
    <definedName name="WC_AR" localSheetId="4">#REF!</definedName>
    <definedName name="WC_AR">#REF!</definedName>
    <definedName name="wrn.Adjusted._.Mod._.Managed." localSheetId="10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localSheetId="20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localSheetId="11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localSheetId="12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localSheetId="13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localSheetId="15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localSheetId="16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localSheetId="21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localSheetId="24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localSheetId="10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localSheetId="20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localSheetId="11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localSheetId="12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localSheetId="13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localSheetId="15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localSheetId="16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localSheetId="21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localSheetId="24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localSheetId="10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localSheetId="20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localSheetId="11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localSheetId="12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localSheetId="13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localSheetId="15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localSheetId="16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localSheetId="21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localSheetId="24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Detail." localSheetId="10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localSheetId="20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localSheetId="11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localSheetId="12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localSheetId="13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localSheetId="15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localSheetId="16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localSheetId="21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localSheetId="24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production." localSheetId="10" hidden="1">{#N/A,#N/A,FALSE,"HeadCnt"}</definedName>
    <definedName name="wrn.production." localSheetId="20" hidden="1">{#N/A,#N/A,FALSE,"HeadCnt"}</definedName>
    <definedName name="wrn.production." localSheetId="11" hidden="1">{#N/A,#N/A,FALSE,"HeadCnt"}</definedName>
    <definedName name="wrn.production." localSheetId="12" hidden="1">{#N/A,#N/A,FALSE,"HeadCnt"}</definedName>
    <definedName name="wrn.production." localSheetId="13" hidden="1">{#N/A,#N/A,FALSE,"HeadCnt"}</definedName>
    <definedName name="wrn.production." localSheetId="15" hidden="1">{#N/A,#N/A,FALSE,"HeadCnt"}</definedName>
    <definedName name="wrn.production." localSheetId="16" hidden="1">{#N/A,#N/A,FALSE,"HeadCnt"}</definedName>
    <definedName name="wrn.production." localSheetId="21" hidden="1">{#N/A,#N/A,FALSE,"HeadCnt"}</definedName>
    <definedName name="wrn.production." localSheetId="24" hidden="1">{#N/A,#N/A,FALSE,"HeadCnt"}</definedName>
    <definedName name="wrn.production." hidden="1">{#N/A,#N/A,FALSE,"HeadCnt"}</definedName>
    <definedName name="wrn.rates." localSheetId="10" hidden="1">{"rates",#N/A,FALSE,"Summary"}</definedName>
    <definedName name="wrn.rates." localSheetId="20" hidden="1">{"rates",#N/A,FALSE,"Summary"}</definedName>
    <definedName name="wrn.rates." localSheetId="11" hidden="1">{"rates",#N/A,FALSE,"Summary"}</definedName>
    <definedName name="wrn.rates." localSheetId="12" hidden="1">{"rates",#N/A,FALSE,"Summary"}</definedName>
    <definedName name="wrn.rates." localSheetId="13" hidden="1">{"rates",#N/A,FALSE,"Summary"}</definedName>
    <definedName name="wrn.rates." localSheetId="15" hidden="1">{"rates",#N/A,FALSE,"Summary"}</definedName>
    <definedName name="wrn.rates." localSheetId="16" hidden="1">{"rates",#N/A,FALSE,"Summary"}</definedName>
    <definedName name="wrn.rates." localSheetId="21" hidden="1">{"rates",#N/A,FALSE,"Summary"}</definedName>
    <definedName name="wrn.rates." localSheetId="24" hidden="1">{"rates",#N/A,FALSE,"Summary"}</definedName>
    <definedName name="wrn.rates." hidden="1">{"rates",#N/A,FALSE,"Summary"}</definedName>
    <definedName name="wrn.rep1." localSheetId="0" hidden="1">{"add",#N/A,FALSE,"code"}</definedName>
    <definedName name="wrn.rep1." localSheetId="1" hidden="1">{"add",#N/A,FALSE,"code"}</definedName>
    <definedName name="wrn.rep1." localSheetId="8" hidden="1">{"add",#N/A,FALSE,"code"}</definedName>
    <definedName name="wrn.rep1." localSheetId="10" hidden="1">{"add",#N/A,FALSE,"code"}</definedName>
    <definedName name="wrn.rep1." localSheetId="20" hidden="1">{"add",#N/A,FALSE,"code"}</definedName>
    <definedName name="wrn.rep1." localSheetId="11" hidden="1">{"add",#N/A,FALSE,"code"}</definedName>
    <definedName name="wrn.rep1." localSheetId="12" hidden="1">{"add",#N/A,FALSE,"code"}</definedName>
    <definedName name="wrn.rep1." localSheetId="13" hidden="1">{"add",#N/A,FALSE,"code"}</definedName>
    <definedName name="wrn.rep1." localSheetId="14" hidden="1">{"add",#N/A,FALSE,"code"}</definedName>
    <definedName name="wrn.rep1." localSheetId="15" hidden="1">{"add",#N/A,FALSE,"code"}</definedName>
    <definedName name="wrn.rep1." localSheetId="16" hidden="1">{"add",#N/A,FALSE,"code"}</definedName>
    <definedName name="wrn.rep1." localSheetId="21" hidden="1">{"add",#N/A,FALSE,"code"}</definedName>
    <definedName name="wrn.rep1." localSheetId="23" hidden="1">{"add",#N/A,FALSE,"code"}</definedName>
    <definedName name="wrn.rep1." localSheetId="22" hidden="1">{"add",#N/A,FALSE,"code"}</definedName>
    <definedName name="wrn.rep1." localSheetId="24" hidden="1">{"add",#N/A,FALSE,"code"}</definedName>
    <definedName name="wrn.rep1." localSheetId="4" hidden="1">{"add",#N/A,FALSE,"code"}</definedName>
    <definedName name="wrn.rep1." hidden="1">{"add",#N/A,FALSE,"code"}</definedName>
    <definedName name="wrn.rep1._1" localSheetId="0" hidden="1">{"add",#N/A,FALSE,"code"}</definedName>
    <definedName name="wrn.rep1._1" localSheetId="1" hidden="1">{"add",#N/A,FALSE,"code"}</definedName>
    <definedName name="wrn.rep1._1" localSheetId="8" hidden="1">{"add",#N/A,FALSE,"code"}</definedName>
    <definedName name="wrn.rep1._1" localSheetId="10" hidden="1">{"add",#N/A,FALSE,"code"}</definedName>
    <definedName name="wrn.rep1._1" localSheetId="20" hidden="1">{"add",#N/A,FALSE,"code"}</definedName>
    <definedName name="wrn.rep1._1" localSheetId="11" hidden="1">{"add",#N/A,FALSE,"code"}</definedName>
    <definedName name="wrn.rep1._1" localSheetId="12" hidden="1">{"add",#N/A,FALSE,"code"}</definedName>
    <definedName name="wrn.rep1._1" localSheetId="13" hidden="1">{"add",#N/A,FALSE,"code"}</definedName>
    <definedName name="wrn.rep1._1" localSheetId="14" hidden="1">{"add",#N/A,FALSE,"code"}</definedName>
    <definedName name="wrn.rep1._1" localSheetId="15" hidden="1">{"add",#N/A,FALSE,"code"}</definedName>
    <definedName name="wrn.rep1._1" localSheetId="16" hidden="1">{"add",#N/A,FALSE,"code"}</definedName>
    <definedName name="wrn.rep1._1" localSheetId="21" hidden="1">{"add",#N/A,FALSE,"code"}</definedName>
    <definedName name="wrn.rep1._1" localSheetId="23" hidden="1">{"add",#N/A,FALSE,"code"}</definedName>
    <definedName name="wrn.rep1._1" localSheetId="22" hidden="1">{"add",#N/A,FALSE,"code"}</definedName>
    <definedName name="wrn.rep1._1" localSheetId="24" hidden="1">{"add",#N/A,FALSE,"code"}</definedName>
    <definedName name="wrn.rep1._1" localSheetId="4" hidden="1">{"add",#N/A,FALSE,"code"}</definedName>
    <definedName name="wrn.rep1._1" hidden="1">{"add",#N/A,FALSE,"code"}</definedName>
    <definedName name="x" localSheetId="0" hidden="1">#REF!</definedName>
    <definedName name="x" localSheetId="1" hidden="1">#REF!</definedName>
    <definedName name="x" localSheetId="8" hidden="1">#REF!</definedName>
    <definedName name="x" localSheetId="10" hidden="1">#REF!</definedName>
    <definedName name="x" localSheetId="20" hidden="1">#REF!</definedName>
    <definedName name="x" localSheetId="11" hidden="1">#REF!</definedName>
    <definedName name="x" localSheetId="12" hidden="1">#REF!</definedName>
    <definedName name="x" localSheetId="13" hidden="1">#REF!</definedName>
    <definedName name="x" localSheetId="15" hidden="1">#REF!</definedName>
    <definedName name="x" localSheetId="16" hidden="1">'6.7 Hospital Participation'!#REF!</definedName>
    <definedName name="x" localSheetId="21" hidden="1">#REF!</definedName>
    <definedName name="x" localSheetId="24" hidden="1">#REF!</definedName>
    <definedName name="x" localSheetId="4" hidden="1">#REF!</definedName>
    <definedName name="x" hidden="1">#REF!</definedName>
    <definedName name="xperiod" localSheetId="10">#REF!</definedName>
    <definedName name="xperiod" localSheetId="20">[4]Orientation!$G$15</definedName>
    <definedName name="xperiod" localSheetId="11">#REF!</definedName>
    <definedName name="xperiod" localSheetId="12">#REF!</definedName>
    <definedName name="xperiod" localSheetId="13">#REF!</definedName>
    <definedName name="xperiod" localSheetId="15">#REF!</definedName>
    <definedName name="xperiod">#REF!</definedName>
    <definedName name="xtabin" localSheetId="10">#REF!</definedName>
    <definedName name="xtabin" localSheetId="20">[4]Hidden!$D$10:$H$11</definedName>
    <definedName name="xtabin" localSheetId="11">#REF!</definedName>
    <definedName name="xtabin" localSheetId="12">#REF!</definedName>
    <definedName name="xtabin" localSheetId="13">#REF!</definedName>
    <definedName name="xtabin" localSheetId="15">#REF!</definedName>
    <definedName name="xtabin">#REF!</definedName>
    <definedName name="Y" localSheetId="10">#REF!</definedName>
    <definedName name="Y" localSheetId="20">'[9]Benchmark Dec.2018'!#REF!</definedName>
    <definedName name="Y" localSheetId="11">#REF!</definedName>
    <definedName name="Y" localSheetId="12">#REF!</definedName>
    <definedName name="Y" localSheetId="13">#REF!</definedName>
    <definedName name="Y" localSheetId="15">#REF!</definedName>
    <definedName name="Y">#REF!</definedName>
    <definedName name="Y17_E_bene" localSheetId="20">#REF!</definedName>
    <definedName name="Y17_E_bene" localSheetId="15">#REF!</definedName>
    <definedName name="Y17_E_bene" localSheetId="16">#REF!</definedName>
    <definedName name="Y17_E_bene">#REF!</definedName>
    <definedName name="Y17_E_bene_pcnt" localSheetId="20">#REF!</definedName>
    <definedName name="Y17_E_bene_pcnt" localSheetId="15">#REF!</definedName>
    <definedName name="Y17_E_bene_pcnt" localSheetId="16">#REF!</definedName>
    <definedName name="Y17_E_bene_pcnt">#REF!</definedName>
    <definedName name="Y17_MUF_E_CurrEst" localSheetId="20">#REF!</definedName>
    <definedName name="Y17_MUF_E_CurrEst" localSheetId="15">#REF!</definedName>
    <definedName name="Y17_MUF_E_CurrEst" localSheetId="16">#REF!</definedName>
    <definedName name="Y17_MUF_E_CurrEst">#REF!</definedName>
    <definedName name="Y17_MUF_nE_CurrEst" localSheetId="20">#REF!</definedName>
    <definedName name="Y17_MUF_nE_CurrEst" localSheetId="16">#REF!</definedName>
    <definedName name="Y17_MUF_nE_CurrEst">#REF!</definedName>
    <definedName name="Y17_nE_bene" localSheetId="20">#REF!</definedName>
    <definedName name="Y17_nE_bene" localSheetId="16">#REF!</definedName>
    <definedName name="Y17_nE_bene">#REF!</definedName>
    <definedName name="Y17_nE_bene_pcnt" localSheetId="20">#REF!</definedName>
    <definedName name="Y17_nE_bene_pcnt" localSheetId="16">#REF!</definedName>
    <definedName name="Y17_nE_bene_pcnt">#REF!</definedName>
    <definedName name="Y17_PMPY_E" localSheetId="20">#REF!</definedName>
    <definedName name="Y17_PMPY_E" localSheetId="16">#REF!</definedName>
    <definedName name="Y17_PMPY_E">#REF!</definedName>
    <definedName name="Y17_PMPY_nE" localSheetId="20">#REF!</definedName>
    <definedName name="Y17_PMPY_nE" localSheetId="16">#REF!</definedName>
    <definedName name="Y17_PMPY_nE">#REF!</definedName>
    <definedName name="Y18_E_bene" localSheetId="20">#REF!</definedName>
    <definedName name="Y18_E_bene" localSheetId="16">#REF!</definedName>
    <definedName name="Y18_E_bene">#REF!</definedName>
    <definedName name="Y18_E_bene_pcnt" localSheetId="20">#REF!</definedName>
    <definedName name="Y18_E_bene_pcnt" localSheetId="16">#REF!</definedName>
    <definedName name="Y18_E_bene_pcnt">#REF!</definedName>
    <definedName name="Y18_MUF_E_CurrEst" localSheetId="20">#REF!</definedName>
    <definedName name="Y18_MUF_E_CurrEst" localSheetId="16">#REF!</definedName>
    <definedName name="Y18_MUF_E_CurrEst">#REF!</definedName>
    <definedName name="Y18_MUF_E_CurrEst_ss" localSheetId="20">#REF!</definedName>
    <definedName name="Y18_MUF_E_CurrEst_ss" localSheetId="16">#REF!</definedName>
    <definedName name="Y18_MUF_E_CurrEst_ss">#REF!</definedName>
    <definedName name="Y18_MUF_nE_CurrEst" localSheetId="20">#REF!</definedName>
    <definedName name="Y18_MUF_nE_CurrEst" localSheetId="16">#REF!</definedName>
    <definedName name="Y18_MUF_nE_CurrEst">#REF!</definedName>
    <definedName name="Y18_nE_bene" localSheetId="20">#REF!</definedName>
    <definedName name="Y18_nE_bene" localSheetId="16">#REF!</definedName>
    <definedName name="Y18_nE_bene">#REF!</definedName>
    <definedName name="Y18_nE_bene_pcnt" localSheetId="20">#REF!</definedName>
    <definedName name="Y18_nE_bene_pcnt" localSheetId="16">#REF!</definedName>
    <definedName name="Y18_nE_bene_pcnt">#REF!</definedName>
    <definedName name="Y18_PMPY_E" localSheetId="10">#REF!</definedName>
    <definedName name="Y18_PMPY_E" localSheetId="20">'[9]Benchmark Dec.2018'!$M$11</definedName>
    <definedName name="Y18_PMPY_E" localSheetId="11">#REF!</definedName>
    <definedName name="Y18_PMPY_E" localSheetId="12">#REF!</definedName>
    <definedName name="Y18_PMPY_E" localSheetId="13">#REF!</definedName>
    <definedName name="Y18_PMPY_E" localSheetId="15">#REF!</definedName>
    <definedName name="Y18_PMPY_E">#REF!</definedName>
    <definedName name="Y18_PMPY_E2" localSheetId="20">#REF!</definedName>
    <definedName name="Y18_PMPY_E2" localSheetId="15">#REF!</definedName>
    <definedName name="Y18_PMPY_E2" localSheetId="16">#REF!</definedName>
    <definedName name="Y18_PMPY_E2">#REF!</definedName>
    <definedName name="Y18_PMPY_nE" localSheetId="10">#REF!</definedName>
    <definedName name="Y18_PMPY_nE" localSheetId="20">'[9]Benchmark Dec.2018'!$M$10</definedName>
    <definedName name="Y18_PMPY_nE" localSheetId="11">#REF!</definedName>
    <definedName name="Y18_PMPY_nE" localSheetId="12">#REF!</definedName>
    <definedName name="Y18_PMPY_nE" localSheetId="13">#REF!</definedName>
    <definedName name="Y18_PMPY_nE" localSheetId="15">#REF!</definedName>
    <definedName name="Y18_PMPY_nE">#REF!</definedName>
    <definedName name="Y18_PMPY_ne2" localSheetId="20">#REF!</definedName>
    <definedName name="Y18_PMPY_ne2" localSheetId="15">#REF!</definedName>
    <definedName name="Y18_PMPY_ne2" localSheetId="16">#REF!</definedName>
    <definedName name="Y18_PMPY_ne2">#REF!</definedName>
    <definedName name="Y18a_E_bene_pcnt" localSheetId="10">#REF!</definedName>
    <definedName name="Y18a_E_bene_pcnt" localSheetId="20">'[9]4. PY 2019 Benchmark (May 2019)'!$N$22</definedName>
    <definedName name="Y18a_E_bene_pcnt" localSheetId="11">#REF!</definedName>
    <definedName name="Y18a_E_bene_pcnt" localSheetId="12">#REF!</definedName>
    <definedName name="Y18a_E_bene_pcnt" localSheetId="13">#REF!</definedName>
    <definedName name="Y18a_E_bene_pcnt" localSheetId="15">#REF!</definedName>
    <definedName name="Y18a_E_bene_pcnt">#REF!</definedName>
    <definedName name="Y18a_nE_bene_pcnt" localSheetId="10">#REF!</definedName>
    <definedName name="Y18a_nE_bene_pcnt" localSheetId="20">'[9]4. PY 2019 Benchmark (May 2019)'!$N$21</definedName>
    <definedName name="Y18a_nE_bene_pcnt" localSheetId="11">#REF!</definedName>
    <definedName name="Y18a_nE_bene_pcnt" localSheetId="12">#REF!</definedName>
    <definedName name="Y18a_nE_bene_pcnt" localSheetId="13">#REF!</definedName>
    <definedName name="Y18a_nE_bene_pcnt" localSheetId="15">#REF!</definedName>
    <definedName name="Y18a_nE_bene_pcnt">#REF!</definedName>
    <definedName name="Y19_E_bene" localSheetId="10">#REF!</definedName>
    <definedName name="Y19_E_bene" localSheetId="20">'[9]Benchmark Dec.2018'!$M$14</definedName>
    <definedName name="Y19_E_bene" localSheetId="11">#REF!</definedName>
    <definedName name="Y19_E_bene" localSheetId="12">#REF!</definedName>
    <definedName name="Y19_E_bene" localSheetId="13">#REF!</definedName>
    <definedName name="Y19_E_bene" localSheetId="15">#REF!</definedName>
    <definedName name="Y19_E_bene">#REF!</definedName>
    <definedName name="Y19_E_bene_pcnt" localSheetId="10">#REF!</definedName>
    <definedName name="Y19_E_bene_pcnt" localSheetId="20">'[9]Benchmark Dec.2018'!$M$16</definedName>
    <definedName name="Y19_E_bene_pcnt" localSheetId="11">#REF!</definedName>
    <definedName name="Y19_E_bene_pcnt" localSheetId="12">#REF!</definedName>
    <definedName name="Y19_E_bene_pcnt" localSheetId="13">#REF!</definedName>
    <definedName name="Y19_E_bene_pcnt" localSheetId="15">#REF!</definedName>
    <definedName name="Y19_E_bene_pcnt">#REF!</definedName>
    <definedName name="Y19_MUF_E_CurrEst" localSheetId="10">#REF!</definedName>
    <definedName name="Y19_MUF_E_CurrEst" localSheetId="20">'[9]Benchmark Dec.2018'!$M$24</definedName>
    <definedName name="Y19_MUF_E_CurrEst" localSheetId="11">#REF!</definedName>
    <definedName name="Y19_MUF_E_CurrEst" localSheetId="12">#REF!</definedName>
    <definedName name="Y19_MUF_E_CurrEst" localSheetId="13">#REF!</definedName>
    <definedName name="Y19_MUF_E_CurrEst" localSheetId="15">#REF!</definedName>
    <definedName name="Y19_MUF_E_CurrEst">#REF!</definedName>
    <definedName name="Y19_MUF_nE_CurrEst" localSheetId="10">#REF!</definedName>
    <definedName name="Y19_MUF_nE_CurrEst" localSheetId="20">'[9]Benchmark Dec.2018'!$M$23</definedName>
    <definedName name="Y19_MUF_nE_CurrEst" localSheetId="11">#REF!</definedName>
    <definedName name="Y19_MUF_nE_CurrEst" localSheetId="12">#REF!</definedName>
    <definedName name="Y19_MUF_nE_CurrEst" localSheetId="13">#REF!</definedName>
    <definedName name="Y19_MUF_nE_CurrEst" localSheetId="15">#REF!</definedName>
    <definedName name="Y19_MUF_nE_CurrEst">#REF!</definedName>
    <definedName name="Y19_nE_bene" localSheetId="10">#REF!</definedName>
    <definedName name="Y19_nE_bene" localSheetId="20">'[9]Benchmark Dec.2018'!$M$13</definedName>
    <definedName name="Y19_nE_bene" localSheetId="11">#REF!</definedName>
    <definedName name="Y19_nE_bene" localSheetId="12">#REF!</definedName>
    <definedName name="Y19_nE_bene" localSheetId="13">#REF!</definedName>
    <definedName name="Y19_nE_bene" localSheetId="15">#REF!</definedName>
    <definedName name="Y19_nE_bene">#REF!</definedName>
    <definedName name="Y19_nE_bene_pcnt" localSheetId="10">#REF!</definedName>
    <definedName name="Y19_nE_bene_pcnt" localSheetId="20">'[9]Benchmark Dec.2018'!$M$15</definedName>
    <definedName name="Y19_nE_bene_pcnt" localSheetId="11">#REF!</definedName>
    <definedName name="Y19_nE_bene_pcnt" localSheetId="12">#REF!</definedName>
    <definedName name="Y19_nE_bene_pcnt" localSheetId="13">#REF!</definedName>
    <definedName name="Y19_nE_bene_pcnt" localSheetId="15">#REF!</definedName>
    <definedName name="Y19_nE_bene_pcnt">#REF!</definedName>
    <definedName name="Year" localSheetId="20">#REF!</definedName>
    <definedName name="Year" localSheetId="15">#REF!</definedName>
    <definedName name="Year" localSheetId="16">#REF!</definedName>
    <definedName name="Yea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103" l="1"/>
  <c r="D87" i="103" s="1"/>
  <c r="D38" i="104"/>
  <c r="C38" i="104"/>
  <c r="C31" i="104"/>
  <c r="D30" i="97"/>
  <c r="E30" i="97"/>
  <c r="F30" i="97"/>
  <c r="G30" i="97"/>
  <c r="H30" i="97"/>
  <c r="I30" i="97"/>
  <c r="J30" i="97"/>
  <c r="K30" i="97"/>
  <c r="L30" i="97"/>
  <c r="M30" i="97"/>
  <c r="N30" i="97"/>
  <c r="O30" i="97"/>
  <c r="P30" i="97"/>
  <c r="Q30" i="97"/>
  <c r="R30" i="97"/>
  <c r="C30" i="97"/>
  <c r="D12" i="103"/>
  <c r="M116" i="107"/>
  <c r="L116" i="107"/>
  <c r="K116" i="107"/>
  <c r="G116" i="107"/>
  <c r="D116" i="107"/>
  <c r="H114" i="107"/>
  <c r="I116" i="107" s="1"/>
  <c r="E114" i="107"/>
  <c r="D114" i="107"/>
  <c r="I106" i="107"/>
  <c r="I114" i="107" s="1"/>
  <c r="D87" i="107"/>
  <c r="M60" i="107"/>
  <c r="L60" i="107"/>
  <c r="K60" i="107"/>
  <c r="I60" i="107"/>
  <c r="H60" i="107"/>
  <c r="G60" i="107"/>
  <c r="F60" i="107"/>
  <c r="E60" i="107"/>
  <c r="D60" i="107"/>
  <c r="C60" i="107"/>
  <c r="J57" i="107"/>
  <c r="J60" i="107" s="1"/>
  <c r="M41" i="107"/>
  <c r="L41" i="107"/>
  <c r="K41" i="107"/>
  <c r="J41" i="107"/>
  <c r="I41" i="107"/>
  <c r="H41" i="107"/>
  <c r="G41" i="107"/>
  <c r="F41" i="107"/>
  <c r="E41" i="107"/>
  <c r="D41" i="107"/>
  <c r="C41" i="107"/>
  <c r="M22" i="107"/>
  <c r="L22" i="107"/>
  <c r="K22" i="107"/>
  <c r="J22" i="107"/>
  <c r="I22" i="107"/>
  <c r="H22" i="107"/>
  <c r="G22" i="107"/>
  <c r="F22" i="107"/>
  <c r="E22" i="107"/>
  <c r="D22" i="107"/>
  <c r="C22" i="107"/>
  <c r="D38" i="106"/>
  <c r="O37" i="106"/>
  <c r="N37" i="106"/>
  <c r="M37" i="106"/>
  <c r="L37" i="106"/>
  <c r="K37" i="106"/>
  <c r="K38" i="106" s="1"/>
  <c r="K40" i="106" s="1"/>
  <c r="J37" i="106"/>
  <c r="J38" i="106" s="1"/>
  <c r="J40" i="106" s="1"/>
  <c r="I37" i="106"/>
  <c r="I38" i="106" s="1"/>
  <c r="I40" i="106" s="1"/>
  <c r="H37" i="106"/>
  <c r="H38" i="106" s="1"/>
  <c r="H40" i="106" s="1"/>
  <c r="G37" i="106"/>
  <c r="F37" i="106"/>
  <c r="E37" i="106"/>
  <c r="C35" i="106"/>
  <c r="C34" i="106"/>
  <c r="C33" i="106"/>
  <c r="C32" i="106"/>
  <c r="C31" i="106"/>
  <c r="C30" i="106"/>
  <c r="C29" i="106"/>
  <c r="O28" i="106"/>
  <c r="O38" i="106" s="1"/>
  <c r="O40" i="106" s="1"/>
  <c r="N28" i="106"/>
  <c r="N38" i="106" s="1"/>
  <c r="N40" i="106" s="1"/>
  <c r="M28" i="106"/>
  <c r="M38" i="106" s="1"/>
  <c r="M40" i="106" s="1"/>
  <c r="L28" i="106"/>
  <c r="L38" i="106" s="1"/>
  <c r="L40" i="106" s="1"/>
  <c r="K28" i="106"/>
  <c r="J28" i="106"/>
  <c r="I28" i="106"/>
  <c r="H28" i="106"/>
  <c r="G28" i="106"/>
  <c r="G38" i="106" s="1"/>
  <c r="G40" i="106" s="1"/>
  <c r="F28" i="106"/>
  <c r="F38" i="106" s="1"/>
  <c r="F40" i="106" s="1"/>
  <c r="E28" i="106"/>
  <c r="E38" i="106" s="1"/>
  <c r="E40" i="106" s="1"/>
  <c r="C28" i="106"/>
  <c r="C27" i="106"/>
  <c r="C26" i="106"/>
  <c r="C25" i="106"/>
  <c r="C24" i="106"/>
  <c r="C23" i="106"/>
  <c r="C22" i="106"/>
  <c r="C21" i="106"/>
  <c r="C20" i="106"/>
  <c r="C19" i="106"/>
  <c r="C18" i="106"/>
  <c r="C17" i="106"/>
  <c r="C16" i="106"/>
  <c r="C15" i="106"/>
  <c r="C14" i="106"/>
  <c r="C13" i="106"/>
  <c r="C12" i="106"/>
  <c r="C11" i="106"/>
  <c r="C10" i="106"/>
  <c r="C9" i="106"/>
  <c r="C8" i="106"/>
  <c r="C5" i="106"/>
  <c r="F17" i="105"/>
  <c r="E17" i="105"/>
  <c r="D17" i="105"/>
  <c r="C17" i="105"/>
  <c r="D31" i="104"/>
  <c r="D20" i="104"/>
  <c r="C20" i="104"/>
  <c r="D16" i="104"/>
  <c r="C16" i="104"/>
  <c r="D10" i="104"/>
  <c r="C10" i="104"/>
  <c r="C85" i="103"/>
  <c r="D62" i="103"/>
  <c r="C62" i="103"/>
  <c r="D47" i="103"/>
  <c r="C47" i="103"/>
  <c r="D38" i="103"/>
  <c r="D40" i="103" s="1"/>
  <c r="C38" i="103"/>
  <c r="D26" i="103"/>
  <c r="C26" i="103"/>
  <c r="D21" i="103"/>
  <c r="C21" i="103"/>
  <c r="C12" i="103"/>
  <c r="D34" i="102"/>
  <c r="C34" i="102"/>
  <c r="D29" i="102"/>
  <c r="C29" i="102"/>
  <c r="C18" i="102"/>
  <c r="D7" i="102"/>
  <c r="D18" i="102" s="1"/>
  <c r="C7" i="102"/>
  <c r="C40" i="103" l="1"/>
  <c r="C87" i="103"/>
  <c r="D89" i="103"/>
  <c r="C37" i="106"/>
  <c r="C38" i="106" s="1"/>
  <c r="C40" i="106" s="1"/>
  <c r="M18" i="101"/>
  <c r="K18" i="101"/>
  <c r="I18" i="101"/>
  <c r="F18" i="101"/>
  <c r="D18" i="101"/>
  <c r="C18" i="101"/>
  <c r="J16" i="101"/>
  <c r="G16" i="101"/>
  <c r="N16" i="101" s="1"/>
  <c r="J15" i="101"/>
  <c r="G15" i="101"/>
  <c r="N15" i="101" s="1"/>
  <c r="J14" i="101"/>
  <c r="G14" i="101"/>
  <c r="N14" i="101" s="1"/>
  <c r="J13" i="101"/>
  <c r="G13" i="101"/>
  <c r="L13" i="101" s="1"/>
  <c r="J12" i="101"/>
  <c r="G12" i="101"/>
  <c r="N12" i="101" s="1"/>
  <c r="J11" i="101"/>
  <c r="G11" i="101"/>
  <c r="N11" i="101" s="1"/>
  <c r="J10" i="101"/>
  <c r="G10" i="101"/>
  <c r="L10" i="101" s="1"/>
  <c r="J9" i="101"/>
  <c r="G9" i="101"/>
  <c r="N9" i="101" s="1"/>
  <c r="J8" i="101"/>
  <c r="G8" i="101"/>
  <c r="N8" i="101" s="1"/>
  <c r="J7" i="101"/>
  <c r="G7" i="101"/>
  <c r="L7" i="101" s="1"/>
  <c r="J6" i="101"/>
  <c r="G6" i="101"/>
  <c r="N6" i="101" s="1"/>
  <c r="C89" i="103" l="1"/>
  <c r="N10" i="101"/>
  <c r="N13" i="101"/>
  <c r="N7" i="101"/>
  <c r="L16" i="101"/>
  <c r="L12" i="101"/>
  <c r="J18" i="101"/>
  <c r="L9" i="101"/>
  <c r="L6" i="101"/>
  <c r="L8" i="101"/>
  <c r="L11" i="101"/>
  <c r="L14" i="101"/>
  <c r="G18" i="101"/>
  <c r="L15" i="101"/>
  <c r="R29" i="97"/>
  <c r="R28" i="97"/>
  <c r="Q28" i="97"/>
  <c r="P28" i="97"/>
  <c r="O28" i="97"/>
  <c r="N28" i="97"/>
  <c r="M28" i="97"/>
  <c r="L28" i="97"/>
  <c r="K28" i="97"/>
  <c r="J28" i="97"/>
  <c r="I28" i="97"/>
  <c r="H28" i="97"/>
  <c r="G28" i="97"/>
  <c r="F28" i="97"/>
  <c r="E28" i="97"/>
  <c r="D28" i="97"/>
  <c r="C28" i="97"/>
  <c r="R27" i="97"/>
  <c r="R24" i="97" s="1"/>
  <c r="R26" i="97"/>
  <c r="R25" i="97"/>
  <c r="Q24" i="97"/>
  <c r="P24" i="97"/>
  <c r="O24" i="97"/>
  <c r="N24" i="97"/>
  <c r="M24" i="97"/>
  <c r="L24" i="97"/>
  <c r="K24" i="97"/>
  <c r="J24" i="97"/>
  <c r="I24" i="97"/>
  <c r="H24" i="97"/>
  <c r="G24" i="97"/>
  <c r="F24" i="97"/>
  <c r="E24" i="97"/>
  <c r="D24" i="97"/>
  <c r="C24" i="97"/>
  <c r="R23" i="97"/>
  <c r="R22" i="97"/>
  <c r="R21" i="97"/>
  <c r="R20" i="97" s="1"/>
  <c r="Q20" i="97"/>
  <c r="P20" i="97"/>
  <c r="O20" i="97"/>
  <c r="N20" i="97"/>
  <c r="M20" i="97"/>
  <c r="L20" i="97"/>
  <c r="K20" i="97"/>
  <c r="J20" i="97"/>
  <c r="I20" i="97"/>
  <c r="H20" i="97"/>
  <c r="G20" i="97"/>
  <c r="F20" i="97"/>
  <c r="E20" i="97"/>
  <c r="D20" i="97"/>
  <c r="C20" i="97"/>
  <c r="R19" i="97"/>
  <c r="R18" i="97"/>
  <c r="R17" i="97"/>
  <c r="R16" i="97" s="1"/>
  <c r="Q16" i="97"/>
  <c r="P16" i="97"/>
  <c r="O16" i="97"/>
  <c r="N16" i="97"/>
  <c r="M16" i="97"/>
  <c r="L16" i="97"/>
  <c r="K16" i="97"/>
  <c r="J16" i="97"/>
  <c r="I16" i="97"/>
  <c r="H16" i="97"/>
  <c r="G16" i="97"/>
  <c r="F16" i="97"/>
  <c r="E16" i="97"/>
  <c r="D16" i="97"/>
  <c r="C16" i="97"/>
  <c r="R15" i="97"/>
  <c r="R14" i="97"/>
  <c r="R13" i="97"/>
  <c r="R12" i="97"/>
  <c r="Q12" i="97"/>
  <c r="P12" i="97"/>
  <c r="O12" i="97"/>
  <c r="N12" i="97"/>
  <c r="M12" i="97"/>
  <c r="L12" i="97"/>
  <c r="K12" i="97"/>
  <c r="J12" i="97"/>
  <c r="I12" i="97"/>
  <c r="H12" i="97"/>
  <c r="G12" i="97"/>
  <c r="F12" i="97"/>
  <c r="E12" i="97"/>
  <c r="D12" i="97"/>
  <c r="C12" i="97"/>
  <c r="R11" i="97"/>
  <c r="R10" i="97"/>
  <c r="R9" i="97"/>
  <c r="R8" i="97"/>
  <c r="R7" i="97"/>
  <c r="R6" i="97" s="1"/>
  <c r="Q6" i="97"/>
  <c r="P6" i="97"/>
  <c r="O6" i="97"/>
  <c r="N6" i="97"/>
  <c r="M6" i="97"/>
  <c r="L6" i="97"/>
  <c r="K6" i="97"/>
  <c r="J6" i="97"/>
  <c r="I6" i="97"/>
  <c r="H6" i="97"/>
  <c r="G6" i="97"/>
  <c r="F6" i="97"/>
  <c r="E6" i="97"/>
  <c r="D6" i="97"/>
  <c r="C6" i="97"/>
  <c r="N18" i="101" l="1"/>
  <c r="L18" i="101"/>
  <c r="G6" i="90" l="1"/>
  <c r="G7" i="90"/>
  <c r="G8" i="90"/>
  <c r="G5" i="90"/>
  <c r="V8" i="75" l="1"/>
  <c r="S8" i="75"/>
  <c r="R8" i="75"/>
  <c r="R6" i="75"/>
  <c r="P8" i="75"/>
  <c r="O8" i="75"/>
  <c r="M8" i="75"/>
  <c r="L8" i="75"/>
  <c r="J8" i="75"/>
  <c r="I8" i="75"/>
  <c r="G8" i="75"/>
  <c r="F8" i="75"/>
  <c r="D8" i="75"/>
  <c r="C8" i="75"/>
  <c r="E9" i="90" l="1"/>
  <c r="G9" i="90"/>
  <c r="H9" i="90"/>
  <c r="D9" i="90"/>
  <c r="H7" i="6"/>
  <c r="J7" i="6" s="1"/>
  <c r="H10" i="6" l="1"/>
  <c r="J10" i="6" s="1"/>
  <c r="H12" i="6"/>
  <c r="J12" i="6" s="1"/>
  <c r="H11" i="6"/>
  <c r="J11" i="6" s="1"/>
  <c r="H9" i="6"/>
  <c r="J9" i="6" s="1"/>
  <c r="H8" i="6"/>
  <c r="J8" i="6"/>
  <c r="H6" i="6"/>
  <c r="J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Douglas, Kimberley</author>
  </authors>
  <commentList>
    <comment ref="D47" authorId="0" shapeId="0" xr:uid="{014266A5-51D4-4025-A2FF-D9E07DF04BFA}">
      <text>
        <r>
          <rPr>
            <b/>
            <sz val="9"/>
            <color indexed="81"/>
            <rFont val="Tahoma"/>
            <family val="2"/>
          </rPr>
          <t>Douglas, Kimberley:</t>
        </r>
        <r>
          <rPr>
            <sz val="9"/>
            <color indexed="81"/>
            <rFont val="Tahoma"/>
            <family val="2"/>
          </rPr>
          <t xml:space="preserve">
break out
funded amount from FPP in column B</t>
        </r>
      </text>
    </comment>
  </commentList>
</comments>
</file>

<file path=xl/sharedStrings.xml><?xml version="1.0" encoding="utf-8"?>
<sst xmlns="http://schemas.openxmlformats.org/spreadsheetml/2006/main" count="1134" uniqueCount="662">
  <si>
    <t>Part 2. ACO Providers</t>
  </si>
  <si>
    <t>Appendix 2.1:  Organizations Template</t>
  </si>
  <si>
    <t>Payment Type by Payer Program</t>
  </si>
  <si>
    <t>Aggregated_group</t>
  </si>
  <si>
    <t>HSA</t>
  </si>
  <si>
    <t>Billing TIN</t>
  </si>
  <si>
    <t>Contracted Entity</t>
  </si>
  <si>
    <t>Category Type</t>
  </si>
  <si>
    <t>Category Type Other (explain)</t>
  </si>
  <si>
    <t>Organization Type</t>
  </si>
  <si>
    <t>Provider Class</t>
  </si>
  <si>
    <t>MAT Providers in Practice?  Y/N</t>
  </si>
  <si>
    <t>New Contracted Entity?  Y/N</t>
  </si>
  <si>
    <t>Medicare</t>
  </si>
  <si>
    <t>Medicaid</t>
  </si>
  <si>
    <t>MVP QHP</t>
  </si>
  <si>
    <t>UVMHN Self-Funded</t>
  </si>
  <si>
    <t>Other</t>
  </si>
  <si>
    <t>Appendix 2.2:  Provider List Template</t>
  </si>
  <si>
    <t>Payment Type Eligibility by Payer Program</t>
  </si>
  <si>
    <t>Provider Type</t>
  </si>
  <si>
    <t>Primary Specialty</t>
  </si>
  <si>
    <t>Practicing Specialty</t>
  </si>
  <si>
    <t>Organization Name</t>
  </si>
  <si>
    <t>Organization
NPI</t>
  </si>
  <si>
    <t>Organization CCN</t>
  </si>
  <si>
    <t>Individual (Practitioner) NPI</t>
  </si>
  <si>
    <t>Last _x000D__x000D_
Name</t>
  </si>
  <si>
    <t>First _x000D__x000D_
Name</t>
  </si>
  <si>
    <t>City Name</t>
  </si>
  <si>
    <t>State Code</t>
  </si>
  <si>
    <t>Zip5 Code</t>
  </si>
  <si>
    <t>Table 1. Count of individual practitioners contracted with the ACO by Performance Year and contract type</t>
  </si>
  <si>
    <t> </t>
  </si>
  <si>
    <t>PY0</t>
  </si>
  <si>
    <t>PY1</t>
  </si>
  <si>
    <t>PY2</t>
  </si>
  <si>
    <t>PY3</t>
  </si>
  <si>
    <t>PY4</t>
  </si>
  <si>
    <t>PY5</t>
  </si>
  <si>
    <t>PY6</t>
  </si>
  <si>
    <t>PY7</t>
  </si>
  <si>
    <t>Participating</t>
  </si>
  <si>
    <t>Preferred</t>
  </si>
  <si>
    <t>Table 2. Count of entities* contracted with the ACO by Performance Year and contract type (participant and preferred)</t>
  </si>
  <si>
    <t>*Entity should be counted by contract, not billing TIN or organization NPI since there can be more than 1 per entity</t>
  </si>
  <si>
    <t>Heading Definitions</t>
  </si>
  <si>
    <t>LISTS--DO NOT DELETE</t>
  </si>
  <si>
    <t>Tab 2.1 Lists - Do Not Delete</t>
  </si>
  <si>
    <t>MAT</t>
  </si>
  <si>
    <t>Payment Type</t>
  </si>
  <si>
    <t>Term</t>
  </si>
  <si>
    <t>Definition</t>
  </si>
  <si>
    <t>Bennington</t>
  </si>
  <si>
    <t>Facility</t>
  </si>
  <si>
    <t>Academic Medical Center</t>
  </si>
  <si>
    <t>Yes</t>
  </si>
  <si>
    <t>FFS</t>
  </si>
  <si>
    <t>Participant</t>
  </si>
  <si>
    <t>Hospital Service Area</t>
  </si>
  <si>
    <t>Berlin</t>
  </si>
  <si>
    <t>Home Health/Hospice</t>
  </si>
  <si>
    <t>Academic Primary &amp; Specialty Care</t>
  </si>
  <si>
    <t>No</t>
  </si>
  <si>
    <t>AIPBP</t>
  </si>
  <si>
    <t>Preferred Provider</t>
  </si>
  <si>
    <t>The category that best describes the type of organization</t>
  </si>
  <si>
    <t>Brattleboro</t>
  </si>
  <si>
    <t>Hospital</t>
  </si>
  <si>
    <t>Ambulatory Surgery Center</t>
  </si>
  <si>
    <t>CPR</t>
  </si>
  <si>
    <t>The specific type of Organization</t>
  </si>
  <si>
    <t>Burlington</t>
  </si>
  <si>
    <t>Mental Health/Substance Abuse</t>
  </si>
  <si>
    <t>Critical Access Hospital</t>
  </si>
  <si>
    <t>FPP - reconcilied</t>
  </si>
  <si>
    <t>Reflects if Contracted Entity has providers licensed to deliver Medication Assisted Treatment</t>
  </si>
  <si>
    <t>Lebanon</t>
  </si>
  <si>
    <t>N/A</t>
  </si>
  <si>
    <t>Designated Agency</t>
  </si>
  <si>
    <t>FPP - unreconciled</t>
  </si>
  <si>
    <t>Reflects the method of payment: FFS, FPP Reconciled, FPP Unreconciled, AIPBP (Medicare Only), CPR (offered to independent primary care Covered Entities), or N/A Non-Par (in the network for the year but is not participating in the payer type)</t>
  </si>
  <si>
    <t>Middlebury</t>
  </si>
  <si>
    <t>Nursing Home</t>
  </si>
  <si>
    <t>Federally Qualified Health Center</t>
  </si>
  <si>
    <t>N/A Non-Par</t>
  </si>
  <si>
    <t>A Contracted Entity that is either a Participant who can attribute lives; or a Preferred Providers who cannot attribute lives.  If the Contracted Entity employs both attributing and non-attributing providers, the Provider Class defaults to Participant</t>
  </si>
  <si>
    <t>Morrisville</t>
  </si>
  <si>
    <t>Home Health</t>
  </si>
  <si>
    <t>Tab 2.1 Organizations List</t>
  </si>
  <si>
    <t>Newport</t>
  </si>
  <si>
    <t>Primary and Specialty Care</t>
  </si>
  <si>
    <t>Home Health &amp; Hospice</t>
  </si>
  <si>
    <t>Randolph</t>
  </si>
  <si>
    <t xml:space="preserve">Primary Care </t>
  </si>
  <si>
    <t>Independent Mental Health and Substance Abuse</t>
  </si>
  <si>
    <t>HSA City</t>
  </si>
  <si>
    <t>The City/Town Designation for the given Hospital Service Area</t>
  </si>
  <si>
    <t>Rutland</t>
  </si>
  <si>
    <t>Specialty Care</t>
  </si>
  <si>
    <t>Independent Primary and Specialty Care</t>
  </si>
  <si>
    <t>The Organization's Legal Business Name that is tied to the Tax Identification Number on their W-9</t>
  </si>
  <si>
    <t>Springfield</t>
  </si>
  <si>
    <t xml:space="preserve">Independent Primary Care </t>
  </si>
  <si>
    <t>St. Albans</t>
  </si>
  <si>
    <t>Independent Specialty Care</t>
  </si>
  <si>
    <t>Use only if the organization does not fit into one of the existing Category Types</t>
  </si>
  <si>
    <t>St. Johnsbury</t>
  </si>
  <si>
    <t>Naturopathic Medicine</t>
  </si>
  <si>
    <t>Townshend</t>
  </si>
  <si>
    <t>Rural Health Clinic</t>
  </si>
  <si>
    <t>Windsor</t>
  </si>
  <si>
    <t>Rural Hospital</t>
  </si>
  <si>
    <t>MAT Providers in Practice? Y/N</t>
  </si>
  <si>
    <t>Reflects if the Contracted Entity has providers licensed to deliver Medication Assisted Treatment</t>
  </si>
  <si>
    <t>Skilled Nursing Facility</t>
  </si>
  <si>
    <t>New Contracted Entity? Y/N</t>
  </si>
  <si>
    <t>An Organization joining the network in the upcoming Performance Year</t>
  </si>
  <si>
    <t>Specialty Service Agency</t>
  </si>
  <si>
    <t>Using Care Navigator? Y/N</t>
  </si>
  <si>
    <t>Reflects if the organization has access to Care Navigator</t>
  </si>
  <si>
    <t>Reflects the method of payment: FFS, FPP Reconciled, FPP Unreconciled, AIPBP (Medicare Only), CPR (offered to independent primary care Covered Entities), or N/A Non-Par</t>
  </si>
  <si>
    <t>Tab 2.2 Provider List</t>
  </si>
  <si>
    <t>DATA DICTIONARY</t>
  </si>
  <si>
    <t>Variable Name</t>
  </si>
  <si>
    <t>Variable Type</t>
  </si>
  <si>
    <t>Description</t>
  </si>
  <si>
    <t>Missing data identifier (if blank, no missing data)</t>
  </si>
  <si>
    <t>Original vs. Generated</t>
  </si>
  <si>
    <t>Description of whether a provider is hospital-employed or practicing independently</t>
  </si>
  <si>
    <t>The Contracted Entity's Tax Identification Number or SSN for sole propietors</t>
  </si>
  <si>
    <t>numeric</t>
  </si>
  <si>
    <t>generated variable that groups the contracted entity over time to one ID</t>
  </si>
  <si>
    <t xml:space="preserve"> </t>
  </si>
  <si>
    <t>G</t>
  </si>
  <si>
    <t>Aggregated_name</t>
  </si>
  <si>
    <t>character</t>
  </si>
  <si>
    <t>generated variable that groups the contracted entity over time to one readily recognizable name</t>
  </si>
  <si>
    <t>The "common name" the organization is known by</t>
  </si>
  <si>
    <t>Budget Year</t>
  </si>
  <si>
    <t>numeric (date)</t>
  </si>
  <si>
    <t>generated variable based on the year of provider enrollment with the OCVT network</t>
  </si>
  <si>
    <t>Organization NPI</t>
  </si>
  <si>
    <t>The Group NPI number linked to the Contracted Entity</t>
  </si>
  <si>
    <t>Identifies provider or entities in the network as Preferred, Participating, or Missing</t>
  </si>
  <si>
    <t>"Missing"</t>
  </si>
  <si>
    <t>O</t>
  </si>
  <si>
    <t>The Contracted Entity's Medicare CMS Certification Number</t>
  </si>
  <si>
    <t>The Provider's Individual National Provider Identifyer</t>
  </si>
  <si>
    <t>"Missing" - missing, "NULL" - not applicable, row identifies an individual not an organization</t>
  </si>
  <si>
    <t>Last Name</t>
  </si>
  <si>
    <t>Last Name of Provider</t>
  </si>
  <si>
    <t>Organization _x000D__x000D_NPI</t>
  </si>
  <si>
    <t>First Name</t>
  </si>
  <si>
    <t>First Name of Provider</t>
  </si>
  <si>
    <t>City of practice location where services are delivered</t>
  </si>
  <si>
    <t>State of practice location where services are delivered</t>
  </si>
  <si>
    <t>Practicing Spcialty</t>
  </si>
  <si>
    <t>First 5 digits of the zip code of practice location where services are delivered</t>
  </si>
  <si>
    <t>"Missing" - missing, "NULL" - not applicable, row identifies an organization not an individual</t>
  </si>
  <si>
    <t>Category Type Other</t>
  </si>
  <si>
    <t>MAT Providers in Practice?</t>
  </si>
  <si>
    <t>New contracted entity?</t>
  </si>
  <si>
    <t>Using Care Navigator?</t>
  </si>
  <si>
    <t>BCBSVT QHP</t>
  </si>
  <si>
    <t>BCBSVT Primary</t>
  </si>
  <si>
    <r>
      <t>ACO Scale Target Initiatives and Program Alignment Form</t>
    </r>
    <r>
      <rPr>
        <sz val="10"/>
        <color theme="0"/>
        <rFont val="Book Antiqua"/>
        <family val="1"/>
      </rPr>
      <t xml:space="preserve"> </t>
    </r>
  </si>
  <si>
    <t>See attached ACO Scale Target Initiatives and Program alignment Forms.</t>
  </si>
  <si>
    <t xml:space="preserve">A Form must be completed for EACH sub-group within a payer contract (i.e., risk/non-risk programs under the same contract).  </t>
  </si>
  <si>
    <t>Part 4. ACO Payer Programs</t>
  </si>
  <si>
    <t>Appendix 4.1: TCOC Performance by Payer, Total ACO-Wide (2018-2024)</t>
  </si>
  <si>
    <t>2018 Actual</t>
  </si>
  <si>
    <t>2019 Actual</t>
  </si>
  <si>
    <t>2020 Actual</t>
  </si>
  <si>
    <t>2021 Actual</t>
  </si>
  <si>
    <t>2022 Projected</t>
  </si>
  <si>
    <t>2023 Projected</t>
  </si>
  <si>
    <t>2024 Budget</t>
  </si>
  <si>
    <t>Medicaid Traditional</t>
  </si>
  <si>
    <t>Starting Attribution</t>
  </si>
  <si>
    <t>Average Attribution</t>
  </si>
  <si>
    <t>Expected TCOC</t>
  </si>
  <si>
    <t>Actual TCOC</t>
  </si>
  <si>
    <t>Amount Over/(Under) Target</t>
  </si>
  <si>
    <t>Settlement</t>
  </si>
  <si>
    <t>Medicaid Expanded</t>
  </si>
  <si>
    <t>BCBSVT - QHP</t>
  </si>
  <si>
    <t>BCBSVT - Primary</t>
  </si>
  <si>
    <t>MVP - QHP</t>
  </si>
  <si>
    <t>UVMHN- Self Funded</t>
  </si>
  <si>
    <t>[Add Payer Program]</t>
  </si>
  <si>
    <t xml:space="preserve">Notes: </t>
  </si>
  <si>
    <t>1. Attribution. Define attribution, add a line if needed.</t>
  </si>
  <si>
    <t>2. TCOC/Settlement. For each year, state Actual, Projected, or Expected/Budgeted.</t>
  </si>
  <si>
    <t>3. TCOC/Settlement. Describe assumptions for budgetd numbers and adjustment factors for calculating settlement.</t>
  </si>
  <si>
    <t>Appendix 4.2: Projected and Budgeted Trend Rates, by Payer Program</t>
  </si>
  <si>
    <t>Payer</t>
  </si>
  <si>
    <t>(A)
PMPM</t>
  </si>
  <si>
    <t>(B)
Member Months</t>
  </si>
  <si>
    <t>(C)
Base experience PMPM</t>
  </si>
  <si>
    <t>(D)
Trend Rate</t>
  </si>
  <si>
    <t>(E) Budgeted PMPM
= C x D</t>
  </si>
  <si>
    <t>(F)
Budgeted Member Months</t>
  </si>
  <si>
    <t>(G)
Expected Growth Trend
= E/A - 1</t>
  </si>
  <si>
    <t>Medicaid - Traditional</t>
  </si>
  <si>
    <t>Medicaid - Expanded</t>
  </si>
  <si>
    <t>Total</t>
  </si>
  <si>
    <t>Calculated field</t>
  </si>
  <si>
    <t>Definitions:</t>
  </si>
  <si>
    <r>
      <t>(A)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Projected per member per month cost for the entire program through the end of the Performance Year </t>
    </r>
    <r>
      <rPr>
        <i/>
        <sz val="11"/>
        <color indexed="8"/>
        <rFont val="Calibri"/>
        <family val="2"/>
      </rPr>
      <t xml:space="preserve">excluding shared saving/loss estimates </t>
    </r>
    <r>
      <rPr>
        <sz val="11"/>
        <color theme="1"/>
        <rFont val="Calibri"/>
        <family val="2"/>
        <scheme val="minor"/>
      </rPr>
      <t>and other nonclaims based payments (e.g. care coordination, administration)</t>
    </r>
  </si>
  <si>
    <r>
      <t>(B)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Projected member months for the entire program through the end of the Performance Year. The factor should incorporate expected attrition for future months.</t>
    </r>
  </si>
  <si>
    <r>
      <t>(C)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base experience used to build the current budgeted rate. Adjustments not included in the trend rate (D) should be reflected in the base experience.</t>
    </r>
  </si>
  <si>
    <r>
      <t>(D)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full trend rate applied to the base experience to arrive at the budgeted PMPM. The trend rate may be for multiple years.</t>
    </r>
  </si>
  <si>
    <r>
      <t>(E)</t>
    </r>
    <r>
      <rPr>
        <sz val="7"/>
        <color indexed="8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This calculation should represent the targeted per member per month being used for each program for the budget.</t>
    </r>
  </si>
  <si>
    <r>
      <t>(F)</t>
    </r>
    <r>
      <rPr>
        <sz val="7"/>
        <color indexed="8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The estimated member months for the upcoming performance period, including assumptions related to attrition.</t>
    </r>
  </si>
  <si>
    <r>
      <t>(G)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This calculation should represent the comparison between the projected experience in the current performance year and the budgeted per member per month cost.</t>
    </r>
  </si>
  <si>
    <t>Part 5. Risk Management</t>
  </si>
  <si>
    <t>Total Attribution</t>
  </si>
  <si>
    <t>Downside Risk (Max Shared Losses)</t>
  </si>
  <si>
    <t>Upside Risk (Max Shared Savings)</t>
  </si>
  <si>
    <t>Attribution</t>
  </si>
  <si>
    <t>Max Upside/Downside Potential $</t>
  </si>
  <si>
    <t>% Potential</t>
  </si>
  <si>
    <t>% Total</t>
  </si>
  <si>
    <t>Provider-specific Downside Risk Mitigation $</t>
  </si>
  <si>
    <t>Max Downside Potential $</t>
  </si>
  <si>
    <t>Provider-specific Upside Risk Mitigation $</t>
  </si>
  <si>
    <t>Max Upside Potential $</t>
  </si>
  <si>
    <t>OneCare Vermont</t>
  </si>
  <si>
    <t>Program Total</t>
  </si>
  <si>
    <t>Part 5. ACO Network Programs and Risk Management</t>
  </si>
  <si>
    <t>Variance Analysis: Line Item Explanations</t>
  </si>
  <si>
    <t>Non-GAAP</t>
  </si>
  <si>
    <t>GAAP</t>
  </si>
  <si>
    <t>Balance Sheet Notes</t>
  </si>
  <si>
    <t>Line Item</t>
  </si>
  <si>
    <t>2023B - 2024B % Change</t>
  </si>
  <si>
    <t>Explanation</t>
  </si>
  <si>
    <t>2021P - 2022B $ Change</t>
  </si>
  <si>
    <t>2021B - 2022B $ Change</t>
  </si>
  <si>
    <t>Income Statement Notes</t>
  </si>
  <si>
    <t>Statement of Cash Flows Notes</t>
  </si>
  <si>
    <t>2021B - 2022B % Change</t>
  </si>
  <si>
    <t>2021P - 2022B % Change</t>
  </si>
  <si>
    <t>Part 6. ACO Budget</t>
  </si>
  <si>
    <t>TOTAL</t>
  </si>
  <si>
    <t>Position Title*</t>
  </si>
  <si>
    <t>Part 6: ACO Budget</t>
  </si>
  <si>
    <t>Mental Health Screening and Follow-up Initiative</t>
  </si>
  <si>
    <t>Comprehensive Payment Reform Program</t>
  </si>
  <si>
    <t>Longitudinal Care</t>
  </si>
  <si>
    <t>Program Name</t>
  </si>
  <si>
    <t>Primary Investment Type</t>
  </si>
  <si>
    <t>Secondary Investment Type</t>
  </si>
  <si>
    <t>Program Description</t>
  </si>
  <si>
    <t>Investment Amount</t>
  </si>
  <si>
    <t>Financial Model</t>
  </si>
  <si>
    <t>PMPM Amount (If Applicable)</t>
  </si>
  <si>
    <t>Recipients</t>
  </si>
  <si>
    <t>Progress to date, including quantitative or qualitative evidence at the ACO and local HSA levels</t>
  </si>
  <si>
    <t>Methods for establishing new or continued investment</t>
  </si>
  <si>
    <t>Major Objectives</t>
  </si>
  <si>
    <t xml:space="preserve">Outcome measures and key performance indicators </t>
  </si>
  <si>
    <t>Whether and how is there an accountability or incentive structure to drive change</t>
  </si>
  <si>
    <t>Childhood  Experiences/Trauma</t>
  </si>
  <si>
    <t>Area Agencies on Aging</t>
  </si>
  <si>
    <t>Increase Access to Primary Care</t>
  </si>
  <si>
    <t>Blueprint for Health - Community Health Teams</t>
  </si>
  <si>
    <t>Expanding Primary Care Capacity</t>
  </si>
  <si>
    <t>Blueprint for Health - PCMH</t>
  </si>
  <si>
    <t>Lifestyle Choices</t>
  </si>
  <si>
    <t>Blueprint for Health - Support and Services at Home (SASH)</t>
  </si>
  <si>
    <t>Preventing Hospital (re)Admissions</t>
  </si>
  <si>
    <t>Designated Mental Health Agencies</t>
  </si>
  <si>
    <t>Reducing Deaths Due to Suicide and Drug Overdose</t>
  </si>
  <si>
    <t>Home Health Agencies</t>
  </si>
  <si>
    <t>Reducing Length of Hospital Stay</t>
  </si>
  <si>
    <t>Hospitals</t>
  </si>
  <si>
    <t>Reducing Prevalence of Morbidity and Chronic Disease</t>
  </si>
  <si>
    <t>Housing Providers</t>
  </si>
  <si>
    <t>Social Determinants of Health</t>
  </si>
  <si>
    <t>Primary Care</t>
  </si>
  <si>
    <t>Social Service Integration</t>
  </si>
  <si>
    <t>Specialty Providers</t>
  </si>
  <si>
    <t>Other social services and community organizations</t>
  </si>
  <si>
    <t>Note: The purpose of this summary table is to assess the penetration of the ACO within Vermont by providing a count of the number of ACO network providers that are affiliated with a Participant Entity and a count of providers that are affiliated with a Preferred Provider Entity.</t>
  </si>
  <si>
    <t>Total Network Settlement</t>
  </si>
  <si>
    <t>Appendix 7.2: Population Health and Payment Reform Details (FY25 Budget)</t>
  </si>
  <si>
    <t>Current Year Projections (2024)</t>
  </si>
  <si>
    <t>Budget Year (2025)</t>
  </si>
  <si>
    <t>OneCare Network</t>
  </si>
  <si>
    <t>Risk Holding Entity</t>
  </si>
  <si>
    <t>Child and Adolescent Well-Care Visits</t>
  </si>
  <si>
    <t>2024 Baseline</t>
  </si>
  <si>
    <t>Target Goal</t>
  </si>
  <si>
    <t>Indicator</t>
  </si>
  <si>
    <t>Source of Target</t>
  </si>
  <si>
    <t>Hospital Discharge to IP Rehab</t>
  </si>
  <si>
    <t>10% improvement</t>
  </si>
  <si>
    <t>y</t>
  </si>
  <si>
    <t>Routine Hypertension</t>
  </si>
  <si>
    <t>Hospital Discharge to SNF</t>
  </si>
  <si>
    <t>Initial Hypertension</t>
  </si>
  <si>
    <t>Hospital Discharge to Home Health</t>
  </si>
  <si>
    <t>Potentially Avoidable ED Revisits</t>
  </si>
  <si>
    <t>Hospice LOS</t>
  </si>
  <si>
    <t>Annual Wellness Visit 40+</t>
  </si>
  <si>
    <t>Inpatient Admissions PKPY</t>
  </si>
  <si>
    <t>Diabetes A1c Poor Control</t>
  </si>
  <si>
    <t>Primary Care Visits PKPY</t>
  </si>
  <si>
    <t>Developmental Screening</t>
  </si>
  <si>
    <t>Total PMPM Spend</t>
  </si>
  <si>
    <t>2023 Results</t>
  </si>
  <si>
    <t>2023 Baseline</t>
  </si>
  <si>
    <t>Appendix 7.1: KPI Performance</t>
  </si>
  <si>
    <t>2023 Key Performance Indicators</t>
  </si>
  <si>
    <t>PHM Measure y/n</t>
  </si>
  <si>
    <t>i.e. Medicaid 90th percentile</t>
  </si>
  <si>
    <t>2024 Q1 Results</t>
  </si>
  <si>
    <t>2024 Key Performance Indicators</t>
  </si>
  <si>
    <t>Appendix 5.1: ACO Risk by Payer (Budget 2025)</t>
  </si>
  <si>
    <t>Appendix 5.2: Projected 2024 Accountability Pool Distribution and Network Settlement</t>
  </si>
  <si>
    <t>Accountability Pool Refund to Providers</t>
  </si>
  <si>
    <t>Settlement to Accountability Pool</t>
  </si>
  <si>
    <t>Settlement to Risk-Baring Entities</t>
  </si>
  <si>
    <t>Settlement to OneCare</t>
  </si>
  <si>
    <t>Part 8. Evaluation and Performance Benchmarking</t>
  </si>
  <si>
    <t>Program Year</t>
  </si>
  <si>
    <t>Name of Survey</t>
  </si>
  <si>
    <t>Purpose of Survey</t>
  </si>
  <si>
    <t>Target Respondents</t>
  </si>
  <si>
    <t>Number of Surveys Distributed</t>
  </si>
  <si>
    <t>Response Rate</t>
  </si>
  <si>
    <t>Understand the patient experience of individuals receiving care coordination.</t>
  </si>
  <si>
    <t>Patients Receiving Care Coordination Services</t>
  </si>
  <si>
    <t>Regional contacts led outreach - precise number of surveys unknown</t>
  </si>
  <si>
    <t>Appendix 8.1 2023-2024 ACO Network Surveys</t>
  </si>
  <si>
    <t>Patient Experience of Care Coordination Survey ('23)</t>
  </si>
  <si>
    <t>Appendix 6.9: Net Assets</t>
  </si>
  <si>
    <t>Appendix 6.10: Admin Budget by Function/Program</t>
  </si>
  <si>
    <t>Population Health Management Program</t>
  </si>
  <si>
    <t>Waiver Implementation</t>
  </si>
  <si>
    <t>DULCE</t>
  </si>
  <si>
    <t>Medicaid Global Payment Program</t>
  </si>
  <si>
    <t>Contracting</t>
  </si>
  <si>
    <t>RCR</t>
  </si>
  <si>
    <t>Key Drivers of Net Revenue</t>
  </si>
  <si>
    <t xml:space="preserve">1) 
2) 
3) 
4) 
5) </t>
  </si>
  <si>
    <t>Example data provided for illustration</t>
  </si>
  <si>
    <t>Payer | Program</t>
  </si>
  <si>
    <t>SVMC</t>
  </si>
  <si>
    <t>CVMC</t>
  </si>
  <si>
    <t>BMH</t>
  </si>
  <si>
    <t>UVMMC</t>
  </si>
  <si>
    <t>DHMC</t>
  </si>
  <si>
    <t>Porter</t>
  </si>
  <si>
    <t>Copley</t>
  </si>
  <si>
    <t>NCH</t>
  </si>
  <si>
    <t>Gifford</t>
  </si>
  <si>
    <t>NMC</t>
  </si>
  <si>
    <t>NVRH</t>
  </si>
  <si>
    <t>Grace Cottage</t>
  </si>
  <si>
    <t>Mt. A</t>
  </si>
  <si>
    <t>OCV Total</t>
  </si>
  <si>
    <t>Hospital Fixed Payment</t>
  </si>
  <si>
    <t>PHM Base Payments</t>
  </si>
  <si>
    <t>PHM Bonus Potential</t>
  </si>
  <si>
    <t>Blueprint - CHT</t>
  </si>
  <si>
    <t>Blueprint - PCMH</t>
  </si>
  <si>
    <t>General</t>
  </si>
  <si>
    <t>Hospital Participation Fees</t>
  </si>
  <si>
    <t>Hospital Total</t>
  </si>
  <si>
    <t>UVMHN - SF</t>
  </si>
  <si>
    <t>*Add any new population health initiatives and pilots anticipated for FY25 and remove any discontinued initiatives or pilots for FY25</t>
  </si>
  <si>
    <t>2025 Budget</t>
  </si>
  <si>
    <t>Benchmark Information</t>
  </si>
  <si>
    <t>FTE</t>
  </si>
  <si>
    <t>Base Pay</t>
  </si>
  <si>
    <t>Target Variable Pay %</t>
  </si>
  <si>
    <t>Target Variable Pay $</t>
  </si>
  <si>
    <t>Externally Benchmarked?</t>
  </si>
  <si>
    <t>Base Pay Benchmark: 50th Percentile</t>
  </si>
  <si>
    <t>Base Pay / 50th Percentile Benchmark</t>
  </si>
  <si>
    <t>TCC Benchmark: 50th Percentile</t>
  </si>
  <si>
    <t>TCC / 50th Percentile Benchmark</t>
  </si>
  <si>
    <t>TCC Benchmark: 65th Percentile</t>
  </si>
  <si>
    <t>TCC / 65th Percentile Benchmark</t>
  </si>
  <si>
    <t>Comments</t>
  </si>
  <si>
    <t>Example 1</t>
  </si>
  <si>
    <t>Y</t>
  </si>
  <si>
    <t>Example 2</t>
  </si>
  <si>
    <t>TCC = Total Cash Compensation</t>
  </si>
  <si>
    <t>Appendix 6.8 ACO Leadership Compensation</t>
  </si>
  <si>
    <t>Budgeted TCC**</t>
  </si>
  <si>
    <t>**Costs incurred by OneCare; may not align with Form 990 amounts</t>
  </si>
  <si>
    <t>*VPs and above</t>
  </si>
  <si>
    <t>Total GAAP Revenue</t>
  </si>
  <si>
    <t>Total GAAP Expenses</t>
  </si>
  <si>
    <t>Net GAAP Revenue</t>
  </si>
  <si>
    <t>2024B - 2025B $ Change</t>
  </si>
  <si>
    <t>2024B - 2025B % Change</t>
  </si>
  <si>
    <t>Notes: 1) 2024B is FY24 Revised Budget</t>
  </si>
  <si>
    <t>Part 6. ACO Financial Plan</t>
  </si>
  <si>
    <t>6.1-6.3 Variance Analysis</t>
  </si>
  <si>
    <t>Part 6. ACO Financial Plan - Appendix 6.1:  Balance Sheet</t>
  </si>
  <si>
    <t>Appendix 6.1:  Balance Sheet</t>
  </si>
  <si>
    <t>FY2024 Revised Budget*</t>
  </si>
  <si>
    <t>FY2025 Budget Submitted</t>
  </si>
  <si>
    <t>Cash &amp; Investments</t>
  </si>
  <si>
    <t>Designated Risk Reserve</t>
  </si>
  <si>
    <t>Total Cash, Investments, &amp; Reserves</t>
  </si>
  <si>
    <t>Accounts Receivable</t>
  </si>
  <si>
    <t>Accounts Receivable from Participants - Contract Risk Settlement</t>
  </si>
  <si>
    <t>Accounts Receivable from Payers - Contract Risk Settlement</t>
  </si>
  <si>
    <t>Prepaid Expenses</t>
  </si>
  <si>
    <t>Other Current Assets</t>
  </si>
  <si>
    <t>PPE</t>
  </si>
  <si>
    <t>Board Designated Assets</t>
  </si>
  <si>
    <t>Net, Property, Plant And Equipment</t>
  </si>
  <si>
    <t>Other Long-Term Assets</t>
  </si>
  <si>
    <t xml:space="preserve"> Total Assets</t>
  </si>
  <si>
    <t>Unearned Revenue</t>
  </si>
  <si>
    <t>Accrued Expenses</t>
  </si>
  <si>
    <t>Accounts Payable to Participants, Contract Risk Settlement</t>
  </si>
  <si>
    <t>Accounts Payable to Payers, Contract Risk Settlement</t>
  </si>
  <si>
    <t>Due to UVMMC</t>
  </si>
  <si>
    <t>Designated Risk Reserve Fund Balance</t>
  </si>
  <si>
    <t>Other Current Liabilities</t>
  </si>
  <si>
    <t>Long Term Liabilities</t>
  </si>
  <si>
    <t>Other Noncurrent Liabilities</t>
  </si>
  <si>
    <t>Total Liabilities</t>
  </si>
  <si>
    <t>Retained Earnings</t>
  </si>
  <si>
    <t>OneCare Net Assets</t>
  </si>
  <si>
    <t>Capital Contributions</t>
  </si>
  <si>
    <t>Total Equity</t>
  </si>
  <si>
    <t>*Please update these figures as necessary</t>
  </si>
  <si>
    <t>Appendix 6.2:  Income Statement</t>
  </si>
  <si>
    <t>Income Statement</t>
  </si>
  <si>
    <t>Revenues</t>
  </si>
  <si>
    <t>Program Target Revenue</t>
  </si>
  <si>
    <t>Medicare Modified Next Gen - Basic</t>
  </si>
  <si>
    <t>Medicare Modified Next Gen - Added</t>
  </si>
  <si>
    <t>Medicaid Next Generation Year 2</t>
  </si>
  <si>
    <t>MVP Program</t>
  </si>
  <si>
    <t>Self-Funded Programs</t>
  </si>
  <si>
    <t>Other - (Enter Account Here)</t>
  </si>
  <si>
    <t/>
  </si>
  <si>
    <t>Payer Program Support Revenue</t>
  </si>
  <si>
    <t>Self-Funded Programs Revenue</t>
  </si>
  <si>
    <t>Medicaid VBIF</t>
  </si>
  <si>
    <t>MVP PMPM</t>
  </si>
  <si>
    <t>FPP/CPR Revenue</t>
  </si>
  <si>
    <t>Payment Reform Support Payments</t>
  </si>
  <si>
    <t>Grant Revenue</t>
  </si>
  <si>
    <t>Other Revenue</t>
  </si>
  <si>
    <t>Member Contributions</t>
  </si>
  <si>
    <t>Deferred Participation Fees</t>
  </si>
  <si>
    <t>Bad Debt</t>
  </si>
  <si>
    <t>Due to DVHA from Hospitals</t>
  </si>
  <si>
    <t>Fixed Payment Allocation</t>
  </si>
  <si>
    <t>Total Revenues</t>
  </si>
  <si>
    <t>Expenses</t>
  </si>
  <si>
    <t>External Health Spend</t>
  </si>
  <si>
    <t>OneCare Hospital Payments</t>
  </si>
  <si>
    <t>Expected Spending Under (Over) Claims Target</t>
  </si>
  <si>
    <t>Operational Expenses</t>
  </si>
  <si>
    <t>Salaries and Benefits</t>
  </si>
  <si>
    <t>Contracted Services</t>
  </si>
  <si>
    <t>Software</t>
  </si>
  <si>
    <t>Insurance</t>
  </si>
  <si>
    <t>Supplies</t>
  </si>
  <si>
    <t>Travel</t>
  </si>
  <si>
    <t>Occupancy</t>
  </si>
  <si>
    <t>Other Expenses</t>
  </si>
  <si>
    <t>Purchased Services</t>
  </si>
  <si>
    <t>General Office Expenses</t>
  </si>
  <si>
    <t>Reinsurance / Risk Protection</t>
  </si>
  <si>
    <t>GMCB Reduction</t>
  </si>
  <si>
    <t>PHM/Payment Reform Programs</t>
  </si>
  <si>
    <t>FPP</t>
  </si>
  <si>
    <t>PHM Base (GAAP)</t>
  </si>
  <si>
    <t>PHM Base (Non-GAAP)</t>
  </si>
  <si>
    <t>PHM Bonus (GAAP)</t>
  </si>
  <si>
    <t>PHM Bonus (Non-GAAP)</t>
  </si>
  <si>
    <t>Comprehensive Payment Reform Program (GAAP)</t>
  </si>
  <si>
    <t>Comprehensive Payment Reform Program (Non-GAAP)</t>
  </si>
  <si>
    <t>Mental Health Initiatives</t>
  </si>
  <si>
    <t>RCRs</t>
  </si>
  <si>
    <t>PCMH Legacy Payments (non-GAAP)</t>
  </si>
  <si>
    <t>CHT Block Payment</t>
  </si>
  <si>
    <t>CHT Funding Risk Communities</t>
  </si>
  <si>
    <t>SASH</t>
  </si>
  <si>
    <t>Due to DVHA from OCV</t>
  </si>
  <si>
    <t>Primary Care Case Management</t>
  </si>
  <si>
    <t>Total Expenses</t>
  </si>
  <si>
    <t>Net Income</t>
  </si>
  <si>
    <t>Other Reportables</t>
  </si>
  <si>
    <t>Appendix 6.3 Cash Flow</t>
  </si>
  <si>
    <t>Statement of Cash Flows</t>
  </si>
  <si>
    <t>FY2025 Submitted Budget</t>
  </si>
  <si>
    <t>Total Adjustments</t>
  </si>
  <si>
    <t xml:space="preserve">  Operating Adjustments</t>
  </si>
  <si>
    <t xml:space="preserve">    Net Income</t>
  </si>
  <si>
    <t xml:space="preserve">    Depreciation &amp; Amortization</t>
  </si>
  <si>
    <t xml:space="preserve">    (Increase)/Decrease Accounts Receivable</t>
  </si>
  <si>
    <t xml:space="preserve">    (Increase)/Decrease Other Changes</t>
  </si>
  <si>
    <t xml:space="preserve">    Total</t>
  </si>
  <si>
    <t xml:space="preserve">    Capital Expenditures</t>
  </si>
  <si>
    <t xml:space="preserve">      Capital</t>
  </si>
  <si>
    <t xml:space="preserve">      Capitalized Interest</t>
  </si>
  <si>
    <t xml:space="preserve">      Change in Accum Depr Less Depreciation</t>
  </si>
  <si>
    <t xml:space="preserve">      (Increase)/Decrease in Capital Assets</t>
  </si>
  <si>
    <t xml:space="preserve">      Total</t>
  </si>
  <si>
    <t xml:space="preserve">      Funded Depreciation</t>
  </si>
  <si>
    <t xml:space="preserve">      Other Long Term Assets, Escrowed Bonds &amp; Other</t>
  </si>
  <si>
    <t xml:space="preserve">  Financing Adjustments</t>
  </si>
  <si>
    <t xml:space="preserve">    Debt (Increase)/Decrease</t>
  </si>
  <si>
    <t xml:space="preserve">    Bonds &amp; Mortgages</t>
  </si>
  <si>
    <t xml:space="preserve">    Repayment</t>
  </si>
  <si>
    <t xml:space="preserve">    Capital Lease &amp; Other LT Debt</t>
  </si>
  <si>
    <t xml:space="preserve">  Other Changes</t>
  </si>
  <si>
    <t xml:space="preserve">    Manual Adjustments</t>
  </si>
  <si>
    <t xml:space="preserve">    Other</t>
  </si>
  <si>
    <t xml:space="preserve">     Other Changes (Please Descibe)</t>
  </si>
  <si>
    <t xml:space="preserve">          Manual Adjustment</t>
  </si>
  <si>
    <t xml:space="preserve">          Other</t>
  </si>
  <si>
    <t xml:space="preserve">          Change in Fund Balance less Net Income</t>
  </si>
  <si>
    <r>
      <t xml:space="preserve">     </t>
    </r>
    <r>
      <rPr>
        <b/>
        <sz val="11"/>
        <color theme="1"/>
        <rFont val="Calibri"/>
        <family val="2"/>
      </rPr>
      <t>Subtotal Other Changes</t>
    </r>
  </si>
  <si>
    <t>Net Increase/(Decrease) in Cash</t>
  </si>
  <si>
    <t>Beginning Balance</t>
  </si>
  <si>
    <t>Net Cash Flow</t>
  </si>
  <si>
    <t>Ending Cash Balance</t>
  </si>
  <si>
    <t>Appendix 6.4: Staffing</t>
  </si>
  <si>
    <t>2024*</t>
  </si>
  <si>
    <t>Budgeted $</t>
  </si>
  <si>
    <t>Operations</t>
  </si>
  <si>
    <t>Finance</t>
  </si>
  <si>
    <t>Public Affairs</t>
  </si>
  <si>
    <t>Compliance</t>
  </si>
  <si>
    <t>Central Admin</t>
  </si>
  <si>
    <t>Value-Based Care</t>
  </si>
  <si>
    <t xml:space="preserve">  Uncategorized</t>
  </si>
  <si>
    <t xml:space="preserve">  Analytics</t>
  </si>
  <si>
    <t xml:space="preserve">  Care Coordination</t>
  </si>
  <si>
    <t xml:space="preserve">  Prevention</t>
  </si>
  <si>
    <t xml:space="preserve">  Quality</t>
  </si>
  <si>
    <t xml:space="preserve">  Total</t>
  </si>
  <si>
    <t>Appendix 6.6: Sources and Uses</t>
  </si>
  <si>
    <t xml:space="preserve">NOTE: EXCLUDES EXTERNAL TCOC/HEALTH SPEND </t>
  </si>
  <si>
    <t>Full Risk Funding Sources</t>
  </si>
  <si>
    <t>Medicare AIPBP (FPP/CPR)</t>
  </si>
  <si>
    <t>Medicare Adv SS</t>
  </si>
  <si>
    <t>Medicaid Traditional FPP/CPR</t>
  </si>
  <si>
    <t>Medicaid Trad &amp; Exp PMPM (prsp)</t>
  </si>
  <si>
    <t>Interest Income</t>
  </si>
  <si>
    <t>Deferred Revenue</t>
  </si>
  <si>
    <t>Hospital Fixed Payment Offsets</t>
  </si>
  <si>
    <t>Hospital Dues - CY</t>
  </si>
  <si>
    <t>INCOME/INFLOWS</t>
  </si>
  <si>
    <t>EXPENSE/OUTFLOWS</t>
  </si>
  <si>
    <t>OneCare Fixed Payments (FPP)</t>
  </si>
  <si>
    <t>OneCare Fixed Payments (Payor Funded CPR)</t>
  </si>
  <si>
    <t xml:space="preserve">         Basic OCV PMPM</t>
  </si>
  <si>
    <t xml:space="preserve">         Complex Care Coordination Program</t>
  </si>
  <si>
    <t xml:space="preserve">         Value-Based Incentive Fund</t>
  </si>
  <si>
    <t xml:space="preserve">         CPR Program (Not Funded by Payer)</t>
  </si>
  <si>
    <t xml:space="preserve">         Primary Prevention - Program Match</t>
  </si>
  <si>
    <t xml:space="preserve">         Primary Prevention - Amplify Grants</t>
  </si>
  <si>
    <t xml:space="preserve">         Primary  Prevention - DULCE</t>
  </si>
  <si>
    <t xml:space="preserve">         Longitudinal Care</t>
  </si>
  <si>
    <t xml:space="preserve">         Specialist Program - Chronic Kidney Disease</t>
  </si>
  <si>
    <t xml:space="preserve">         Specialist Program - Mental Health Initiatives</t>
  </si>
  <si>
    <t xml:space="preserve">         Innovation Fund</t>
  </si>
  <si>
    <t xml:space="preserve">         PCP  Engagement  Payments -BCBS Primary </t>
  </si>
  <si>
    <t xml:space="preserve">         PCP  Engagement  Payments -Medicaid Expanded </t>
  </si>
  <si>
    <t>Mental Health Screening and Treatment Initiative</t>
  </si>
  <si>
    <t xml:space="preserve">         PCMH Legacy Payments</t>
  </si>
  <si>
    <t xml:space="preserve">        CHT Block Payment</t>
  </si>
  <si>
    <t xml:space="preserve">        SASH</t>
  </si>
  <si>
    <t xml:space="preserve">        Settlement Expense</t>
  </si>
  <si>
    <t>Total PHM/Payment Reform Programs</t>
  </si>
  <si>
    <t>Software/Informatics</t>
  </si>
  <si>
    <t>Insurance / Risk Protection</t>
  </si>
  <si>
    <t>Assessments</t>
  </si>
  <si>
    <t>Total Operational Expenses</t>
  </si>
  <si>
    <t>Variance = Profit/(Loss)</t>
  </si>
  <si>
    <t xml:space="preserve">          </t>
  </si>
  <si>
    <t xml:space="preserve">         </t>
  </si>
  <si>
    <t>Hospital/ Hospital PCP</t>
  </si>
  <si>
    <t>Independent PCP</t>
  </si>
  <si>
    <t>FQHC</t>
  </si>
  <si>
    <t>Specialist</t>
  </si>
  <si>
    <t>Area Agency on Aging</t>
  </si>
  <si>
    <t>Community</t>
  </si>
  <si>
    <t>Other / TBD</t>
  </si>
  <si>
    <t>Grand Total</t>
  </si>
  <si>
    <t>PHM Total</t>
  </si>
  <si>
    <t>Fixed Prospective Payment</t>
  </si>
  <si>
    <t>Population Health Mgmt Program - Base Payments</t>
  </si>
  <si>
    <t>Population Health Mgmt Program - Bonus Payments</t>
  </si>
  <si>
    <t>Primary Prevention - DULCE</t>
  </si>
  <si>
    <t>Specialist Program - MH Initiatives</t>
  </si>
  <si>
    <t>Specialist Program - CKD</t>
  </si>
  <si>
    <t>Innovation Fund</t>
  </si>
  <si>
    <t>PCMH Payments</t>
  </si>
  <si>
    <t>Community Health Team Payments</t>
  </si>
  <si>
    <t>ReInvested VBIF Quality Initiatives</t>
  </si>
  <si>
    <t xml:space="preserve">PHM Expenses (GAAP) </t>
  </si>
  <si>
    <t>Population Health Mgmt Program</t>
  </si>
  <si>
    <t>Complex Care Coordination Program</t>
  </si>
  <si>
    <t>Value-Based Incentive Fund - Total</t>
  </si>
  <si>
    <t>Primary Prevention</t>
  </si>
  <si>
    <t>Specialist Program</t>
  </si>
  <si>
    <t>PCP</t>
  </si>
  <si>
    <t>PHM PassThrough</t>
  </si>
  <si>
    <t xml:space="preserve"> - All numbers reflect actual payments made between January 1, 2021 and June 30, 2021</t>
  </si>
  <si>
    <t xml:space="preserve"> - Payment amounts may not tie to financial statements due to accrual activity</t>
  </si>
  <si>
    <t xml:space="preserve"> - Other Payment contains programs such as CPR, VBIF, Innovation Funds, etc</t>
  </si>
  <si>
    <t xml:space="preserve"> - Blueprint money to United Health Alliance falls into "other" organization type</t>
  </si>
  <si>
    <t xml:space="preserve"> - DULCE and Amplify Grant money allocated to various community efforts and recipients is allocated to "other" organization type</t>
  </si>
  <si>
    <t>- CPR is partially funded by dollars received from Medicare and Medicaid fixed payments and is included in this detail.</t>
  </si>
  <si>
    <t>Expense</t>
  </si>
  <si>
    <t>Passthrough</t>
  </si>
  <si>
    <t xml:space="preserve">PHM Expenses </t>
  </si>
  <si>
    <t>Other* Add rows as necessary</t>
  </si>
  <si>
    <t>VBIF Quality Initiatives</t>
  </si>
  <si>
    <t>VBIF Reinvestment Programs</t>
  </si>
  <si>
    <t>FPP Passthrough</t>
  </si>
  <si>
    <t>CPR Exp</t>
  </si>
  <si>
    <t>CPR Passthrough</t>
  </si>
  <si>
    <t>PHMP Exp</t>
  </si>
  <si>
    <t>PHMP PassThrough</t>
  </si>
  <si>
    <t xml:space="preserve"> CCC Exp</t>
  </si>
  <si>
    <t>CCC Passthrough</t>
  </si>
  <si>
    <t>VBIF Exp</t>
  </si>
  <si>
    <t xml:space="preserve">SASH </t>
  </si>
  <si>
    <t>Total by Pmt Type</t>
  </si>
  <si>
    <t>2025 Submitted Budget</t>
  </si>
  <si>
    <t>Please complete a Form for each new Payer Program.</t>
  </si>
  <si>
    <t>Appendix 6.11: Population Health Management Expense Breakout</t>
  </si>
  <si>
    <t>Salaries</t>
  </si>
  <si>
    <t>Analytics Software and Tools</t>
  </si>
  <si>
    <t>Building &amp; Utilities</t>
  </si>
  <si>
    <t>Employee Support and Resources</t>
  </si>
  <si>
    <t>General Business</t>
  </si>
  <si>
    <t>Legal</t>
  </si>
  <si>
    <t>Public and Participant Communications</t>
  </si>
  <si>
    <t>Quality Collection</t>
  </si>
  <si>
    <t>Regulatory Requirements &amp; Orders</t>
  </si>
  <si>
    <t>Strategy and Business Development</t>
  </si>
  <si>
    <t>Category*</t>
  </si>
  <si>
    <t>FY25 Budget</t>
  </si>
  <si>
    <t>Other Payment Reform Programs</t>
  </si>
  <si>
    <t>Non-Salary Operating Expenses</t>
  </si>
  <si>
    <t>FQHC Fixed Payment Program</t>
  </si>
  <si>
    <t>2024 Revised Budget*</t>
  </si>
  <si>
    <t>Affordability</t>
  </si>
  <si>
    <t>Quality</t>
  </si>
  <si>
    <t>Access</t>
  </si>
  <si>
    <t>How program enhances:</t>
  </si>
  <si>
    <t>Part 7. ACO Quality, Population Health, and Model of Care</t>
  </si>
  <si>
    <t>Appendix 6.7: Hospital Participation - All Hospitals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</si>
</sst>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#,##0.00;\([$-409]#,##0.00\)"/>
    <numFmt numFmtId="168" formatCode="&quot;$&quot;#,##0"/>
    <numFmt numFmtId="169" formatCode="#,##0.0_);\(#,##0.0\)"/>
    <numFmt numFmtId="170" formatCode="#,##0.0"/>
  </numFmts>
  <fonts count="53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1"/>
      <color rgb="FF003300"/>
      <name val="Book Antiqua"/>
      <family val="1"/>
    </font>
    <font>
      <b/>
      <sz val="11"/>
      <color theme="0"/>
      <name val="Book Antiqua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0"/>
      <name val="Book Antiqua"/>
      <family val="1"/>
    </font>
    <font>
      <sz val="11"/>
      <color theme="0"/>
      <name val="Calibri"/>
      <family val="2"/>
      <scheme val="minor"/>
    </font>
    <font>
      <sz val="11"/>
      <color theme="0"/>
      <name val="Book Antiqua"/>
      <family val="1"/>
    </font>
    <font>
      <sz val="10"/>
      <color theme="0"/>
      <name val="Book Antiqua"/>
      <family val="1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sz val="11"/>
      <name val="Book Antiqua"/>
      <family val="1"/>
    </font>
    <font>
      <b/>
      <sz val="16"/>
      <color theme="0"/>
      <name val="Book Antiqua"/>
      <family val="1"/>
    </font>
    <font>
      <b/>
      <sz val="12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</font>
    <font>
      <sz val="11"/>
      <color rgb="FF333333"/>
      <name val="Calibri"/>
      <family val="2"/>
      <scheme val="minor"/>
    </font>
    <font>
      <sz val="8"/>
      <color rgb="FF21212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i/>
      <sz val="11"/>
      <color rgb="FF33333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43" fontId="37" fillId="0" borderId="0" applyFont="0" applyFill="0" applyBorder="0" applyAlignment="0" applyProtection="0"/>
    <xf numFmtId="0" fontId="41" fillId="0" borderId="0"/>
  </cellStyleXfs>
  <cellXfs count="461">
    <xf numFmtId="0" fontId="0" fillId="0" borderId="0" xfId="0"/>
    <xf numFmtId="0" fontId="0" fillId="2" borderId="0" xfId="0" applyFill="1"/>
    <xf numFmtId="0" fontId="0" fillId="0" borderId="1" xfId="0" applyBorder="1"/>
    <xf numFmtId="0" fontId="6" fillId="0" borderId="0" xfId="0" applyFont="1"/>
    <xf numFmtId="0" fontId="5" fillId="0" borderId="0" xfId="0" applyFont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1" fillId="0" borderId="1" xfId="0" applyFont="1" applyBorder="1" applyAlignment="1">
      <alignment wrapText="1"/>
    </xf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3" borderId="0" xfId="0" applyFill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textRotation="90"/>
    </xf>
    <xf numFmtId="0" fontId="8" fillId="2" borderId="0" xfId="0" applyFont="1" applyFill="1" applyAlignment="1">
      <alignment textRotation="90"/>
    </xf>
    <xf numFmtId="0" fontId="5" fillId="2" borderId="0" xfId="0" applyFont="1" applyFill="1" applyAlignment="1">
      <alignment textRotation="90"/>
    </xf>
    <xf numFmtId="0" fontId="0" fillId="0" borderId="0" xfId="0" applyAlignment="1">
      <alignment textRotation="90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1" fillId="0" borderId="1" xfId="0" applyFont="1" applyBorder="1"/>
    <xf numFmtId="49" fontId="10" fillId="6" borderId="1" xfId="0" applyNumberFormat="1" applyFont="1" applyFill="1" applyBorder="1"/>
    <xf numFmtId="0" fontId="10" fillId="0" borderId="1" xfId="0" applyFont="1" applyBorder="1"/>
    <xf numFmtId="0" fontId="0" fillId="6" borderId="1" xfId="0" applyFill="1" applyBorder="1"/>
    <xf numFmtId="0" fontId="0" fillId="6" borderId="0" xfId="0" applyFill="1"/>
    <xf numFmtId="0" fontId="0" fillId="4" borderId="0" xfId="0" applyFill="1"/>
    <xf numFmtId="0" fontId="15" fillId="2" borderId="0" xfId="0" applyFont="1" applyFill="1" applyAlignment="1">
      <alignment horizontal="left"/>
    </xf>
    <xf numFmtId="0" fontId="0" fillId="0" borderId="11" xfId="0" applyBorder="1"/>
    <xf numFmtId="0" fontId="3" fillId="5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8" borderId="0" xfId="0" applyFont="1" applyFill="1" applyAlignment="1">
      <alignment horizontal="left"/>
    </xf>
    <xf numFmtId="0" fontId="10" fillId="8" borderId="0" xfId="0" applyFont="1" applyFill="1" applyAlignment="1">
      <alignment horizontal="right" vertical="center" textRotation="90" wrapText="1"/>
    </xf>
    <xf numFmtId="0" fontId="9" fillId="8" borderId="0" xfId="0" applyFont="1" applyFill="1" applyAlignment="1">
      <alignment horizontal="left"/>
    </xf>
    <xf numFmtId="0" fontId="7" fillId="0" borderId="0" xfId="0" applyFont="1"/>
    <xf numFmtId="0" fontId="13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49" fontId="0" fillId="0" borderId="6" xfId="0" applyNumberFormat="1" applyBorder="1" applyAlignment="1">
      <alignment horizontal="left"/>
    </xf>
    <xf numFmtId="49" fontId="0" fillId="0" borderId="0" xfId="0" applyNumberFormat="1" applyAlignment="1">
      <alignment textRotation="90"/>
    </xf>
    <xf numFmtId="49" fontId="0" fillId="0" borderId="9" xfId="0" applyNumberFormat="1" applyBorder="1" applyAlignment="1">
      <alignment textRotation="90"/>
    </xf>
    <xf numFmtId="165" fontId="0" fillId="0" borderId="0" xfId="1" applyNumberFormat="1" applyFont="1"/>
    <xf numFmtId="0" fontId="0" fillId="0" borderId="0" xfId="0" quotePrefix="1"/>
    <xf numFmtId="0" fontId="6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10" borderId="0" xfId="0" applyFill="1"/>
    <xf numFmtId="0" fontId="6" fillId="0" borderId="1" xfId="0" applyFont="1" applyBorder="1" applyAlignment="1">
      <alignment horizontal="center" vertical="center" wrapText="1"/>
    </xf>
    <xf numFmtId="0" fontId="10" fillId="8" borderId="0" xfId="0" applyFont="1" applyFill="1"/>
    <xf numFmtId="166" fontId="10" fillId="8" borderId="0" xfId="0" applyNumberFormat="1" applyFont="1" applyFill="1"/>
    <xf numFmtId="165" fontId="10" fillId="8" borderId="6" xfId="1" applyNumberFormat="1" applyFont="1" applyFill="1" applyBorder="1"/>
    <xf numFmtId="0" fontId="10" fillId="8" borderId="9" xfId="0" applyFont="1" applyFill="1" applyBorder="1"/>
    <xf numFmtId="0" fontId="10" fillId="8" borderId="6" xfId="0" applyFont="1" applyFill="1" applyBorder="1"/>
    <xf numFmtId="0" fontId="6" fillId="8" borderId="12" xfId="0" applyFont="1" applyFill="1" applyBorder="1"/>
    <xf numFmtId="165" fontId="6" fillId="8" borderId="13" xfId="1" applyNumberFormat="1" applyFont="1" applyFill="1" applyBorder="1"/>
    <xf numFmtId="166" fontId="6" fillId="8" borderId="12" xfId="0" applyNumberFormat="1" applyFont="1" applyFill="1" applyBorder="1"/>
    <xf numFmtId="9" fontId="6" fillId="8" borderId="14" xfId="0" applyNumberFormat="1" applyFont="1" applyFill="1" applyBorder="1"/>
    <xf numFmtId="9" fontId="6" fillId="8" borderId="12" xfId="0" applyNumberFormat="1" applyFont="1" applyFill="1" applyBorder="1"/>
    <xf numFmtId="10" fontId="6" fillId="8" borderId="14" xfId="0" applyNumberFormat="1" applyFont="1" applyFill="1" applyBorder="1"/>
    <xf numFmtId="0" fontId="0" fillId="0" borderId="0" xfId="0" applyAlignment="1">
      <alignment horizontal="center"/>
    </xf>
    <xf numFmtId="0" fontId="21" fillId="0" borderId="0" xfId="0" applyFont="1"/>
    <xf numFmtId="0" fontId="6" fillId="10" borderId="0" xfId="0" applyFont="1" applyFill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165" fontId="23" fillId="0" borderId="0" xfId="1" applyNumberFormat="1" applyFont="1" applyAlignment="1">
      <alignment horizontal="center"/>
    </xf>
    <xf numFmtId="167" fontId="0" fillId="0" borderId="0" xfId="0" quotePrefix="1" applyNumberFormat="1"/>
    <xf numFmtId="166" fontId="0" fillId="0" borderId="0" xfId="2" applyNumberFormat="1" applyFont="1" applyFill="1"/>
    <xf numFmtId="9" fontId="0" fillId="0" borderId="0" xfId="3" applyFont="1" applyFill="1"/>
    <xf numFmtId="49" fontId="0" fillId="0" borderId="0" xfId="0" quotePrefix="1" applyNumberFormat="1" applyAlignment="1">
      <alignment horizontal="left" vertical="center"/>
    </xf>
    <xf numFmtId="9" fontId="10" fillId="0" borderId="0" xfId="3" applyFont="1" applyFill="1"/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/>
    <xf numFmtId="0" fontId="6" fillId="0" borderId="5" xfId="0" applyFont="1" applyBorder="1"/>
    <xf numFmtId="0" fontId="0" fillId="8" borderId="0" xfId="0" applyFill="1"/>
    <xf numFmtId="0" fontId="25" fillId="0" borderId="5" xfId="0" applyFont="1" applyBorder="1"/>
    <xf numFmtId="0" fontId="25" fillId="0" borderId="0" xfId="0" applyFont="1"/>
    <xf numFmtId="0" fontId="24" fillId="0" borderId="5" xfId="0" applyFont="1" applyBorder="1" applyAlignment="1">
      <alignment horizontal="center"/>
    </xf>
    <xf numFmtId="165" fontId="6" fillId="0" borderId="0" xfId="1" applyNumberFormat="1" applyFont="1" applyBorder="1" applyAlignment="1">
      <alignment horizontal="center" wrapText="1"/>
    </xf>
    <xf numFmtId="0" fontId="6" fillId="0" borderId="2" xfId="0" applyFont="1" applyBorder="1"/>
    <xf numFmtId="0" fontId="6" fillId="0" borderId="0" xfId="0" applyFont="1" applyAlignment="1">
      <alignment horizontal="center" wrapText="1"/>
    </xf>
    <xf numFmtId="0" fontId="8" fillId="2" borderId="0" xfId="0" applyFont="1" applyFill="1" applyAlignment="1">
      <alignment horizontal="left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wrapText="1"/>
    </xf>
    <xf numFmtId="165" fontId="29" fillId="2" borderId="0" xfId="0" applyNumberFormat="1" applyFont="1" applyFill="1"/>
    <xf numFmtId="165" fontId="29" fillId="2" borderId="0" xfId="1" applyNumberFormat="1" applyFont="1" applyFill="1"/>
    <xf numFmtId="0" fontId="0" fillId="4" borderId="5" xfId="0" applyFill="1" applyBorder="1"/>
    <xf numFmtId="0" fontId="13" fillId="4" borderId="5" xfId="0" applyFont="1" applyFill="1" applyBorder="1" applyAlignment="1">
      <alignment horizontal="center"/>
    </xf>
    <xf numFmtId="0" fontId="27" fillId="2" borderId="0" xfId="0" applyFont="1" applyFill="1"/>
    <xf numFmtId="0" fontId="28" fillId="2" borderId="0" xfId="0" applyFont="1" applyFill="1"/>
    <xf numFmtId="0" fontId="0" fillId="2" borderId="0" xfId="0" applyFill="1" applyAlignment="1">
      <alignment wrapText="1"/>
    </xf>
    <xf numFmtId="0" fontId="6" fillId="2" borderId="0" xfId="0" applyFont="1" applyFill="1"/>
    <xf numFmtId="0" fontId="6" fillId="0" borderId="15" xfId="0" applyFont="1" applyBorder="1"/>
    <xf numFmtId="0" fontId="27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0" fontId="19" fillId="13" borderId="0" xfId="0" applyFont="1" applyFill="1" applyAlignment="1">
      <alignment textRotation="90"/>
    </xf>
    <xf numFmtId="0" fontId="19" fillId="13" borderId="0" xfId="0" applyFont="1" applyFill="1"/>
    <xf numFmtId="49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49" fontId="0" fillId="0" borderId="17" xfId="0" applyNumberFormat="1" applyBorder="1" applyAlignment="1">
      <alignment textRotation="90"/>
    </xf>
    <xf numFmtId="49" fontId="0" fillId="0" borderId="18" xfId="0" applyNumberFormat="1" applyBorder="1" applyAlignment="1">
      <alignment textRotation="90"/>
    </xf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textRotation="90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textRotation="90"/>
    </xf>
    <xf numFmtId="49" fontId="0" fillId="0" borderId="23" xfId="0" applyNumberFormat="1" applyBorder="1" applyAlignment="1">
      <alignment textRotation="90"/>
    </xf>
    <xf numFmtId="0" fontId="12" fillId="4" borderId="5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3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top"/>
    </xf>
    <xf numFmtId="10" fontId="0" fillId="0" borderId="1" xfId="0" applyNumberForma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left" vertical="center"/>
    </xf>
    <xf numFmtId="0" fontId="33" fillId="2" borderId="0" xfId="0" applyFont="1" applyFill="1"/>
    <xf numFmtId="0" fontId="0" fillId="2" borderId="0" xfId="0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165" fontId="0" fillId="0" borderId="0" xfId="0" applyNumberFormat="1"/>
    <xf numFmtId="165" fontId="0" fillId="0" borderId="0" xfId="1" applyNumberFormat="1" applyFont="1" applyBorder="1"/>
    <xf numFmtId="0" fontId="0" fillId="0" borderId="1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6" fontId="0" fillId="8" borderId="0" xfId="0" applyNumberFormat="1" applyFill="1"/>
    <xf numFmtId="166" fontId="0" fillId="8" borderId="6" xfId="0" applyNumberFormat="1" applyFill="1" applyBorder="1"/>
    <xf numFmtId="166" fontId="0" fillId="0" borderId="0" xfId="0" applyNumberFormat="1"/>
    <xf numFmtId="166" fontId="0" fillId="10" borderId="0" xfId="0" applyNumberFormat="1" applyFill="1"/>
    <xf numFmtId="166" fontId="0" fillId="0" borderId="6" xfId="0" applyNumberFormat="1" applyBorder="1"/>
    <xf numFmtId="0" fontId="0" fillId="13" borderId="0" xfId="0" applyFill="1"/>
    <xf numFmtId="0" fontId="0" fillId="0" borderId="8" xfId="0" applyBorder="1"/>
    <xf numFmtId="0" fontId="6" fillId="0" borderId="2" xfId="0" applyFont="1" applyBorder="1" applyAlignment="1">
      <alignment horizontal="center" wrapText="1"/>
    </xf>
    <xf numFmtId="43" fontId="0" fillId="0" borderId="6" xfId="1" applyFont="1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24" xfId="0" applyBorder="1"/>
    <xf numFmtId="0" fontId="0" fillId="9" borderId="8" xfId="0" applyFill="1" applyBorder="1"/>
    <xf numFmtId="169" fontId="0" fillId="9" borderId="6" xfId="1" applyNumberFormat="1" applyFont="1" applyFill="1" applyBorder="1"/>
    <xf numFmtId="168" fontId="0" fillId="9" borderId="0" xfId="0" applyNumberFormat="1" applyFill="1"/>
    <xf numFmtId="164" fontId="0" fillId="9" borderId="0" xfId="3" applyNumberFormat="1" applyFont="1" applyFill="1" applyBorder="1"/>
    <xf numFmtId="168" fontId="0" fillId="0" borderId="0" xfId="0" applyNumberFormat="1"/>
    <xf numFmtId="168" fontId="0" fillId="9" borderId="6" xfId="0" applyNumberFormat="1" applyFill="1" applyBorder="1" applyAlignment="1">
      <alignment horizontal="center"/>
    </xf>
    <xf numFmtId="9" fontId="0" fillId="0" borderId="0" xfId="3" applyFont="1" applyFill="1" applyBorder="1"/>
    <xf numFmtId="9" fontId="0" fillId="0" borderId="9" xfId="3" applyFont="1" applyFill="1" applyBorder="1"/>
    <xf numFmtId="0" fontId="0" fillId="9" borderId="9" xfId="0" applyFill="1" applyBorder="1"/>
    <xf numFmtId="43" fontId="0" fillId="0" borderId="10" xfId="1" applyFont="1" applyBorder="1"/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25" xfId="0" applyBorder="1"/>
    <xf numFmtId="43" fontId="6" fillId="0" borderId="2" xfId="1" applyFont="1" applyBorder="1"/>
    <xf numFmtId="168" fontId="6" fillId="0" borderId="3" xfId="0" applyNumberFormat="1" applyFont="1" applyBorder="1"/>
    <xf numFmtId="0" fontId="6" fillId="0" borderId="3" xfId="0" applyFont="1" applyBorder="1"/>
    <xf numFmtId="9" fontId="6" fillId="0" borderId="3" xfId="3" applyFont="1" applyBorder="1"/>
    <xf numFmtId="9" fontId="6" fillId="0" borderId="4" xfId="3" applyFont="1" applyBorder="1"/>
    <xf numFmtId="0" fontId="6" fillId="0" borderId="4" xfId="0" applyFont="1" applyBorder="1"/>
    <xf numFmtId="0" fontId="37" fillId="0" borderId="1" xfId="4" applyFont="1" applyBorder="1" applyAlignment="1">
      <alignment horizontal="center" vertical="center"/>
    </xf>
    <xf numFmtId="5" fontId="0" fillId="0" borderId="1" xfId="5" applyNumberFormat="1" applyFont="1" applyBorder="1" applyAlignment="1">
      <alignment vertical="center"/>
    </xf>
    <xf numFmtId="0" fontId="37" fillId="0" borderId="1" xfId="4" applyFont="1" applyBorder="1" applyAlignment="1">
      <alignment vertical="top" wrapText="1"/>
    </xf>
    <xf numFmtId="0" fontId="37" fillId="0" borderId="11" xfId="4" applyFont="1" applyBorder="1" applyAlignment="1">
      <alignment horizontal="center" vertical="center"/>
    </xf>
    <xf numFmtId="0" fontId="35" fillId="10" borderId="25" xfId="4" applyFill="1" applyBorder="1"/>
    <xf numFmtId="0" fontId="36" fillId="10" borderId="4" xfId="4" applyFont="1" applyFill="1" applyBorder="1"/>
    <xf numFmtId="0" fontId="36" fillId="10" borderId="1" xfId="4" applyFont="1" applyFill="1" applyBorder="1"/>
    <xf numFmtId="165" fontId="0" fillId="2" borderId="0" xfId="1" applyNumberFormat="1" applyFont="1" applyFill="1"/>
    <xf numFmtId="167" fontId="8" fillId="2" borderId="0" xfId="0" quotePrefix="1" applyNumberFormat="1" applyFont="1" applyFill="1"/>
    <xf numFmtId="167" fontId="6" fillId="2" borderId="0" xfId="0" quotePrefix="1" applyNumberFormat="1" applyFont="1" applyFill="1"/>
    <xf numFmtId="167" fontId="12" fillId="0" borderId="0" xfId="0" quotePrefix="1" applyNumberFormat="1" applyFont="1" applyAlignment="1">
      <alignment horizontal="left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167" fontId="12" fillId="0" borderId="0" xfId="0" quotePrefix="1" applyNumberFormat="1" applyFont="1" applyAlignment="1">
      <alignment horizontal="left" vertical="center"/>
    </xf>
    <xf numFmtId="165" fontId="12" fillId="0" borderId="0" xfId="1" applyNumberFormat="1" applyFont="1" applyAlignment="1">
      <alignment horizontal="center" vertical="center"/>
    </xf>
    <xf numFmtId="167" fontId="11" fillId="0" borderId="0" xfId="0" quotePrefix="1" applyNumberFormat="1" applyFont="1"/>
    <xf numFmtId="168" fontId="40" fillId="0" borderId="0" xfId="0" applyNumberFormat="1" applyFont="1"/>
    <xf numFmtId="168" fontId="12" fillId="10" borderId="0" xfId="2" applyNumberFormat="1" applyFont="1" applyFill="1" applyAlignment="1"/>
    <xf numFmtId="41" fontId="11" fillId="0" borderId="0" xfId="0" quotePrefix="1" applyNumberFormat="1" applyFont="1" applyAlignment="1">
      <alignment horizontal="left" vertical="center"/>
    </xf>
    <xf numFmtId="168" fontId="12" fillId="0" borderId="0" xfId="2" applyNumberFormat="1" applyFont="1" applyAlignment="1"/>
    <xf numFmtId="49" fontId="11" fillId="8" borderId="0" xfId="0" quotePrefix="1" applyNumberFormat="1" applyFont="1" applyFill="1" applyAlignment="1">
      <alignment horizontal="left" vertical="center"/>
    </xf>
    <xf numFmtId="168" fontId="12" fillId="8" borderId="26" xfId="1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168" fontId="12" fillId="0" borderId="0" xfId="1" applyNumberFormat="1" applyFont="1" applyAlignment="1">
      <alignment vertical="center"/>
    </xf>
    <xf numFmtId="168" fontId="12" fillId="10" borderId="0" xfId="1" applyNumberFormat="1" applyFont="1" applyFill="1" applyAlignment="1">
      <alignment vertical="center"/>
    </xf>
    <xf numFmtId="49" fontId="11" fillId="0" borderId="0" xfId="0" quotePrefix="1" applyNumberFormat="1" applyFont="1" applyAlignment="1">
      <alignment horizontal="left" vertical="center"/>
    </xf>
    <xf numFmtId="167" fontId="11" fillId="0" borderId="0" xfId="0" quotePrefix="1" applyNumberFormat="1" applyFont="1" applyAlignment="1">
      <alignment horizontal="left" vertical="center"/>
    </xf>
    <xf numFmtId="168" fontId="12" fillId="0" borderId="0" xfId="1" applyNumberFormat="1" applyFont="1" applyBorder="1" applyAlignment="1">
      <alignment vertical="center"/>
    </xf>
    <xf numFmtId="168" fontId="12" fillId="10" borderId="0" xfId="1" applyNumberFormat="1" applyFont="1" applyFill="1" applyBorder="1" applyAlignment="1">
      <alignment vertical="center"/>
    </xf>
    <xf numFmtId="168" fontId="12" fillId="0" borderId="5" xfId="1" applyNumberFormat="1" applyFont="1" applyBorder="1" applyAlignment="1">
      <alignment vertical="center"/>
    </xf>
    <xf numFmtId="168" fontId="12" fillId="10" borderId="5" xfId="1" applyNumberFormat="1" applyFont="1" applyFill="1" applyBorder="1" applyAlignment="1">
      <alignment vertical="center"/>
    </xf>
    <xf numFmtId="167" fontId="11" fillId="3" borderId="0" xfId="0" quotePrefix="1" applyNumberFormat="1" applyFont="1" applyFill="1"/>
    <xf numFmtId="168" fontId="12" fillId="3" borderId="0" xfId="2" applyNumberFormat="1" applyFont="1" applyFill="1" applyBorder="1" applyAlignment="1"/>
    <xf numFmtId="168" fontId="12" fillId="8" borderId="0" xfId="2" applyNumberFormat="1" applyFont="1" applyFill="1" applyBorder="1" applyAlignment="1"/>
    <xf numFmtId="167" fontId="11" fillId="0" borderId="0" xfId="0" applyNumberFormat="1" applyFont="1" applyAlignment="1">
      <alignment horizontal="left" vertical="center"/>
    </xf>
    <xf numFmtId="168" fontId="12" fillId="10" borderId="0" xfId="2" applyNumberFormat="1" applyFont="1" applyFill="1" applyAlignment="1">
      <alignment vertical="center"/>
    </xf>
    <xf numFmtId="168" fontId="12" fillId="0" borderId="0" xfId="2" applyNumberFormat="1" applyFont="1" applyAlignment="1">
      <alignment vertical="center"/>
    </xf>
    <xf numFmtId="167" fontId="11" fillId="0" borderId="0" xfId="0" applyNumberFormat="1" applyFont="1"/>
    <xf numFmtId="168" fontId="12" fillId="8" borderId="26" xfId="2" applyNumberFormat="1" applyFont="1" applyFill="1" applyBorder="1" applyAlignment="1"/>
    <xf numFmtId="168" fontId="12" fillId="0" borderId="0" xfId="1" applyNumberFormat="1" applyFont="1" applyFill="1" applyAlignment="1">
      <alignment vertical="center"/>
    </xf>
    <xf numFmtId="168" fontId="12" fillId="10" borderId="0" xfId="2" applyNumberFormat="1" applyFont="1" applyFill="1" applyBorder="1" applyAlignment="1"/>
    <xf numFmtId="168" fontId="12" fillId="10" borderId="5" xfId="2" applyNumberFormat="1" applyFont="1" applyFill="1" applyBorder="1" applyAlignment="1"/>
    <xf numFmtId="168" fontId="12" fillId="3" borderId="26" xfId="2" applyNumberFormat="1" applyFont="1" applyFill="1" applyBorder="1" applyAlignment="1"/>
    <xf numFmtId="49" fontId="12" fillId="0" borderId="0" xfId="0" applyNumberFormat="1" applyFont="1" applyAlignment="1">
      <alignment horizontal="left" vertical="center"/>
    </xf>
    <xf numFmtId="168" fontId="12" fillId="0" borderId="0" xfId="1" applyNumberFormat="1" applyFont="1" applyAlignment="1">
      <alignment horizontal="center" vertical="center"/>
    </xf>
    <xf numFmtId="168" fontId="6" fillId="10" borderId="0" xfId="1" applyNumberFormat="1" applyFont="1" applyFill="1" applyAlignment="1">
      <alignment horizontal="center" vertical="center"/>
    </xf>
    <xf numFmtId="167" fontId="12" fillId="0" borderId="0" xfId="0" applyNumberFormat="1" applyFont="1" applyAlignment="1">
      <alignment horizontal="left" vertical="center"/>
    </xf>
    <xf numFmtId="167" fontId="0" fillId="0" borderId="0" xfId="0" applyNumberFormat="1"/>
    <xf numFmtId="167" fontId="12" fillId="0" borderId="0" xfId="1" applyNumberFormat="1" applyFont="1" applyAlignment="1">
      <alignment horizontal="center" vertical="center"/>
    </xf>
    <xf numFmtId="167" fontId="6" fillId="0" borderId="0" xfId="0" quotePrefix="1" applyNumberFormat="1" applyFont="1" applyAlignment="1">
      <alignment horizontal="left" vertical="center"/>
    </xf>
    <xf numFmtId="167" fontId="0" fillId="0" borderId="0" xfId="0" applyNumberFormat="1" applyAlignment="1">
      <alignment horizontal="right"/>
    </xf>
    <xf numFmtId="167" fontId="11" fillId="0" borderId="0" xfId="0" applyNumberFormat="1" applyFont="1" applyAlignment="1">
      <alignment horizontal="right"/>
    </xf>
    <xf numFmtId="168" fontId="11" fillId="0" borderId="0" xfId="0" applyNumberFormat="1" applyFont="1"/>
    <xf numFmtId="168" fontId="12" fillId="0" borderId="0" xfId="2" applyNumberFormat="1" applyFont="1" applyFill="1" applyBorder="1" applyAlignment="1">
      <alignment horizontal="center" wrapText="1"/>
    </xf>
    <xf numFmtId="168" fontId="11" fillId="0" borderId="0" xfId="0" applyNumberFormat="1" applyFont="1" applyAlignment="1">
      <alignment horizontal="left" indent="1"/>
    </xf>
    <xf numFmtId="42" fontId="11" fillId="0" borderId="0" xfId="2" applyNumberFormat="1" applyFont="1" applyBorder="1"/>
    <xf numFmtId="0" fontId="0" fillId="0" borderId="0" xfId="0" applyAlignment="1">
      <alignment horizontal="left" indent="3"/>
    </xf>
    <xf numFmtId="42" fontId="11" fillId="4" borderId="0" xfId="2" applyNumberFormat="1" applyFont="1" applyFill="1" applyBorder="1"/>
    <xf numFmtId="168" fontId="11" fillId="0" borderId="5" xfId="0" applyNumberFormat="1" applyFont="1" applyBorder="1"/>
    <xf numFmtId="42" fontId="11" fillId="4" borderId="5" xfId="2" applyNumberFormat="1" applyFont="1" applyFill="1" applyBorder="1"/>
    <xf numFmtId="0" fontId="0" fillId="8" borderId="0" xfId="0" applyFill="1" applyAlignment="1">
      <alignment horizontal="left" indent="1"/>
    </xf>
    <xf numFmtId="168" fontId="11" fillId="8" borderId="0" xfId="2" applyNumberFormat="1" applyFont="1" applyFill="1" applyBorder="1" applyAlignment="1"/>
    <xf numFmtId="42" fontId="11" fillId="8" borderId="0" xfId="2" applyNumberFormat="1" applyFont="1" applyFill="1" applyBorder="1"/>
    <xf numFmtId="42" fontId="11" fillId="0" borderId="0" xfId="2" applyNumberFormat="1" applyFont="1" applyFill="1" applyBorder="1"/>
    <xf numFmtId="168" fontId="11" fillId="3" borderId="0" xfId="0" applyNumberFormat="1" applyFont="1" applyFill="1"/>
    <xf numFmtId="42" fontId="11" fillId="3" borderId="0" xfId="2" applyNumberFormat="1" applyFont="1" applyFill="1" applyBorder="1"/>
    <xf numFmtId="168" fontId="11" fillId="8" borderId="5" xfId="2" applyNumberFormat="1" applyFont="1" applyFill="1" applyBorder="1"/>
    <xf numFmtId="42" fontId="11" fillId="8" borderId="5" xfId="2" applyNumberFormat="1" applyFont="1" applyFill="1" applyBorder="1"/>
    <xf numFmtId="0" fontId="6" fillId="8" borderId="0" xfId="0" applyFont="1" applyFill="1"/>
    <xf numFmtId="168" fontId="12" fillId="8" borderId="0" xfId="2" applyNumberFormat="1" applyFont="1" applyFill="1" applyBorder="1"/>
    <xf numFmtId="42" fontId="12" fillId="8" borderId="0" xfId="2" applyNumberFormat="1" applyFont="1" applyFill="1" applyBorder="1"/>
    <xf numFmtId="42" fontId="0" fillId="0" borderId="0" xfId="2" applyNumberFormat="1" applyFont="1" applyFill="1" applyBorder="1"/>
    <xf numFmtId="42" fontId="4" fillId="0" borderId="0" xfId="2" applyNumberFormat="1" applyFont="1" applyBorder="1"/>
    <xf numFmtId="44" fontId="6" fillId="0" borderId="0" xfId="2" applyFont="1" applyBorder="1"/>
    <xf numFmtId="10" fontId="0" fillId="0" borderId="0" xfId="3" applyNumberFormat="1" applyFont="1"/>
    <xf numFmtId="164" fontId="0" fillId="0" borderId="0" xfId="3" applyNumberFormat="1" applyFont="1"/>
    <xf numFmtId="44" fontId="0" fillId="0" borderId="0" xfId="2" applyFont="1"/>
    <xf numFmtId="167" fontId="12" fillId="0" borderId="2" xfId="0" quotePrefix="1" applyNumberFormat="1" applyFont="1" applyBorder="1" applyAlignment="1">
      <alignment horizontal="left" vertical="center" wrapText="1"/>
    </xf>
    <xf numFmtId="167" fontId="12" fillId="0" borderId="3" xfId="0" quotePrefix="1" applyNumberFormat="1" applyFont="1" applyBorder="1" applyAlignment="1">
      <alignment horizontal="center" vertical="center" wrapText="1"/>
    </xf>
    <xf numFmtId="166" fontId="12" fillId="0" borderId="3" xfId="1" applyNumberFormat="1" applyFont="1" applyFill="1" applyBorder="1" applyAlignment="1">
      <alignment horizontal="center" vertical="center" wrapText="1"/>
    </xf>
    <xf numFmtId="168" fontId="12" fillId="0" borderId="0" xfId="0" applyNumberFormat="1" applyFont="1"/>
    <xf numFmtId="168" fontId="40" fillId="0" borderId="0" xfId="0" applyNumberFormat="1" applyFont="1" applyAlignment="1">
      <alignment horizontal="right"/>
    </xf>
    <xf numFmtId="168" fontId="40" fillId="0" borderId="0" xfId="0" quotePrefix="1" applyNumberFormat="1" applyFont="1" applyAlignment="1">
      <alignment horizontal="right"/>
    </xf>
    <xf numFmtId="168" fontId="12" fillId="0" borderId="26" xfId="0" applyNumberFormat="1" applyFont="1" applyBorder="1"/>
    <xf numFmtId="168" fontId="11" fillId="0" borderId="26" xfId="0" applyNumberFormat="1" applyFont="1" applyBorder="1"/>
    <xf numFmtId="0" fontId="12" fillId="0" borderId="0" xfId="0" applyFont="1"/>
    <xf numFmtId="168" fontId="12" fillId="0" borderId="5" xfId="0" applyNumberFormat="1" applyFont="1" applyBorder="1"/>
    <xf numFmtId="168" fontId="12" fillId="0" borderId="27" xfId="0" applyNumberFormat="1" applyFont="1" applyBorder="1"/>
    <xf numFmtId="42" fontId="11" fillId="0" borderId="0" xfId="0" applyNumberFormat="1" applyFont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2" fillId="0" borderId="0" xfId="6" applyFont="1" applyAlignment="1">
      <alignment horizontal="left"/>
    </xf>
    <xf numFmtId="0" fontId="32" fillId="0" borderId="5" xfId="6" applyFont="1" applyBorder="1" applyAlignment="1">
      <alignment horizontal="left"/>
    </xf>
    <xf numFmtId="0" fontId="11" fillId="0" borderId="5" xfId="0" applyFont="1" applyBorder="1"/>
    <xf numFmtId="0" fontId="40" fillId="0" borderId="0" xfId="6" applyFont="1" applyAlignment="1">
      <alignment horizontal="left"/>
    </xf>
    <xf numFmtId="168" fontId="32" fillId="0" borderId="0" xfId="6" applyNumberFormat="1" applyFont="1" applyAlignment="1">
      <alignment horizontal="right"/>
    </xf>
    <xf numFmtId="170" fontId="32" fillId="0" borderId="0" xfId="6" applyNumberFormat="1" applyFont="1" applyAlignment="1">
      <alignment horizontal="right"/>
    </xf>
    <xf numFmtId="0" fontId="42" fillId="0" borderId="0" xfId="6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42" fontId="12" fillId="0" borderId="1" xfId="1" applyNumberFormat="1" applyFont="1" applyFill="1" applyBorder="1" applyAlignment="1">
      <alignment horizontal="center"/>
    </xf>
    <xf numFmtId="42" fontId="12" fillId="0" borderId="1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 indent="3"/>
    </xf>
    <xf numFmtId="42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2" fontId="11" fillId="0" borderId="7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 indent="2"/>
    </xf>
    <xf numFmtId="42" fontId="12" fillId="9" borderId="28" xfId="0" applyNumberFormat="1" applyFont="1" applyFill="1" applyBorder="1" applyAlignment="1">
      <alignment horizontal="center"/>
    </xf>
    <xf numFmtId="42" fontId="12" fillId="9" borderId="7" xfId="0" applyNumberFormat="1" applyFont="1" applyFill="1" applyBorder="1" applyAlignment="1">
      <alignment horizontal="center"/>
    </xf>
    <xf numFmtId="42" fontId="11" fillId="0" borderId="1" xfId="0" applyNumberFormat="1" applyFont="1" applyBorder="1" applyAlignment="1">
      <alignment horizontal="center" vertical="center"/>
    </xf>
    <xf numFmtId="42" fontId="11" fillId="0" borderId="0" xfId="0" applyNumberFormat="1" applyFont="1" applyAlignment="1">
      <alignment horizontal="center"/>
    </xf>
    <xf numFmtId="42" fontId="12" fillId="9" borderId="1" xfId="0" applyNumberFormat="1" applyFont="1" applyFill="1" applyBorder="1" applyAlignment="1">
      <alignment horizontal="center"/>
    </xf>
    <xf numFmtId="42" fontId="12" fillId="4" borderId="1" xfId="1" applyNumberFormat="1" applyFont="1" applyFill="1" applyBorder="1" applyAlignment="1">
      <alignment horizontal="center"/>
    </xf>
    <xf numFmtId="42" fontId="12" fillId="0" borderId="3" xfId="1" applyNumberFormat="1" applyFont="1" applyBorder="1" applyAlignment="1">
      <alignment horizontal="center"/>
    </xf>
    <xf numFmtId="42" fontId="12" fillId="0" borderId="3" xfId="0" applyNumberFormat="1" applyFont="1" applyBorder="1" applyAlignment="1">
      <alignment horizontal="center"/>
    </xf>
    <xf numFmtId="42" fontId="12" fillId="0" borderId="3" xfId="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28" fillId="0" borderId="0" xfId="0" applyNumberFormat="1" applyFont="1"/>
    <xf numFmtId="165" fontId="28" fillId="0" borderId="0" xfId="1" applyNumberFormat="1" applyFont="1" applyFill="1"/>
    <xf numFmtId="0" fontId="28" fillId="0" borderId="0" xfId="0" applyFont="1"/>
    <xf numFmtId="0" fontId="12" fillId="0" borderId="3" xfId="0" applyFont="1" applyBorder="1" applyAlignment="1">
      <alignment horizontal="left" wrapText="1"/>
    </xf>
    <xf numFmtId="165" fontId="12" fillId="0" borderId="3" xfId="1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165" fontId="12" fillId="0" borderId="0" xfId="1" applyNumberFormat="1" applyFont="1" applyBorder="1" applyAlignment="1">
      <alignment horizontal="center" wrapText="1"/>
    </xf>
    <xf numFmtId="0" fontId="11" fillId="0" borderId="0" xfId="0" applyFont="1" applyAlignment="1">
      <alignment horizontal="left" indent="3"/>
    </xf>
    <xf numFmtId="165" fontId="11" fillId="0" borderId="0" xfId="1" applyNumberFormat="1" applyFont="1" applyFill="1" applyBorder="1" applyAlignment="1">
      <alignment horizontal="center" wrapText="1"/>
    </xf>
    <xf numFmtId="165" fontId="11" fillId="0" borderId="0" xfId="1" applyNumberFormat="1" applyFont="1" applyFill="1"/>
    <xf numFmtId="165" fontId="11" fillId="0" borderId="0" xfId="1" applyNumberFormat="1" applyFont="1" applyBorder="1" applyAlignment="1">
      <alignment horizontal="center" wrapText="1"/>
    </xf>
    <xf numFmtId="165" fontId="17" fillId="0" borderId="0" xfId="1" applyNumberFormat="1" applyFont="1" applyBorder="1"/>
    <xf numFmtId="0" fontId="12" fillId="0" borderId="3" xfId="0" applyFont="1" applyBorder="1"/>
    <xf numFmtId="165" fontId="12" fillId="0" borderId="3" xfId="2" applyNumberFormat="1" applyFont="1" applyBorder="1"/>
    <xf numFmtId="165" fontId="3" fillId="0" borderId="3" xfId="2" applyNumberFormat="1" applyFont="1" applyBorder="1"/>
    <xf numFmtId="0" fontId="6" fillId="0" borderId="26" xfId="0" applyFont="1" applyBorder="1"/>
    <xf numFmtId="165" fontId="6" fillId="0" borderId="26" xfId="2" applyNumberFormat="1" applyFont="1" applyBorder="1"/>
    <xf numFmtId="165" fontId="6" fillId="0" borderId="0" xfId="2" applyNumberFormat="1" applyFont="1" applyBorder="1"/>
    <xf numFmtId="165" fontId="6" fillId="0" borderId="5" xfId="2" applyNumberFormat="1" applyFont="1" applyBorder="1"/>
    <xf numFmtId="0" fontId="6" fillId="0" borderId="3" xfId="0" applyFont="1" applyBorder="1" applyAlignment="1">
      <alignment horizontal="left" wrapText="1"/>
    </xf>
    <xf numFmtId="165" fontId="6" fillId="0" borderId="3" xfId="1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165" fontId="0" fillId="0" borderId="0" xfId="2" applyNumberFormat="1" applyFont="1"/>
    <xf numFmtId="165" fontId="6" fillId="0" borderId="3" xfId="2" applyNumberFormat="1" applyFont="1" applyBorder="1"/>
    <xf numFmtId="165" fontId="6" fillId="0" borderId="0" xfId="1" applyNumberFormat="1" applyFont="1" applyBorder="1"/>
    <xf numFmtId="165" fontId="6" fillId="0" borderId="0" xfId="1" applyNumberFormat="1" applyFont="1" applyFill="1" applyBorder="1" applyAlignment="1">
      <alignment horizontal="center" wrapText="1"/>
    </xf>
    <xf numFmtId="0" fontId="0" fillId="16" borderId="0" xfId="0" applyFill="1"/>
    <xf numFmtId="165" fontId="0" fillId="16" borderId="0" xfId="0" applyNumberFormat="1" applyFill="1"/>
    <xf numFmtId="165" fontId="0" fillId="16" borderId="0" xfId="1" applyNumberFormat="1" applyFont="1" applyFill="1"/>
    <xf numFmtId="0" fontId="0" fillId="16" borderId="0" xfId="0" quotePrefix="1" applyFill="1"/>
    <xf numFmtId="0" fontId="0" fillId="0" borderId="29" xfId="0" applyBorder="1"/>
    <xf numFmtId="165" fontId="0" fillId="0" borderId="29" xfId="0" applyNumberFormat="1" applyBorder="1"/>
    <xf numFmtId="165" fontId="0" fillId="0" borderId="29" xfId="1" applyNumberFormat="1" applyFont="1" applyBorder="1"/>
    <xf numFmtId="165" fontId="6" fillId="0" borderId="3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5" fontId="0" fillId="0" borderId="0" xfId="0" applyNumberFormat="1" applyAlignment="1">
      <alignment horizontal="left" indent="3"/>
    </xf>
    <xf numFmtId="165" fontId="0" fillId="0" borderId="0" xfId="1" applyNumberFormat="1" applyFont="1" applyAlignment="1">
      <alignment horizontal="left" indent="3"/>
    </xf>
    <xf numFmtId="165" fontId="0" fillId="0" borderId="3" xfId="1" applyNumberFormat="1" applyFont="1" applyBorder="1" applyAlignment="1">
      <alignment horizontal="left" indent="3"/>
    </xf>
    <xf numFmtId="165" fontId="0" fillId="0" borderId="3" xfId="1" applyNumberFormat="1" applyFont="1" applyBorder="1"/>
    <xf numFmtId="165" fontId="0" fillId="0" borderId="12" xfId="1" applyNumberFormat="1" applyFont="1" applyBorder="1"/>
    <xf numFmtId="43" fontId="0" fillId="0" borderId="0" xfId="0" applyNumberFormat="1"/>
    <xf numFmtId="0" fontId="29" fillId="2" borderId="0" xfId="0" applyFont="1" applyFill="1"/>
    <xf numFmtId="167" fontId="8" fillId="2" borderId="0" xfId="0" applyNumberFormat="1" applyFont="1" applyFill="1"/>
    <xf numFmtId="167" fontId="38" fillId="2" borderId="0" xfId="0" applyNumberFormat="1" applyFont="1" applyFill="1"/>
    <xf numFmtId="167" fontId="29" fillId="2" borderId="0" xfId="0" applyNumberFormat="1" applyFont="1" applyFill="1"/>
    <xf numFmtId="167" fontId="39" fillId="2" borderId="0" xfId="0" applyNumberFormat="1" applyFont="1" applyFill="1"/>
    <xf numFmtId="44" fontId="0" fillId="2" borderId="0" xfId="2" applyFont="1" applyFill="1" applyBorder="1"/>
    <xf numFmtId="167" fontId="6" fillId="2" borderId="0" xfId="0" quotePrefix="1" applyNumberFormat="1" applyFont="1" applyFill="1" applyAlignment="1">
      <alignment horizontal="right"/>
    </xf>
    <xf numFmtId="0" fontId="6" fillId="0" borderId="0" xfId="2" applyNumberFormat="1" applyFont="1" applyFill="1" applyBorder="1" applyAlignment="1">
      <alignment horizontal="center" wrapText="1"/>
    </xf>
    <xf numFmtId="166" fontId="29" fillId="2" borderId="0" xfId="0" applyNumberFormat="1" applyFont="1" applyFill="1"/>
    <xf numFmtId="166" fontId="8" fillId="2" borderId="0" xfId="0" quotePrefix="1" applyNumberFormat="1" applyFont="1" applyFill="1"/>
    <xf numFmtId="0" fontId="8" fillId="2" borderId="0" xfId="0" quotePrefix="1" applyFont="1" applyFill="1"/>
    <xf numFmtId="0" fontId="43" fillId="2" borderId="0" xfId="0" applyFont="1" applyFill="1"/>
    <xf numFmtId="0" fontId="8" fillId="2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/>
    </xf>
    <xf numFmtId="0" fontId="43" fillId="2" borderId="0" xfId="0" applyFont="1" applyFill="1" applyAlignment="1">
      <alignment horizontal="left"/>
    </xf>
    <xf numFmtId="0" fontId="39" fillId="2" borderId="0" xfId="0" applyFont="1" applyFill="1" applyAlignment="1">
      <alignment horizontal="left"/>
    </xf>
    <xf numFmtId="42" fontId="11" fillId="10" borderId="0" xfId="2" applyNumberFormat="1" applyFont="1" applyFill="1" applyBorder="1"/>
    <xf numFmtId="42" fontId="11" fillId="10" borderId="5" xfId="2" applyNumberFormat="1" applyFont="1" applyFill="1" applyBorder="1"/>
    <xf numFmtId="168" fontId="11" fillId="10" borderId="0" xfId="0" applyNumberFormat="1" applyFont="1" applyFill="1"/>
    <xf numFmtId="168" fontId="11" fillId="10" borderId="5" xfId="0" applyNumberFormat="1" applyFont="1" applyFill="1" applyBorder="1"/>
    <xf numFmtId="168" fontId="11" fillId="10" borderId="6" xfId="0" applyNumberFormat="1" applyFont="1" applyFill="1" applyBorder="1"/>
    <xf numFmtId="168" fontId="11" fillId="10" borderId="10" xfId="0" applyNumberFormat="1" applyFont="1" applyFill="1" applyBorder="1"/>
    <xf numFmtId="0" fontId="11" fillId="10" borderId="0" xfId="0" applyFont="1" applyFill="1"/>
    <xf numFmtId="0" fontId="11" fillId="10" borderId="5" xfId="0" applyFont="1" applyFill="1" applyBorder="1"/>
    <xf numFmtId="168" fontId="48" fillId="0" borderId="26" xfId="0" applyNumberFormat="1" applyFont="1" applyBorder="1"/>
    <xf numFmtId="0" fontId="6" fillId="4" borderId="1" xfId="0" applyFont="1" applyFill="1" applyBorder="1"/>
    <xf numFmtId="42" fontId="0" fillId="0" borderId="1" xfId="0" applyNumberFormat="1" applyBorder="1"/>
    <xf numFmtId="0" fontId="6" fillId="4" borderId="2" xfId="0" applyFont="1" applyFill="1" applyBorder="1"/>
    <xf numFmtId="0" fontId="6" fillId="4" borderId="4" xfId="0" applyFont="1" applyFill="1" applyBorder="1"/>
    <xf numFmtId="165" fontId="6" fillId="4" borderId="1" xfId="1" applyNumberFormat="1" applyFont="1" applyFill="1" applyBorder="1" applyAlignment="1">
      <alignment horizontal="center" wrapText="1"/>
    </xf>
    <xf numFmtId="0" fontId="23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31" fillId="12" borderId="10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7" fillId="2" borderId="0" xfId="0" applyFont="1" applyFill="1" applyAlignment="1">
      <alignment wrapText="1"/>
    </xf>
    <xf numFmtId="0" fontId="16" fillId="7" borderId="2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18" fillId="7" borderId="2" xfId="0" applyFont="1" applyFill="1" applyBorder="1" applyAlignment="1">
      <alignment horizontal="center"/>
    </xf>
    <xf numFmtId="0" fontId="0" fillId="0" borderId="0" xfId="0" applyAlignment="1">
      <alignment horizontal="left" vertical="top" wrapText="1" indent="5"/>
    </xf>
    <xf numFmtId="0" fontId="0" fillId="0" borderId="0" xfId="0" applyAlignment="1">
      <alignment horizontal="left" vertical="center" wrapText="1" indent="5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67" fontId="6" fillId="2" borderId="0" xfId="0" quotePrefix="1" applyNumberFormat="1" applyFont="1" applyFill="1" applyAlignment="1">
      <alignment horizontal="center"/>
    </xf>
    <xf numFmtId="0" fontId="6" fillId="11" borderId="0" xfId="0" applyFont="1" applyFill="1" applyAlignment="1">
      <alignment horizontal="left"/>
    </xf>
    <xf numFmtId="0" fontId="22" fillId="0" borderId="0" xfId="0" applyFont="1" applyAlignment="1">
      <alignment horizontal="left" vertical="center" wrapText="1"/>
    </xf>
    <xf numFmtId="0" fontId="12" fillId="7" borderId="5" xfId="0" applyFont="1" applyFill="1" applyBorder="1" applyAlignment="1">
      <alignment horizontal="left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6" fillId="14" borderId="4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0" fontId="6" fillId="15" borderId="4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 textRotation="90"/>
    </xf>
    <xf numFmtId="0" fontId="0" fillId="9" borderId="15" xfId="0" applyFill="1" applyBorder="1" applyAlignment="1">
      <alignment horizontal="center" vertical="center" textRotation="90"/>
    </xf>
    <xf numFmtId="0" fontId="0" fillId="9" borderId="11" xfId="0" applyFill="1" applyBorder="1" applyAlignment="1">
      <alignment horizontal="center" vertical="center" textRotation="90"/>
    </xf>
    <xf numFmtId="0" fontId="32" fillId="4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2" borderId="29" xfId="0" applyFill="1" applyBorder="1"/>
    <xf numFmtId="165" fontId="28" fillId="2" borderId="0" xfId="0" applyNumberFormat="1" applyFont="1" applyFill="1"/>
    <xf numFmtId="165" fontId="28" fillId="2" borderId="0" xfId="1" applyNumberFormat="1" applyFont="1" applyFill="1"/>
    <xf numFmtId="0" fontId="2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/>
    <xf numFmtId="0" fontId="26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 wrapText="1"/>
    </xf>
    <xf numFmtId="0" fontId="50" fillId="0" borderId="0" xfId="0" applyFont="1" applyAlignment="1">
      <alignment wrapText="1"/>
    </xf>
    <xf numFmtId="0" fontId="51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1" xfId="0" applyFont="1" applyBorder="1" applyAlignment="1">
      <alignment vertical="center"/>
    </xf>
    <xf numFmtId="44" fontId="49" fillId="3" borderId="1" xfId="0" applyNumberFormat="1" applyFont="1" applyFill="1" applyBorder="1" applyAlignment="1">
      <alignment vertical="center"/>
    </xf>
    <xf numFmtId="164" fontId="49" fillId="3" borderId="1" xfId="0" applyNumberFormat="1" applyFont="1" applyFill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0" fillId="0" borderId="0" xfId="0" applyFont="1"/>
  </cellXfs>
  <cellStyles count="7">
    <cellStyle name="Comma" xfId="1" builtinId="3"/>
    <cellStyle name="Comma 2" xfId="5" xr:uid="{CAA19C0B-9DF3-43BC-AE5A-0B6DBD550104}"/>
    <cellStyle name="Currency" xfId="2" builtinId="4"/>
    <cellStyle name="Normal" xfId="0" builtinId="0"/>
    <cellStyle name="Normal 2" xfId="4" xr:uid="{37FB44C0-6024-4A2B-81DC-DD28AAFC8A60}"/>
    <cellStyle name="Normal 2 2" xfId="6" xr:uid="{18FFFFFA-1CCF-4025-B82F-B333CBE9E7A2}"/>
    <cellStyle name="Percent" xfId="3" builtinId="5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externalLink" Target="externalLinks/externalLink14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25.xml"/><Relationship Id="rId55" Type="http://schemas.openxmlformats.org/officeDocument/2006/relationships/externalLink" Target="externalLinks/externalLink3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20.xml"/><Relationship Id="rId53" Type="http://schemas.openxmlformats.org/officeDocument/2006/relationships/externalLink" Target="externalLinks/externalLink28.xml"/><Relationship Id="rId58" Type="http://schemas.openxmlformats.org/officeDocument/2006/relationships/externalLink" Target="externalLinks/externalLink33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49" Type="http://schemas.openxmlformats.org/officeDocument/2006/relationships/externalLink" Target="externalLinks/externalLink24.xml"/><Relationship Id="rId57" Type="http://schemas.openxmlformats.org/officeDocument/2006/relationships/externalLink" Target="externalLinks/externalLink32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4" Type="http://schemas.openxmlformats.org/officeDocument/2006/relationships/externalLink" Target="externalLinks/externalLink19.xml"/><Relationship Id="rId52" Type="http://schemas.openxmlformats.org/officeDocument/2006/relationships/externalLink" Target="externalLinks/externalLink27.xml"/><Relationship Id="rId60" Type="http://schemas.openxmlformats.org/officeDocument/2006/relationships/externalLink" Target="externalLinks/externalLink35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externalLink" Target="externalLinks/externalLink23.xml"/><Relationship Id="rId56" Type="http://schemas.openxmlformats.org/officeDocument/2006/relationships/externalLink" Target="externalLinks/externalLink31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externalLink" Target="externalLinks/externalLink21.xml"/><Relationship Id="rId59" Type="http://schemas.openxmlformats.org/officeDocument/2006/relationships/externalLink" Target="externalLinks/externalLink34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6.xml"/><Relationship Id="rId54" Type="http://schemas.openxmlformats.org/officeDocument/2006/relationships/externalLink" Target="externalLinks/externalLink29.xml"/><Relationship Id="rId6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Reimbursement\Budget\FY%202005\Model\ContractSummaryTempl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Users\ssenecal\AppData\Local\Microsoft\Windows\Temporary%20Internet%20Files\Content.Outlook\RMIM15N4\CA%20Budget%202015%20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Accounting\Accounting%20Workpapers\FY2007\Mar07-workpapers\INTANGIBLE%20ASSETS\Intangible%20Leadsh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PAPERMGRACC\Workpapers\Groups\Accounting\Accounting%20Workpapers\FY2017\05%20-%20February%202017\ACCRUED%20OTHER\BCBS%20UVMMC%20MP%20Feb17%20IBNP%20Models_COMM%20Only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1_DISTRIBUTED\BR110_GL%20Data%20Ex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wyatt2\LOCALS~1\Temp\notesD30550\DOCUME~1\MALEXA~1\LOCALS~1\Temp\notesD30550\Clinical%20ROI%20Model%20v.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hospadv\Bud1\FY2009BaseY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Budget\02_Adhoc\BR110_GL%20Data%20Expor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Documents%20and%20Settings\u114858\Local%20Settings\Temporary%20Internet%20Files\OLK31\Original-D-Drive\Fy04\Phys%20Projections%20FY%202004%20Dec%202002%20v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est%20Practices\Tools\Charts\FPDISP~1\Mothball%20ED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Operations%20Data\Monthly%20Statistics%20Report\Current_Month_Report_Deta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Budget\2004%20Budget\BISHCA\FY%202004%20Original%20Submission\Capital\State%20Budget%20Worksheet%20-%20Capit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Documents%20and%20Settings\m209362\Local%20Settings\Temporary%20Internet%20Files\OLK52D\FY2004%20Jul04%20Financials%20email%20revised%20rw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Accounting\Accounting%20Journals\FY2011\Nov2010\PREPAIDS&amp;OTHER%20CURR-JE700-JE779\JE720C-1110%20PPD%20Reclass%2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Documents%20and%20Settings\u114858\Local%20Settings\Temporary%20Internet%20Files\OLK31\TEMP\MGM%20Monthly%20Report%2012_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Radiology\Financial%20Reports\Rad%20Tech%20Summar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Finance\Reimbursement%20Analysis,%20Allowances,%20Tables\RRMC\FY2013\Budget%20FY2014\CA%20Budget%202014_1%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Work%20in%20Process\Tom\MR181_AcctSmryAnalysisByCC_V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Old%20Files\FY04%20Prof%20Budget\FY04%20Rad%20Budget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%20Files\FY07%20Actual%20Category%20P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ites\81\1433.009\Working%20Papers\Compensation%20Modeling\Spectrum%20Modeling%20-%20Primary%20Care%20-%20Funding%20and%20Distribution%20A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EDL\Desktop\Spectrum%20Modeling%20-%20Primary%20Care%20-%20Funding%20and%20Distribution%20A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Accounting\Accounting%20Workpapers\FY2005\Sep05-workpapers\PPE\PP&amp;E%20SCHEDULES\ACRAS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95\TEMP\file:\Cdfpc2\ch\CompanyConsolidatedORPFY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Finance\Cost%20Report\Workpapers\CR%202013\Square%20Footage%201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Finance\Budget\FY%202002\RRMC\CA%20budget%2002%20to%20state%2011-14%201%25%20Reduc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-xi-d01\ENUFFuser\HospAdv\reports\Financial%20Analysis\FinancialStatement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PaperlessReporting\04_MVP_MonthlyVolumePackage\MR400%20-%20Key%20Stat%20Variance%20Rp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Documents%20and%20Settings\m132712\Temporary%20Internet%20Files\OLK8D3\finalCapital%20Budget%20Request%20FY08_AS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3_DRAFT\BR100_IncomeStatementSm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Users\eheidkamp\AppData\Local\Microsoft\Windows\Temporary%20Internet%20Files\Content.Outlook\ANIO12TM\B272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Managed%20Care%20Ops\OneCare%20Vermont\OCV%20Finance\OCV%20Accounting\2018%20Audit\JE's\2018%20Audit%20JEs\OCV80-1218%20Reclass%20UVMMC%20Par%20Fees%20Receivable%20to%20Network%20A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Finance\Cost%20Report\Workpapers\CR%202013\Square%20Footage%20FY13%20rollforwar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Accounting\Accounting%20Workpapers\FY2017\12%20-%20September%202017\ACCRUED%20OTHER\BCBS%20UVMMC%20MP%20Jul%2017%20IBNP%20Models_COMM%20Onl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ject\CMS%20SIM%20All-Payer\01.05645.060%20-%20Vermont\Task%204b%20-%20TCOC%20and%20Shared%20Savings\PY%202019%20Shared%20Savings\Final%20PY%202019%20Shared%20Savings%20(Sept%202020)\PY%202019%20VT%20APM%20Final%20Settlement%20Data%20Shared%20Sav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C"/>
      <sheetName val="Coll%"/>
      <sheetName val="04PROJ"/>
      <sheetName val="04PROJ_Exp"/>
      <sheetName val="Pro Rate Increase"/>
      <sheetName val="Fac Rate Increase"/>
      <sheetName val="MCRBud"/>
      <sheetName val="MCRBASE"/>
      <sheetName val="GrossRevenue"/>
      <sheetName val="BudgetNumbers"/>
      <sheetName val="FSC MaPpings"/>
      <sheetName val="Contract Mapping"/>
      <sheetName val="Bond Mapping"/>
      <sheetName val="Total"/>
      <sheetName val="IPsumm"/>
      <sheetName val="opsumm"/>
      <sheetName val="profsumm"/>
      <sheetName val="Contract"/>
      <sheetName val="OutModelOverview"/>
      <sheetName val="ProWithhold"/>
      <sheetName val="MRKT_BSKT"/>
      <sheetName val="IP-Review"/>
      <sheetName val="OP-Review"/>
      <sheetName val="PRO-Review"/>
      <sheetName val="Change Summary"/>
      <sheetName val="VARIANCE"/>
      <sheetName val="OutModeling"/>
      <sheetName val="Withhold"/>
      <sheetName val="APC"/>
      <sheetName val="Other AR-SE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ions"/>
      <sheetName val="Verification"/>
      <sheetName val="Budget Input"/>
      <sheetName val="Rev Edits"/>
      <sheetName val="Narrative"/>
      <sheetName val="Net to Gross"/>
      <sheetName val="Bud Team Report"/>
      <sheetName val="State rate incr form"/>
      <sheetName val="rate incr_curr yr"/>
      <sheetName val="Bud 14"/>
      <sheetName val="Compare CA Care"/>
      <sheetName val="rate incr_prior yr"/>
      <sheetName val="Cost Shift"/>
      <sheetName val="Bud Spread"/>
      <sheetName val="CA rates"/>
      <sheetName val="CA Calc_Proj"/>
      <sheetName val="CA Calc_Budget"/>
      <sheetName val="CA Calc_Budget Rate incr"/>
      <sheetName val="CA's"/>
      <sheetName val="Target to Bud w rate incr"/>
      <sheetName val="Phys IPOp Split"/>
      <sheetName val="Sheet3"/>
      <sheetName val="State Bi Mthly Report"/>
      <sheetName val="Assumptions"/>
      <sheetName val="Prog Rate Inc"/>
      <sheetName val="State"/>
      <sheetName val="State File"/>
      <sheetName val="Report 5"/>
      <sheetName val="Stats"/>
      <sheetName val="Historical"/>
    </sheetNames>
    <sheetDataSet>
      <sheetData sheetId="0"/>
      <sheetData sheetId="1"/>
      <sheetData sheetId="2">
        <row r="10">
          <cell r="C10" t="str">
            <v>REVENUE</v>
          </cell>
        </row>
        <row r="12">
          <cell r="C12" t="str">
            <v>Medicare:</v>
          </cell>
        </row>
        <row r="13">
          <cell r="C13" t="str">
            <v>Medicare IP DRG Revenue</v>
          </cell>
          <cell r="E13">
            <v>73977499</v>
          </cell>
          <cell r="F13">
            <v>0.42165786555785251</v>
          </cell>
          <cell r="H13">
            <v>82899005</v>
          </cell>
          <cell r="I13">
            <v>0.44324372667993378</v>
          </cell>
          <cell r="K13">
            <v>24509371</v>
          </cell>
          <cell r="L13">
            <v>0.50384129747130135</v>
          </cell>
          <cell r="N13">
            <v>74315730.816080868</v>
          </cell>
          <cell r="O13">
            <v>0.50384129747130135</v>
          </cell>
          <cell r="Q13">
            <v>71669592.598335013</v>
          </cell>
          <cell r="R13">
            <v>0.50384129747130135</v>
          </cell>
          <cell r="T13">
            <v>77692106.883745074</v>
          </cell>
          <cell r="U13">
            <v>0.50384129747130135</v>
          </cell>
        </row>
        <row r="14">
          <cell r="C14" t="str">
            <v>Medicare IP Rehab Revenue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L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C15" t="str">
            <v>Medicare IP Psych Revenue</v>
          </cell>
          <cell r="E15">
            <v>4746825</v>
          </cell>
          <cell r="F15">
            <v>2.7056011959483157E-2</v>
          </cell>
          <cell r="H15">
            <v>5461658</v>
          </cell>
          <cell r="I15">
            <v>2.9202348638216753E-2</v>
          </cell>
          <cell r="K15">
            <v>2046218</v>
          </cell>
          <cell r="L15">
            <v>4.2064283576642228E-2</v>
          </cell>
          <cell r="N15">
            <v>6204409.9817583794</v>
          </cell>
          <cell r="O15">
            <v>4.2064283576642228E-2</v>
          </cell>
          <cell r="Q15">
            <v>5983491.393042272</v>
          </cell>
          <cell r="R15">
            <v>4.2064283576642228E-2</v>
          </cell>
          <cell r="T15">
            <v>6486294.0612977417</v>
          </cell>
          <cell r="U15">
            <v>4.2064283576642228E-2</v>
          </cell>
        </row>
        <row r="16">
          <cell r="C16" t="str">
            <v>Medicare IP Swing Revenue</v>
          </cell>
          <cell r="E16">
            <v>1580457</v>
          </cell>
          <cell r="F16">
            <v>9.0083083942316972E-3</v>
          </cell>
          <cell r="H16">
            <v>597900</v>
          </cell>
          <cell r="I16">
            <v>3.1968468642287373E-3</v>
          </cell>
          <cell r="K16">
            <v>501152</v>
          </cell>
          <cell r="L16">
            <v>1.0302225785816275E-2</v>
          </cell>
          <cell r="N16">
            <v>1519560.7072062583</v>
          </cell>
          <cell r="O16">
            <v>1.0302225785816275E-2</v>
          </cell>
          <cell r="Q16">
            <v>1465454.1591394078</v>
          </cell>
          <cell r="R16">
            <v>1.0302225785816275E-2</v>
          </cell>
          <cell r="T16">
            <v>1588598.6934957495</v>
          </cell>
          <cell r="U16">
            <v>1.0302225785816275E-2</v>
          </cell>
        </row>
        <row r="17">
          <cell r="C17" t="str">
            <v>Medicare IP U&amp;C Revenue</v>
          </cell>
          <cell r="E17">
            <v>23730078</v>
          </cell>
          <cell r="F17">
            <v>0.1352569926566638</v>
          </cell>
          <cell r="H17">
            <v>23897605</v>
          </cell>
          <cell r="I17">
            <v>0.12777552033254222</v>
          </cell>
          <cell r="K17">
            <v>3464752</v>
          </cell>
          <cell r="L17">
            <v>0.52463905580620918</v>
          </cell>
          <cell r="N17">
            <v>10252355.300658928</v>
          </cell>
          <cell r="O17">
            <v>0.52463905580620918</v>
          </cell>
          <cell r="Q17">
            <v>10094245.877688723</v>
          </cell>
          <cell r="R17">
            <v>0.52463905580620918</v>
          </cell>
          <cell r="T17">
            <v>10942162.27329216</v>
          </cell>
          <cell r="U17">
            <v>0.52463905580620918</v>
          </cell>
        </row>
        <row r="18">
          <cell r="C18" t="str">
            <v>Medicare OP APC Revenue</v>
          </cell>
          <cell r="E18">
            <v>102981808</v>
          </cell>
          <cell r="F18">
            <v>0.39392432468649685</v>
          </cell>
          <cell r="H18">
            <v>84503200</v>
          </cell>
          <cell r="I18">
            <v>0.32084830507024364</v>
          </cell>
          <cell r="K18">
            <v>35338111</v>
          </cell>
          <cell r="L18">
            <v>0.42581626316109489</v>
          </cell>
          <cell r="N18">
            <v>103397838.5436696</v>
          </cell>
          <cell r="O18">
            <v>0.42581626316109489</v>
          </cell>
          <cell r="Q18">
            <v>103667789.02186321</v>
          </cell>
          <cell r="R18">
            <v>0.42581626316109489</v>
          </cell>
          <cell r="T18">
            <v>112375883.19409728</v>
          </cell>
          <cell r="U18">
            <v>0.42581626316109489</v>
          </cell>
        </row>
        <row r="19">
          <cell r="C19" t="str">
            <v>Medicare OP Fee Based Revenue</v>
          </cell>
          <cell r="E19">
            <v>0</v>
          </cell>
          <cell r="F19">
            <v>0</v>
          </cell>
          <cell r="H19">
            <v>14856126</v>
          </cell>
          <cell r="I19">
            <v>5.6406891656292049E-2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C20" t="str">
            <v>Medicare OP U&amp;C Revenue</v>
          </cell>
          <cell r="F20">
            <v>0</v>
          </cell>
          <cell r="I20">
            <v>0</v>
          </cell>
          <cell r="K20">
            <v>5090042</v>
          </cell>
          <cell r="L20">
            <v>0.33768787879692552</v>
          </cell>
          <cell r="N20">
            <v>15187633.578840213</v>
          </cell>
          <cell r="O20">
            <v>0.33768787879692552</v>
          </cell>
          <cell r="Q20">
            <v>16776972.048722187</v>
          </cell>
          <cell r="R20">
            <v>0.33768787879692552</v>
          </cell>
          <cell r="T20">
            <v>18186237.781859942</v>
          </cell>
          <cell r="U20">
            <v>0.33768787879692552</v>
          </cell>
        </row>
        <row r="21">
          <cell r="C21" t="str">
            <v xml:space="preserve">   TOTAL MEDICARE</v>
          </cell>
          <cell r="E21">
            <v>207016667</v>
          </cell>
          <cell r="F21">
            <v>0.46577484459947882</v>
          </cell>
          <cell r="H21">
            <v>212215494</v>
          </cell>
          <cell r="I21">
            <v>0.46195108873737045</v>
          </cell>
          <cell r="K21">
            <v>70949646</v>
          </cell>
          <cell r="L21">
            <v>0.46278124724845171</v>
          </cell>
          <cell r="N21">
            <v>210877528.92821428</v>
          </cell>
          <cell r="O21">
            <v>0.46363212512675006</v>
          </cell>
          <cell r="Q21">
            <v>209657545.09879079</v>
          </cell>
          <cell r="R21">
            <v>0.46116565274720878</v>
          </cell>
          <cell r="T21">
            <v>227271282.88778794</v>
          </cell>
          <cell r="U21">
            <v>0.46116652095362992</v>
          </cell>
        </row>
        <row r="23">
          <cell r="C23" t="str">
            <v>Medicaid:</v>
          </cell>
        </row>
        <row r="24">
          <cell r="C24" t="str">
            <v>Medicaid IP DRG Revenue</v>
          </cell>
          <cell r="E24">
            <v>23162590</v>
          </cell>
          <cell r="F24">
            <v>0.13202241752173399</v>
          </cell>
          <cell r="H24">
            <v>13895774</v>
          </cell>
          <cell r="I24">
            <v>7.4297811570381705E-2</v>
          </cell>
          <cell r="K24">
            <v>5174558</v>
          </cell>
          <cell r="L24">
            <v>0.10637384437815652</v>
          </cell>
          <cell r="N24">
            <v>15689960.359251888</v>
          </cell>
          <cell r="O24">
            <v>0.10637384437815652</v>
          </cell>
          <cell r="Q24">
            <v>15131292.587494606</v>
          </cell>
          <cell r="R24">
            <v>0.10637384437815652</v>
          </cell>
          <cell r="T24">
            <v>16402800.104994053</v>
          </cell>
          <cell r="U24">
            <v>0.10637384437815652</v>
          </cell>
        </row>
        <row r="25">
          <cell r="C25" t="str">
            <v>Medicaid IP Rehab Revenue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L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C26" t="str">
            <v>Medicaid IP Psych Revenue</v>
          </cell>
          <cell r="F26">
            <v>0</v>
          </cell>
          <cell r="H26">
            <v>4058984</v>
          </cell>
          <cell r="I26">
            <v>2.1702542686661008E-2</v>
          </cell>
          <cell r="K26">
            <v>1871994</v>
          </cell>
          <cell r="L26">
            <v>3.8482745469824227E-2</v>
          </cell>
          <cell r="N26">
            <v>5676139.2282698108</v>
          </cell>
          <cell r="O26">
            <v>3.8482745469824227E-2</v>
          </cell>
          <cell r="Q26">
            <v>5474030.619819968</v>
          </cell>
          <cell r="R26">
            <v>3.8482745469824227E-2</v>
          </cell>
          <cell r="T26">
            <v>5934022.4575216342</v>
          </cell>
          <cell r="U26">
            <v>3.8482745469824227E-2</v>
          </cell>
        </row>
        <row r="27">
          <cell r="C27" t="str">
            <v>Medicaid IP U&amp;C Revenue</v>
          </cell>
          <cell r="F27">
            <v>0</v>
          </cell>
          <cell r="I27">
            <v>0</v>
          </cell>
          <cell r="K27">
            <v>1093718</v>
          </cell>
          <cell r="L27">
            <v>0.16561277079521289</v>
          </cell>
          <cell r="N27">
            <v>3236360.2170447065</v>
          </cell>
          <cell r="O27">
            <v>0.16561277079521289</v>
          </cell>
          <cell r="Q27">
            <v>3186449.8275356945</v>
          </cell>
          <cell r="R27">
            <v>0.16561277079521289</v>
          </cell>
          <cell r="T27">
            <v>3454111.5315672099</v>
          </cell>
          <cell r="U27">
            <v>0.16561277079521289</v>
          </cell>
        </row>
        <row r="28">
          <cell r="C28" t="str">
            <v>Medicaid OP Revenue</v>
          </cell>
          <cell r="E28">
            <v>38233235</v>
          </cell>
          <cell r="F28">
            <v>0.14624914410082152</v>
          </cell>
          <cell r="H28">
            <v>32629260</v>
          </cell>
          <cell r="I28">
            <v>0.12388930557299957</v>
          </cell>
          <cell r="K28">
            <v>12893112</v>
          </cell>
          <cell r="L28">
            <v>0.15535909014371116</v>
          </cell>
          <cell r="N28">
            <v>37724707.834593907</v>
          </cell>
          <cell r="O28">
            <v>0.15535909014371116</v>
          </cell>
          <cell r="Q28">
            <v>37823199.28338141</v>
          </cell>
          <cell r="R28">
            <v>0.15535909014371113</v>
          </cell>
          <cell r="T28">
            <v>41000347.984656401</v>
          </cell>
          <cell r="U28">
            <v>0.15535909014371116</v>
          </cell>
        </row>
        <row r="29">
          <cell r="C29" t="str">
            <v>Medicaid OP Fee Based Revenue</v>
          </cell>
          <cell r="F29">
            <v>0</v>
          </cell>
          <cell r="H29">
            <v>7068664</v>
          </cell>
          <cell r="I29">
            <v>2.6838851824677035E-2</v>
          </cell>
          <cell r="L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C30" t="str">
            <v>Medicaid OP U&amp;C Revenue</v>
          </cell>
          <cell r="E30">
            <v>10525220</v>
          </cell>
          <cell r="F30">
            <v>4.0260899096632781E-2</v>
          </cell>
          <cell r="H30">
            <v>10455466</v>
          </cell>
          <cell r="I30">
            <v>3.9698124388420318E-2</v>
          </cell>
          <cell r="K30">
            <v>2760258</v>
          </cell>
          <cell r="L30">
            <v>0.18312337480756427</v>
          </cell>
          <cell r="N30">
            <v>8236039.5232617594</v>
          </cell>
          <cell r="O30">
            <v>0.18312337480756427</v>
          </cell>
          <cell r="Q30">
            <v>9097915.3636181802</v>
          </cell>
          <cell r="R30">
            <v>0.1831233748075643</v>
          </cell>
          <cell r="T30">
            <v>9862140.2981117163</v>
          </cell>
          <cell r="U30">
            <v>0.18312337480756427</v>
          </cell>
        </row>
        <row r="31">
          <cell r="C31" t="str">
            <v>Medicaid Level II Revenue</v>
          </cell>
          <cell r="F31">
            <v>0</v>
          </cell>
          <cell r="H31">
            <v>2731146</v>
          </cell>
          <cell r="I31">
            <v>1.46028692521339E-2</v>
          </cell>
          <cell r="K31">
            <v>563698</v>
          </cell>
          <cell r="L31">
            <v>1.1587989414415313E-2</v>
          </cell>
          <cell r="N31">
            <v>1709208.6463403387</v>
          </cell>
          <cell r="O31">
            <v>1.1587989414415313E-2</v>
          </cell>
          <cell r="Q31">
            <v>1648349.3602710674</v>
          </cell>
          <cell r="R31">
            <v>1.1587989414415313E-2</v>
          </cell>
          <cell r="T31">
            <v>1786862.8805754883</v>
          </cell>
          <cell r="U31">
            <v>1.1587989414415313E-2</v>
          </cell>
        </row>
        <row r="32">
          <cell r="C32" t="str">
            <v>Catamount IP Revenue</v>
          </cell>
          <cell r="E32">
            <v>2760989</v>
          </cell>
          <cell r="F32">
            <v>1.5737119317438802E-2</v>
          </cell>
          <cell r="H32">
            <v>3270131</v>
          </cell>
          <cell r="I32">
            <v>1.748470987283356E-2</v>
          </cell>
          <cell r="K32">
            <v>639019</v>
          </cell>
          <cell r="L32">
            <v>1.3136369842735399E-2</v>
          </cell>
          <cell r="N32">
            <v>1937592.11488378</v>
          </cell>
          <cell r="O32">
            <v>1.3136369842735399E-2</v>
          </cell>
          <cell r="Q32">
            <v>1868600.8462883623</v>
          </cell>
          <cell r="R32">
            <v>1.3136369842735399E-2</v>
          </cell>
          <cell r="T32">
            <v>2025622.4628834375</v>
          </cell>
          <cell r="U32">
            <v>1.3136369842735399E-2</v>
          </cell>
        </row>
        <row r="33">
          <cell r="C33" t="str">
            <v>Catamount OP Revenue</v>
          </cell>
          <cell r="E33">
            <v>6050347</v>
          </cell>
          <cell r="F33">
            <v>2.3143688214271516E-2</v>
          </cell>
          <cell r="H33">
            <v>6343118</v>
          </cell>
          <cell r="I33">
            <v>2.4084042487864998E-2</v>
          </cell>
          <cell r="K33">
            <v>1682298</v>
          </cell>
          <cell r="L33">
            <v>2.0271311273072395E-2</v>
          </cell>
          <cell r="N33">
            <v>4922333.7655580482</v>
          </cell>
          <cell r="O33">
            <v>2.0271311273072395E-2</v>
          </cell>
          <cell r="Q33">
            <v>4935184.966052725</v>
          </cell>
          <cell r="R33">
            <v>2.0271311273072395E-2</v>
          </cell>
          <cell r="T33">
            <v>5349740.4981738683</v>
          </cell>
          <cell r="U33">
            <v>2.0271311273072395E-2</v>
          </cell>
        </row>
        <row r="34">
          <cell r="C34" t="str">
            <v>Catamount IP Physician Revenue</v>
          </cell>
          <cell r="K34">
            <v>72448</v>
          </cell>
          <cell r="L34">
            <v>1.0970208059638392E-2</v>
          </cell>
          <cell r="N34">
            <v>214376.8549154854</v>
          </cell>
          <cell r="O34">
            <v>1.0970208059638392E-2</v>
          </cell>
          <cell r="Q34">
            <v>211070.78525296832</v>
          </cell>
          <cell r="R34">
            <v>1.0970208059638392E-2</v>
          </cell>
          <cell r="T34">
            <v>228800.72581687529</v>
          </cell>
          <cell r="U34">
            <v>1.0970208059638392E-2</v>
          </cell>
        </row>
        <row r="35">
          <cell r="C35" t="str">
            <v>Catamount OP Physician Revenue</v>
          </cell>
          <cell r="K35">
            <v>379863</v>
          </cell>
          <cell r="L35">
            <v>2.5201192977078877E-2</v>
          </cell>
          <cell r="N35">
            <v>1133432.7013724013</v>
          </cell>
          <cell r="O35">
            <v>2.5201192977078877E-2</v>
          </cell>
          <cell r="Q35">
            <v>1252042.8973560054</v>
          </cell>
          <cell r="R35">
            <v>2.520119297707888E-2</v>
          </cell>
          <cell r="T35">
            <v>1357214.506782196</v>
          </cell>
          <cell r="U35">
            <v>2.5201192977078877E-2</v>
          </cell>
        </row>
        <row r="36">
          <cell r="C36" t="str">
            <v xml:space="preserve">   TOTAL MEDICAID</v>
          </cell>
          <cell r="E36">
            <v>80732381</v>
          </cell>
          <cell r="F36">
            <v>0.18164292160312348</v>
          </cell>
          <cell r="H36">
            <v>80452543</v>
          </cell>
          <cell r="I36">
            <v>0.17512924777556588</v>
          </cell>
          <cell r="K36">
            <v>27130966</v>
          </cell>
          <cell r="L36">
            <v>0.1769663838003552</v>
          </cell>
          <cell r="N36">
            <v>80480151.245492131</v>
          </cell>
          <cell r="O36">
            <v>0.17694243546059246</v>
          </cell>
          <cell r="Q36">
            <v>80628136.537071005</v>
          </cell>
          <cell r="R36">
            <v>0.17735077074564046</v>
          </cell>
          <cell r="T36">
            <v>87401663.451082885</v>
          </cell>
          <cell r="U36">
            <v>0.17735069977669293</v>
          </cell>
        </row>
        <row r="38">
          <cell r="C38" t="str">
            <v>Commercial &amp; Self:</v>
          </cell>
        </row>
        <row r="39">
          <cell r="C39" t="str">
            <v>Blue Cross IP Revenue</v>
          </cell>
          <cell r="E39">
            <v>17094911</v>
          </cell>
          <cell r="F39">
            <v>9.7437785564519486E-2</v>
          </cell>
          <cell r="H39">
            <v>20491874</v>
          </cell>
          <cell r="I39">
            <v>0.10956578548096738</v>
          </cell>
          <cell r="K39">
            <v>5497394</v>
          </cell>
          <cell r="L39">
            <v>0.1130104124528919</v>
          </cell>
          <cell r="N39">
            <v>16668842.815017086</v>
          </cell>
          <cell r="O39">
            <v>0.1130104124528919</v>
          </cell>
          <cell r="Q39">
            <v>16075320.265564194</v>
          </cell>
          <cell r="R39">
            <v>0.1130104124528919</v>
          </cell>
          <cell r="T39">
            <v>17426155.988664862</v>
          </cell>
          <cell r="U39">
            <v>0.11301041245289188</v>
          </cell>
        </row>
        <row r="40">
          <cell r="C40" t="str">
            <v>Blue Cross IP Psych Revenue</v>
          </cell>
          <cell r="F40">
            <v>0</v>
          </cell>
          <cell r="H40">
            <v>338345</v>
          </cell>
          <cell r="I40">
            <v>1.8090602981727247E-3</v>
          </cell>
          <cell r="K40">
            <v>152516</v>
          </cell>
          <cell r="L40">
            <v>3.1352848396286057E-3</v>
          </cell>
          <cell r="N40">
            <v>462449.15877871326</v>
          </cell>
          <cell r="O40">
            <v>3.1352848396286057E-3</v>
          </cell>
          <cell r="Q40">
            <v>445982.86854149227</v>
          </cell>
          <cell r="R40">
            <v>3.1352848396286057E-3</v>
          </cell>
          <cell r="T40">
            <v>483459.54588068638</v>
          </cell>
          <cell r="U40">
            <v>3.1352848396286057E-3</v>
          </cell>
        </row>
        <row r="41">
          <cell r="C41" t="str">
            <v>Blue Cross OP Revenue</v>
          </cell>
          <cell r="E41">
            <v>48226857</v>
          </cell>
          <cell r="F41">
            <v>0.18447658323766516</v>
          </cell>
          <cell r="H41">
            <v>53969859</v>
          </cell>
          <cell r="I41">
            <v>0.20491694734672808</v>
          </cell>
          <cell r="K41">
            <v>17364333</v>
          </cell>
          <cell r="L41">
            <v>0.20923629421914727</v>
          </cell>
          <cell r="N41">
            <v>50807313.949308552</v>
          </cell>
          <cell r="O41">
            <v>0.20923629421914727</v>
          </cell>
          <cell r="Q41">
            <v>50939961.390391722</v>
          </cell>
          <cell r="R41">
            <v>0.20923629421914727</v>
          </cell>
          <cell r="T41">
            <v>55218918.095294029</v>
          </cell>
          <cell r="U41">
            <v>0.20923629421914727</v>
          </cell>
        </row>
        <row r="42">
          <cell r="C42" t="str">
            <v>Blue Shield IP Revenue</v>
          </cell>
          <cell r="E42">
            <v>3012018</v>
          </cell>
          <cell r="F42">
            <v>1.7167937522486829E-2</v>
          </cell>
          <cell r="H42">
            <v>3043980</v>
          </cell>
          <cell r="I42">
            <v>1.6275527542691071E-2</v>
          </cell>
          <cell r="K42">
            <v>864959</v>
          </cell>
          <cell r="L42">
            <v>0.13097366653402115</v>
          </cell>
          <cell r="N42">
            <v>2559452.1594915437</v>
          </cell>
          <cell r="O42">
            <v>1.7352418965580589E-2</v>
          </cell>
          <cell r="Q42">
            <v>2519980.8875555187</v>
          </cell>
          <cell r="R42">
            <v>1.771560844645223E-2</v>
          </cell>
          <cell r="T42">
            <v>2731659.2176711382</v>
          </cell>
          <cell r="U42">
            <v>1.7715090756134762E-2</v>
          </cell>
        </row>
        <row r="43">
          <cell r="C43" t="str">
            <v>Blue Shield OP Revenue</v>
          </cell>
          <cell r="E43">
            <v>8497275</v>
          </cell>
          <cell r="F43">
            <v>3.2503637108900363E-2</v>
          </cell>
          <cell r="H43">
            <v>10042855</v>
          </cell>
          <cell r="I43">
            <v>3.8131490935446488E-2</v>
          </cell>
          <cell r="K43">
            <v>3433081</v>
          </cell>
          <cell r="L43">
            <v>0.22776036830895069</v>
          </cell>
          <cell r="N43">
            <v>10243604.33066728</v>
          </cell>
          <cell r="O43">
            <v>0.22776036830895069</v>
          </cell>
          <cell r="Q43">
            <v>11315565.564684775</v>
          </cell>
          <cell r="R43">
            <v>0.22776036830895069</v>
          </cell>
          <cell r="T43">
            <v>12266073.126780784</v>
          </cell>
          <cell r="U43">
            <v>0.22776036830895069</v>
          </cell>
        </row>
        <row r="44">
          <cell r="C44" t="str">
            <v>M'care HMO IP Revenue</v>
          </cell>
          <cell r="E44">
            <v>4897121</v>
          </cell>
          <cell r="F44">
            <v>2.7912670962809059E-2</v>
          </cell>
          <cell r="H44">
            <v>5508728</v>
          </cell>
          <cell r="I44">
            <v>2.9454022131943543E-2</v>
          </cell>
          <cell r="K44">
            <v>1800590</v>
          </cell>
          <cell r="L44">
            <v>3.7014887155359902E-2</v>
          </cell>
          <cell r="N44">
            <v>5459632.6339883246</v>
          </cell>
          <cell r="O44">
            <v>3.7014887155359902E-2</v>
          </cell>
          <cell r="Q44">
            <v>5265233.1117202491</v>
          </cell>
          <cell r="R44">
            <v>3.7014887155359902E-2</v>
          </cell>
          <cell r="T44">
            <v>5707679.3498210358</v>
          </cell>
          <cell r="U44">
            <v>3.7014887155359902E-2</v>
          </cell>
        </row>
        <row r="45">
          <cell r="C45" t="str">
            <v>M'care HMO IP U&amp;C Revenue</v>
          </cell>
          <cell r="F45">
            <v>0</v>
          </cell>
          <cell r="I45">
            <v>0</v>
          </cell>
          <cell r="K45">
            <v>272282</v>
          </cell>
          <cell r="L45">
            <v>4.1229436159651897E-2</v>
          </cell>
          <cell r="N45">
            <v>805694.55071359046</v>
          </cell>
          <cell r="O45">
            <v>4.1229436159651897E-2</v>
          </cell>
          <cell r="Q45">
            <v>793269.31799702847</v>
          </cell>
          <cell r="R45">
            <v>4.1229436159651897E-2</v>
          </cell>
          <cell r="T45">
            <v>859903.92042389628</v>
          </cell>
          <cell r="U45">
            <v>4.1229436159651897E-2</v>
          </cell>
        </row>
        <row r="46">
          <cell r="C46" t="str">
            <v>M'care HMO OP Revenue</v>
          </cell>
          <cell r="E46">
            <v>6355541</v>
          </cell>
          <cell r="F46">
            <v>2.4311111302710308E-2</v>
          </cell>
          <cell r="H46">
            <v>5631031</v>
          </cell>
          <cell r="I46">
            <v>2.1380335326330824E-2</v>
          </cell>
          <cell r="K46">
            <v>2114384</v>
          </cell>
          <cell r="L46">
            <v>2.5477850068658409E-2</v>
          </cell>
          <cell r="N46">
            <v>6186599.3757085176</v>
          </cell>
          <cell r="O46">
            <v>2.5477850068658409E-2</v>
          </cell>
          <cell r="Q46">
            <v>6202751.3135380447</v>
          </cell>
          <cell r="R46">
            <v>2.5477850068658412E-2</v>
          </cell>
          <cell r="T46">
            <v>6723782.4175567329</v>
          </cell>
          <cell r="U46">
            <v>2.5477850068658409E-2</v>
          </cell>
        </row>
        <row r="47">
          <cell r="C47" t="str">
            <v>M'care HMO OP U&amp;C Revenue</v>
          </cell>
          <cell r="E47">
            <v>1506905</v>
          </cell>
          <cell r="F47">
            <v>5.7641883165588381E-3</v>
          </cell>
          <cell r="H47">
            <v>1620239</v>
          </cell>
          <cell r="I47">
            <v>6.151849124751565E-3</v>
          </cell>
          <cell r="K47">
            <v>312265</v>
          </cell>
          <cell r="L47">
            <v>2.0716549190069936E-2</v>
          </cell>
          <cell r="N47">
            <v>931734.23706455459</v>
          </cell>
          <cell r="O47">
            <v>2.0716549190069936E-2</v>
          </cell>
          <cell r="Q47">
            <v>1029237.3180406437</v>
          </cell>
          <cell r="R47">
            <v>2.0716549190069936E-2</v>
          </cell>
          <cell r="T47">
            <v>1115693.2577280295</v>
          </cell>
          <cell r="U47">
            <v>2.0716549190069936E-2</v>
          </cell>
        </row>
        <row r="48">
          <cell r="C48" t="str">
            <v>Pace VT IP Revenue</v>
          </cell>
          <cell r="E48">
            <v>530963</v>
          </cell>
          <cell r="F48">
            <v>3.0263894872979424E-3</v>
          </cell>
          <cell r="H48">
            <v>10441</v>
          </cell>
          <cell r="I48">
            <v>5.5825854004703538E-5</v>
          </cell>
          <cell r="K48">
            <v>1663</v>
          </cell>
          <cell r="L48">
            <v>3.4186437411828079E-5</v>
          </cell>
          <cell r="N48">
            <v>5042.4411278095422</v>
          </cell>
          <cell r="O48">
            <v>3.4186437411828079E-5</v>
          </cell>
          <cell r="Q48">
            <v>4862.8964199461152</v>
          </cell>
          <cell r="R48">
            <v>3.4186437411828079E-5</v>
          </cell>
          <cell r="T48">
            <v>5271.5336410578657</v>
          </cell>
          <cell r="U48">
            <v>3.4186437411828079E-5</v>
          </cell>
        </row>
        <row r="49">
          <cell r="C49" t="str">
            <v>Pace VT OP Revenue</v>
          </cell>
          <cell r="E49">
            <v>676304</v>
          </cell>
          <cell r="F49">
            <v>2.5869869800962957E-3</v>
          </cell>
          <cell r="H49">
            <v>7192</v>
          </cell>
          <cell r="I49">
            <v>2.7307143517230023E-5</v>
          </cell>
          <cell r="L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C50" t="str">
            <v>Commercial IP Revenue</v>
          </cell>
          <cell r="E50">
            <v>13309288</v>
          </cell>
          <cell r="F50">
            <v>7.5860444676221619E-2</v>
          </cell>
          <cell r="H50">
            <v>14604464</v>
          </cell>
          <cell r="I50">
            <v>7.8087029506843084E-2</v>
          </cell>
          <cell r="K50">
            <v>3186898</v>
          </cell>
          <cell r="L50">
            <v>6.551334276300666E-2</v>
          </cell>
          <cell r="N50">
            <v>9663106.1607540436</v>
          </cell>
          <cell r="O50">
            <v>6.551334276300666E-2</v>
          </cell>
          <cell r="Q50">
            <v>9319034.8015234116</v>
          </cell>
          <cell r="R50">
            <v>6.551334276300666E-2</v>
          </cell>
          <cell r="T50">
            <v>10102128.693698155</v>
          </cell>
          <cell r="U50">
            <v>6.551334276300666E-2</v>
          </cell>
        </row>
        <row r="51">
          <cell r="C51" t="str">
            <v>Commercial OP Revenue</v>
          </cell>
          <cell r="E51">
            <v>34684053</v>
          </cell>
          <cell r="F51">
            <v>0.1326728712649487</v>
          </cell>
          <cell r="H51">
            <v>32841434</v>
          </cell>
          <cell r="I51">
            <v>0.12469490427553361</v>
          </cell>
          <cell r="K51">
            <v>6168639</v>
          </cell>
          <cell r="L51">
            <v>7.4330707936533263E-2</v>
          </cell>
          <cell r="N51">
            <v>18049180.369493533</v>
          </cell>
          <cell r="O51">
            <v>7.4330707936533263E-2</v>
          </cell>
          <cell r="Q51">
            <v>18096303.065096978</v>
          </cell>
          <cell r="R51">
            <v>7.4330707936533263E-2</v>
          </cell>
          <cell r="T51">
            <v>19616392.504131109</v>
          </cell>
          <cell r="U51">
            <v>7.4330707936533263E-2</v>
          </cell>
        </row>
        <row r="52">
          <cell r="C52" t="str">
            <v>Commercial IP Physician Revenue</v>
          </cell>
          <cell r="K52">
            <v>464865</v>
          </cell>
          <cell r="L52">
            <v>7.0390704638413779E-2</v>
          </cell>
          <cell r="N52">
            <v>1375556.2149443342</v>
          </cell>
          <cell r="O52">
            <v>7.0390704638413779E-2</v>
          </cell>
          <cell r="Q52">
            <v>1354342.7090688648</v>
          </cell>
          <cell r="R52">
            <v>7.0390704638413779E-2</v>
          </cell>
          <cell r="T52">
            <v>1468107.4619984229</v>
          </cell>
          <cell r="U52">
            <v>7.0390704638413779E-2</v>
          </cell>
        </row>
        <row r="53">
          <cell r="C53" t="str">
            <v>Commercial OP Physician Revenue</v>
          </cell>
          <cell r="K53">
            <v>1223712</v>
          </cell>
          <cell r="L53">
            <v>8.1184538268710429E-2</v>
          </cell>
          <cell r="N53">
            <v>3651303.7538844901</v>
          </cell>
          <cell r="O53">
            <v>8.1184538268710429E-2</v>
          </cell>
          <cell r="Q53">
            <v>4033401.299966862</v>
          </cell>
          <cell r="R53">
            <v>8.1184538268710429E-2</v>
          </cell>
          <cell r="T53">
            <v>4372207.0286483672</v>
          </cell>
          <cell r="U53">
            <v>8.1184538268710416E-2</v>
          </cell>
        </row>
        <row r="54">
          <cell r="C54" t="str">
            <v>CDPHP IP Revenue</v>
          </cell>
          <cell r="K54">
            <v>157904</v>
          </cell>
          <cell r="L54">
            <v>3.246046429992364E-3</v>
          </cell>
          <cell r="N54">
            <v>478786.30417657126</v>
          </cell>
          <cell r="O54">
            <v>3.246046429992364E-3</v>
          </cell>
          <cell r="Q54">
            <v>461738.30204159435</v>
          </cell>
          <cell r="R54">
            <v>3.246046429992364E-3</v>
          </cell>
          <cell r="T54">
            <v>500538.93449043977</v>
          </cell>
          <cell r="U54">
            <v>3.246046429992364E-3</v>
          </cell>
        </row>
        <row r="55">
          <cell r="C55" t="str">
            <v>CDPHP OP Revenue</v>
          </cell>
          <cell r="K55">
            <v>251175</v>
          </cell>
          <cell r="L55">
            <v>3.0266020699150561E-3</v>
          </cell>
          <cell r="N55">
            <v>734927.57143148407</v>
          </cell>
          <cell r="O55">
            <v>3.0266020699150561E-3</v>
          </cell>
          <cell r="Q55">
            <v>736846.31607972737</v>
          </cell>
          <cell r="R55">
            <v>3.0266020699150561E-3</v>
          </cell>
          <cell r="T55">
            <v>798741.40587982722</v>
          </cell>
          <cell r="U55">
            <v>3.0266020699150561E-3</v>
          </cell>
        </row>
        <row r="56">
          <cell r="C56" t="str">
            <v>CDPHP IP Physician Revenue</v>
          </cell>
          <cell r="K56">
            <v>30485</v>
          </cell>
          <cell r="L56">
            <v>4.6160942013316643E-3</v>
          </cell>
          <cell r="N56">
            <v>90206.471153083228</v>
          </cell>
          <cell r="O56">
            <v>4.6160942013316643E-3</v>
          </cell>
          <cell r="Q56">
            <v>88815.328075816302</v>
          </cell>
          <cell r="R56">
            <v>4.6160942013316643E-3</v>
          </cell>
          <cell r="T56">
            <v>96275.813363066525</v>
          </cell>
          <cell r="U56">
            <v>4.6160942013316643E-3</v>
          </cell>
        </row>
        <row r="57">
          <cell r="C57" t="str">
            <v>CDPHP OP Physician Revenue</v>
          </cell>
          <cell r="K57">
            <v>46750</v>
          </cell>
          <cell r="L57">
            <v>3.1015281079716569E-3</v>
          </cell>
          <cell r="N57">
            <v>139492.34010461604</v>
          </cell>
          <cell r="O57">
            <v>3.1015281079716573E-3</v>
          </cell>
          <cell r="Q57">
            <v>154089.77829215597</v>
          </cell>
          <cell r="R57">
            <v>3.1015281079716569E-3</v>
          </cell>
          <cell r="T57">
            <v>167033.32041306383</v>
          </cell>
          <cell r="U57">
            <v>3.1015281079716569E-3</v>
          </cell>
        </row>
        <row r="58">
          <cell r="C58" t="str">
            <v>CIGNA IP Revenue</v>
          </cell>
          <cell r="K58">
            <v>1255621</v>
          </cell>
          <cell r="L58">
            <v>2.5811911442860484E-2</v>
          </cell>
          <cell r="N58">
            <v>3807212.8510771771</v>
          </cell>
          <cell r="O58">
            <v>2.5811911442860484E-2</v>
          </cell>
          <cell r="Q58">
            <v>3671650.5506368978</v>
          </cell>
          <cell r="R58">
            <v>2.5811911442860484E-2</v>
          </cell>
          <cell r="T58">
            <v>3980185.4130599634</v>
          </cell>
          <cell r="U58">
            <v>2.5811911442860484E-2</v>
          </cell>
        </row>
        <row r="59">
          <cell r="C59" t="str">
            <v>CIGNA OP Revenue</v>
          </cell>
          <cell r="K59">
            <v>4078368</v>
          </cell>
          <cell r="L59">
            <v>4.9143414076541561E-2</v>
          </cell>
          <cell r="N59">
            <v>11933134.625834094</v>
          </cell>
          <cell r="O59">
            <v>4.9143414076541561E-2</v>
          </cell>
          <cell r="Q59">
            <v>11964289.584622057</v>
          </cell>
          <cell r="R59">
            <v>4.9143414076541561E-2</v>
          </cell>
          <cell r="T59">
            <v>12969289.897542745</v>
          </cell>
          <cell r="U59">
            <v>4.9143414076541561E-2</v>
          </cell>
        </row>
        <row r="60">
          <cell r="C60" t="str">
            <v>CIGNA IP Physician Revenue</v>
          </cell>
          <cell r="K60">
            <v>181833</v>
          </cell>
          <cell r="L60">
            <v>2.753348390719175E-2</v>
          </cell>
          <cell r="N60">
            <v>538051.93600717012</v>
          </cell>
          <cell r="O60">
            <v>2.753348390719175E-2</v>
          </cell>
          <cell r="Q60">
            <v>529754.22502902756</v>
          </cell>
          <cell r="R60">
            <v>2.753348390719175E-2</v>
          </cell>
          <cell r="T60">
            <v>574253.56638499186</v>
          </cell>
          <cell r="U60">
            <v>2.7533483907191753E-2</v>
          </cell>
        </row>
        <row r="61">
          <cell r="C61" t="str">
            <v>CIGNA OP Physician Revenue</v>
          </cell>
          <cell r="K61">
            <v>813967</v>
          </cell>
          <cell r="L61">
            <v>5.4000888330724403E-2</v>
          </cell>
          <cell r="N61">
            <v>2428709.3389932406</v>
          </cell>
          <cell r="O61">
            <v>5.4000888330724403E-2</v>
          </cell>
          <cell r="Q61">
            <v>2682866.1939493334</v>
          </cell>
          <cell r="R61">
            <v>5.4000888330724403E-2</v>
          </cell>
          <cell r="T61">
            <v>2908226.9672012907</v>
          </cell>
          <cell r="U61">
            <v>5.4000888330724403E-2</v>
          </cell>
        </row>
        <row r="62">
          <cell r="C62" t="str">
            <v>Workers Comp IP Revenue</v>
          </cell>
          <cell r="E62">
            <v>669929</v>
          </cell>
          <cell r="F62">
            <v>3.8184696162181231E-3</v>
          </cell>
          <cell r="H62">
            <v>405571</v>
          </cell>
          <cell r="I62">
            <v>2.1685037290050395E-3</v>
          </cell>
          <cell r="K62">
            <v>30212</v>
          </cell>
          <cell r="L62">
            <v>6.2107074388824412E-4</v>
          </cell>
          <cell r="N62">
            <v>91606.873934685442</v>
          </cell>
          <cell r="O62">
            <v>6.2107074388824412E-4</v>
          </cell>
          <cell r="Q62">
            <v>88345.055104877945</v>
          </cell>
          <cell r="R62">
            <v>6.2107074388824412E-4</v>
          </cell>
          <cell r="T62">
            <v>95768.836057510678</v>
          </cell>
          <cell r="U62">
            <v>6.2107074388824412E-4</v>
          </cell>
        </row>
        <row r="63">
          <cell r="C63" t="str">
            <v>Workers Comp OP Revenue</v>
          </cell>
          <cell r="E63">
            <v>3687814</v>
          </cell>
          <cell r="F63">
            <v>1.4106565690897646E-2</v>
          </cell>
          <cell r="H63">
            <v>3405863</v>
          </cell>
          <cell r="I63">
            <v>1.2931644847194605E-2</v>
          </cell>
          <cell r="K63">
            <v>985461</v>
          </cell>
          <cell r="L63">
            <v>1.1874582671127943E-2</v>
          </cell>
          <cell r="N63">
            <v>2883417.7743423576</v>
          </cell>
          <cell r="O63">
            <v>1.1874582671127943E-2</v>
          </cell>
          <cell r="Q63">
            <v>2890945.784772546</v>
          </cell>
          <cell r="R63">
            <v>1.1874582671127943E-2</v>
          </cell>
          <cell r="T63">
            <v>3133785.2277485435</v>
          </cell>
          <cell r="U63">
            <v>1.1874582671127943E-2</v>
          </cell>
        </row>
        <row r="64">
          <cell r="C64" t="str">
            <v>Workers Comp IP Physician Revenue</v>
          </cell>
          <cell r="K64">
            <v>9051</v>
          </cell>
          <cell r="L64">
            <v>1.3705188983517433E-3</v>
          </cell>
          <cell r="N64">
            <v>26782.311642006112</v>
          </cell>
          <cell r="O64">
            <v>1.3705188983517433E-3</v>
          </cell>
          <cell r="Q64">
            <v>26369.281102647641</v>
          </cell>
          <cell r="R64">
            <v>1.3705188983517433E-3</v>
          </cell>
          <cell r="T64">
            <v>28584.300040974747</v>
          </cell>
          <cell r="U64">
            <v>1.3705188983517433E-3</v>
          </cell>
        </row>
        <row r="65">
          <cell r="C65" t="str">
            <v>Workers Comp OP Physician Revenue</v>
          </cell>
          <cell r="K65">
            <v>438484</v>
          </cell>
          <cell r="L65">
            <v>2.9090277024510034E-2</v>
          </cell>
          <cell r="N65">
            <v>1308345.6525867905</v>
          </cell>
          <cell r="O65">
            <v>2.9090277024510031E-2</v>
          </cell>
          <cell r="Q65">
            <v>1445259.9432012348</v>
          </cell>
          <cell r="R65">
            <v>2.9090277024510034E-2</v>
          </cell>
          <cell r="T65">
            <v>1566661.7854118049</v>
          </cell>
          <cell r="U65">
            <v>2.9090277024510031E-2</v>
          </cell>
        </row>
        <row r="66">
          <cell r="C66" t="str">
            <v>Selfpay IP Revenue</v>
          </cell>
          <cell r="E66">
            <v>5971703</v>
          </cell>
          <cell r="F66">
            <v>3.4037586763042971E-2</v>
          </cell>
          <cell r="H66">
            <v>5812433</v>
          </cell>
          <cell r="I66">
            <v>3.1077869559440766E-2</v>
          </cell>
          <cell r="K66">
            <v>1256214</v>
          </cell>
          <cell r="L66">
            <v>2.5824101796068671E-2</v>
          </cell>
          <cell r="N66">
            <v>3809010.9073542613</v>
          </cell>
          <cell r="O66">
            <v>2.5824101796068671E-2</v>
          </cell>
          <cell r="Q66">
            <v>3673384.5840566382</v>
          </cell>
          <cell r="R66">
            <v>2.5824101796068671E-2</v>
          </cell>
          <cell r="T66">
            <v>3982065.1601731009</v>
          </cell>
          <cell r="U66">
            <v>2.5824101796068671E-2</v>
          </cell>
        </row>
        <row r="67">
          <cell r="C67" t="str">
            <v>Selfpay OP Revenue</v>
          </cell>
          <cell r="E67">
            <v>7586791</v>
          </cell>
          <cell r="F67">
            <v>2.9020868629657307E-2</v>
          </cell>
          <cell r="H67">
            <v>8987185</v>
          </cell>
          <cell r="I67">
            <v>3.4123241186164756E-2</v>
          </cell>
          <cell r="K67">
            <v>2113225</v>
          </cell>
          <cell r="L67">
            <v>2.5463884380198046E-2</v>
          </cell>
          <cell r="N67">
            <v>6183208.1900599096</v>
          </cell>
          <cell r="O67">
            <v>2.5463884380198046E-2</v>
          </cell>
          <cell r="Q67">
            <v>6199351.2742015803</v>
          </cell>
          <cell r="R67">
            <v>2.5463884380198046E-2</v>
          </cell>
          <cell r="T67">
            <v>6720096.7749194689</v>
          </cell>
          <cell r="U67">
            <v>2.5463884380198046E-2</v>
          </cell>
        </row>
        <row r="68">
          <cell r="C68" t="str">
            <v>Selfpay IP Physician Revenue</v>
          </cell>
          <cell r="K68">
            <v>149675</v>
          </cell>
          <cell r="L68">
            <v>2.266406099997759E-2</v>
          </cell>
          <cell r="N68">
            <v>442894.98342915304</v>
          </cell>
          <cell r="O68">
            <v>2.266406099997759E-2</v>
          </cell>
          <cell r="Q68">
            <v>436064.76069371181</v>
          </cell>
          <cell r="R68">
            <v>2.266406099997759E-2</v>
          </cell>
          <cell r="T68">
            <v>472694.1894412656</v>
          </cell>
          <cell r="U68">
            <v>2.266406099997759E-2</v>
          </cell>
        </row>
        <row r="69">
          <cell r="C69" t="str">
            <v>Selfpay OP Physician Revenue</v>
          </cell>
          <cell r="K69">
            <v>574793</v>
          </cell>
          <cell r="L69">
            <v>3.8133404187494176E-2</v>
          </cell>
          <cell r="N69">
            <v>1715063.5432246539</v>
          </cell>
          <cell r="O69">
            <v>3.8133404187494176E-2</v>
          </cell>
          <cell r="Q69">
            <v>1894539.592168625</v>
          </cell>
          <cell r="R69">
            <v>3.8133404187494176E-2</v>
          </cell>
          <cell r="T69">
            <v>2053680.9270628064</v>
          </cell>
          <cell r="U69">
            <v>3.8133404187494176E-2</v>
          </cell>
        </row>
        <row r="70">
          <cell r="C70" t="str">
            <v xml:space="preserve">   TOTAL COMMERCIAL AND SELF</v>
          </cell>
          <cell r="E70">
            <v>156707473</v>
          </cell>
          <cell r="F70">
            <v>0.35258223379739773</v>
          </cell>
          <cell r="H70">
            <v>166721494</v>
          </cell>
          <cell r="I70">
            <v>0.36291966348706367</v>
          </cell>
          <cell r="K70">
            <v>55230799</v>
          </cell>
          <cell r="L70">
            <v>0.36025236895119306</v>
          </cell>
          <cell r="N70">
            <v>163480363.82629365</v>
          </cell>
          <cell r="O70">
            <v>0.35942543941265748</v>
          </cell>
          <cell r="Q70">
            <v>164339557.36413819</v>
          </cell>
          <cell r="R70">
            <v>0.36148357650715074</v>
          </cell>
          <cell r="T70">
            <v>178145314.66112912</v>
          </cell>
          <cell r="U70">
            <v>0.36148277926967715</v>
          </cell>
        </row>
        <row r="72">
          <cell r="C72" t="str">
            <v>Total IP Revenue</v>
          </cell>
          <cell r="E72">
            <v>175444371</v>
          </cell>
          <cell r="F72">
            <v>0.39473910880025093</v>
          </cell>
          <cell r="H72">
            <v>187028039</v>
          </cell>
          <cell r="I72">
            <v>0.40712298905218197</v>
          </cell>
          <cell r="K72">
            <v>48645022</v>
          </cell>
          <cell r="L72">
            <v>0.31729550776882487</v>
          </cell>
          <cell r="N72">
            <v>147498292</v>
          </cell>
          <cell r="O72">
            <v>0.32428749957424402</v>
          </cell>
          <cell r="Q72">
            <v>142246364</v>
          </cell>
          <cell r="R72">
            <v>0.31288708104478996</v>
          </cell>
          <cell r="T72">
            <v>154199561</v>
          </cell>
          <cell r="U72">
            <v>0.31289335887656977</v>
          </cell>
        </row>
        <row r="73">
          <cell r="C73" t="str">
            <v>Total OP Revenue</v>
          </cell>
          <cell r="E73">
            <v>261425359</v>
          </cell>
          <cell r="F73">
            <v>0.58819107527505488</v>
          </cell>
          <cell r="H73">
            <v>263374307</v>
          </cell>
          <cell r="I73">
            <v>0.57331368964087259</v>
          </cell>
          <cell r="K73">
            <v>82989106</v>
          </cell>
          <cell r="L73">
            <v>0.54131069213106386</v>
          </cell>
          <cell r="N73">
            <v>242822662</v>
          </cell>
          <cell r="O73">
            <v>0.53386620843000543</v>
          </cell>
          <cell r="Q73">
            <v>243456622</v>
          </cell>
          <cell r="R73">
            <v>0.53551057247835732</v>
          </cell>
          <cell r="T73">
            <v>263906978</v>
          </cell>
          <cell r="U73">
            <v>0.53550568005433552</v>
          </cell>
        </row>
        <row r="74">
          <cell r="C74" t="str">
            <v>Total IP Physician Revenue</v>
          </cell>
          <cell r="K74">
            <v>6604068</v>
          </cell>
          <cell r="L74">
            <v>4.3076167370216169E-2</v>
          </cell>
          <cell r="N74">
            <v>19541731</v>
          </cell>
          <cell r="O74">
            <v>4.2964152312641633E-2</v>
          </cell>
          <cell r="Q74">
            <v>19240363</v>
          </cell>
          <cell r="R74">
            <v>4.2321370107654757E-2</v>
          </cell>
          <cell r="T74">
            <v>20856553</v>
          </cell>
          <cell r="U74">
            <v>4.2320982501092834E-2</v>
          </cell>
        </row>
        <row r="75">
          <cell r="C75" t="str">
            <v>Total OP Physician Revenue</v>
          </cell>
          <cell r="K75">
            <v>15073215</v>
          </cell>
          <cell r="L75">
            <v>9.8317632729895105E-2</v>
          </cell>
          <cell r="N75">
            <v>44975359</v>
          </cell>
          <cell r="O75">
            <v>9.8882139683108813E-2</v>
          </cell>
          <cell r="Q75">
            <v>49681890</v>
          </cell>
          <cell r="R75">
            <v>0.10928097636919802</v>
          </cell>
          <cell r="T75">
            <v>53855169</v>
          </cell>
          <cell r="U75">
            <v>0.10927997856800198</v>
          </cell>
        </row>
        <row r="76">
          <cell r="C76" t="str">
            <v>Total Revenue</v>
          </cell>
          <cell r="E76">
            <v>444456521</v>
          </cell>
          <cell r="H76">
            <v>459389531</v>
          </cell>
          <cell r="K76">
            <v>153311411</v>
          </cell>
          <cell r="N76">
            <v>454838044.00000006</v>
          </cell>
          <cell r="Q76">
            <v>454625239</v>
          </cell>
          <cell r="T76">
            <v>492818260.99999994</v>
          </cell>
        </row>
        <row r="77">
          <cell r="K77">
            <v>153311410</v>
          </cell>
          <cell r="N77" t="str">
            <v>BALANCES</v>
          </cell>
          <cell r="Q77" t="str">
            <v>BALANCES</v>
          </cell>
          <cell r="T77" t="str">
            <v>BALANCES</v>
          </cell>
        </row>
        <row r="78">
          <cell r="C78" t="str">
            <v>Other Payor Revenue</v>
          </cell>
          <cell r="E78">
            <v>55172311</v>
          </cell>
          <cell r="H78">
            <v>53275964</v>
          </cell>
          <cell r="K78">
            <v>11188207</v>
          </cell>
          <cell r="N78">
            <v>33241403.4219543</v>
          </cell>
          <cell r="Q78">
            <v>32988124.939265598</v>
          </cell>
          <cell r="T78">
            <v>35759538.818706229</v>
          </cell>
        </row>
        <row r="79">
          <cell r="C79" t="str">
            <v>Medicaid IP Revenue (w/ Level II)</v>
          </cell>
          <cell r="E79">
            <v>23162590</v>
          </cell>
          <cell r="H79">
            <v>16626920</v>
          </cell>
          <cell r="K79">
            <v>5738256</v>
          </cell>
          <cell r="N79">
            <v>17399169.005592227</v>
          </cell>
          <cell r="Q79">
            <v>16779641.947765674</v>
          </cell>
          <cell r="T79">
            <v>18189662.98556954</v>
          </cell>
        </row>
        <row r="81">
          <cell r="C81" t="str">
            <v>Bad Debt Expense</v>
          </cell>
          <cell r="E81">
            <v>6872448</v>
          </cell>
          <cell r="H81">
            <v>9647180</v>
          </cell>
          <cell r="K81">
            <v>1566557.8</v>
          </cell>
          <cell r="N81">
            <v>7601598.9240000024</v>
          </cell>
          <cell r="Q81">
            <v>9092504.7800000012</v>
          </cell>
          <cell r="T81">
            <v>9856365.2200000025</v>
          </cell>
        </row>
        <row r="82">
          <cell r="C82" t="str">
            <v>Doubtful Accounts % of Gross Revenue</v>
          </cell>
          <cell r="E82">
            <v>1.5462587846697382E-2</v>
          </cell>
          <cell r="H82">
            <v>2.0999999671302914E-2</v>
          </cell>
          <cell r="K82">
            <v>1.0218142209910259E-2</v>
          </cell>
          <cell r="N82">
            <v>1.6712759682872967E-2</v>
          </cell>
          <cell r="Q82">
            <v>2.0000000000000004E-2</v>
          </cell>
          <cell r="T82">
            <v>2.0000000000000007E-2</v>
          </cell>
        </row>
        <row r="83">
          <cell r="T83">
            <v>0</v>
          </cell>
          <cell r="W83" t="str">
            <v>Bad Debt Adder</v>
          </cell>
        </row>
        <row r="84">
          <cell r="C84" t="str">
            <v>DAYS</v>
          </cell>
        </row>
        <row r="86">
          <cell r="C86" t="str">
            <v>Medicare IP DRG Days</v>
          </cell>
          <cell r="E86">
            <v>12714</v>
          </cell>
          <cell r="F86">
            <v>0.4275481723105895</v>
          </cell>
          <cell r="H86">
            <v>14494</v>
          </cell>
          <cell r="I86">
            <v>0.47398541482716899</v>
          </cell>
          <cell r="K86">
            <v>4046</v>
          </cell>
          <cell r="L86">
            <v>0.4225587467362924</v>
          </cell>
          <cell r="N86">
            <v>12497.174934725848</v>
          </cell>
          <cell r="O86">
            <v>0.4225587467362924</v>
          </cell>
          <cell r="Q86">
            <v>12027.289608355091</v>
          </cell>
          <cell r="R86">
            <v>0.4225587467362924</v>
          </cell>
          <cell r="T86">
            <v>12027.289608355091</v>
          </cell>
          <cell r="U86">
            <v>0.4225587467362924</v>
          </cell>
        </row>
        <row r="87">
          <cell r="C87" t="str">
            <v>Medicare Rehab Days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L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C88" t="str">
            <v>Medicare Psych Days</v>
          </cell>
          <cell r="E88">
            <v>2592</v>
          </cell>
          <cell r="F88">
            <v>8.7164138951474596E-2</v>
          </cell>
          <cell r="H88">
            <v>2853</v>
          </cell>
          <cell r="I88">
            <v>9.3299323064848422E-2</v>
          </cell>
          <cell r="K88">
            <v>884</v>
          </cell>
          <cell r="L88">
            <v>9.2323759791122714E-2</v>
          </cell>
          <cell r="N88">
            <v>2730.4751958224542</v>
          </cell>
          <cell r="O88">
            <v>9.2323759791122714E-2</v>
          </cell>
          <cell r="Q88">
            <v>2627.8111749347258</v>
          </cell>
          <cell r="R88">
            <v>9.2323759791122714E-2</v>
          </cell>
          <cell r="T88">
            <v>2627.8111749347258</v>
          </cell>
          <cell r="U88">
            <v>9.2323759791122714E-2</v>
          </cell>
        </row>
        <row r="89">
          <cell r="C89" t="str">
            <v>Medicare Swing Days</v>
          </cell>
          <cell r="E89">
            <v>617</v>
          </cell>
          <cell r="F89">
            <v>2.0748562397013823E-2</v>
          </cell>
          <cell r="H89">
            <v>224</v>
          </cell>
          <cell r="I89">
            <v>7.3252885967494035E-3</v>
          </cell>
          <cell r="K89">
            <v>181</v>
          </cell>
          <cell r="L89">
            <v>1.8903394255874673E-2</v>
          </cell>
          <cell r="N89">
            <v>559.06788511749346</v>
          </cell>
          <cell r="O89">
            <v>1.8903394255874673E-2</v>
          </cell>
          <cell r="Q89">
            <v>538.04731070496075</v>
          </cell>
          <cell r="R89">
            <v>1.8903394255874669E-2</v>
          </cell>
          <cell r="T89">
            <v>538.04731070496075</v>
          </cell>
          <cell r="U89">
            <v>1.8903394255874669E-2</v>
          </cell>
        </row>
        <row r="90">
          <cell r="C90" t="str">
            <v>Medicaid DRG Days</v>
          </cell>
          <cell r="E90">
            <v>3487</v>
          </cell>
          <cell r="F90">
            <v>0.11726132427615428</v>
          </cell>
          <cell r="H90">
            <v>3403</v>
          </cell>
          <cell r="I90">
            <v>0.11128552274436705</v>
          </cell>
          <cell r="K90">
            <v>1122</v>
          </cell>
          <cell r="L90">
            <v>0.11718015665796344</v>
          </cell>
          <cell r="N90">
            <v>3465.603133159269</v>
          </cell>
          <cell r="O90">
            <v>0.11718015665796344</v>
          </cell>
          <cell r="Q90">
            <v>3335.2987989556136</v>
          </cell>
          <cell r="R90">
            <v>0.11718015665796344</v>
          </cell>
          <cell r="T90">
            <v>3335.2987989556136</v>
          </cell>
          <cell r="U90">
            <v>0.11718015665796344</v>
          </cell>
        </row>
        <row r="91">
          <cell r="C91" t="str">
            <v>Medicaid Rehab Days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C92" t="str">
            <v>Medicaid Psych Days</v>
          </cell>
          <cell r="E92">
            <v>2340</v>
          </cell>
          <cell r="F92">
            <v>7.8689847664525678E-2</v>
          </cell>
          <cell r="H92">
            <v>1984</v>
          </cell>
          <cell r="I92">
            <v>6.4881127571208994E-2</v>
          </cell>
          <cell r="K92">
            <v>1021</v>
          </cell>
          <cell r="L92">
            <v>0.10663185378590079</v>
          </cell>
          <cell r="N92">
            <v>3153.6370757180157</v>
          </cell>
          <cell r="O92">
            <v>0.10663185378590079</v>
          </cell>
          <cell r="Q92">
            <v>3035.0624543080939</v>
          </cell>
          <cell r="R92">
            <v>0.10663185378590079</v>
          </cell>
          <cell r="T92">
            <v>3035.0624543080939</v>
          </cell>
          <cell r="U92">
            <v>0.10663185378590079</v>
          </cell>
        </row>
        <row r="93">
          <cell r="C93" t="str">
            <v>Catamount Days</v>
          </cell>
          <cell r="E93">
            <v>354</v>
          </cell>
          <cell r="F93">
            <v>1.1904361569761577E-2</v>
          </cell>
          <cell r="H93">
            <v>448</v>
          </cell>
          <cell r="I93">
            <v>1.4650577193498807E-2</v>
          </cell>
          <cell r="K93">
            <v>137</v>
          </cell>
          <cell r="L93">
            <v>1.4308093994778068E-2</v>
          </cell>
          <cell r="N93">
            <v>423.16187989556136</v>
          </cell>
          <cell r="O93">
            <v>1.4308093994778068E-2</v>
          </cell>
          <cell r="Q93">
            <v>407.25127937336816</v>
          </cell>
          <cell r="R93">
            <v>1.4308093994778068E-2</v>
          </cell>
          <cell r="T93">
            <v>407.25127937336816</v>
          </cell>
          <cell r="U93">
            <v>1.4308093994778068E-2</v>
          </cell>
        </row>
        <row r="94">
          <cell r="C94" t="str">
            <v>Pace VT Days</v>
          </cell>
          <cell r="E94">
            <v>250</v>
          </cell>
          <cell r="F94">
            <v>8.4070350068937687E-3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C95" t="str">
            <v>Medicaid Level II Days</v>
          </cell>
          <cell r="E95">
            <v>860</v>
          </cell>
          <cell r="F95">
            <v>2.8920200423714564E-2</v>
          </cell>
          <cell r="H95">
            <v>1002</v>
          </cell>
          <cell r="I95">
            <v>3.2767585597959385E-2</v>
          </cell>
          <cell r="K95">
            <v>160</v>
          </cell>
          <cell r="L95">
            <v>1.671018276762402E-2</v>
          </cell>
          <cell r="N95">
            <v>494.20365535248038</v>
          </cell>
          <cell r="O95">
            <v>1.671018276762402E-2</v>
          </cell>
          <cell r="Q95">
            <v>475.6219321148825</v>
          </cell>
          <cell r="R95">
            <v>1.671018276762402E-2</v>
          </cell>
          <cell r="T95">
            <v>475.6219321148825</v>
          </cell>
          <cell r="U95">
            <v>1.671018276762402E-2</v>
          </cell>
        </row>
        <row r="96">
          <cell r="C96" t="str">
            <v>BCBS Days</v>
          </cell>
          <cell r="E96">
            <v>2423</v>
          </cell>
          <cell r="F96">
            <v>8.1480983286814412E-2</v>
          </cell>
          <cell r="H96">
            <v>2689</v>
          </cell>
          <cell r="I96">
            <v>8.7936165342228326E-2</v>
          </cell>
          <cell r="K96">
            <v>722</v>
          </cell>
          <cell r="L96">
            <v>7.5404699738903389E-2</v>
          </cell>
          <cell r="N96">
            <v>2230.0939947780676</v>
          </cell>
          <cell r="O96">
            <v>7.5404699738903389E-2</v>
          </cell>
          <cell r="Q96">
            <v>2146.243968668407</v>
          </cell>
          <cell r="R96">
            <v>7.5404699738903389E-2</v>
          </cell>
          <cell r="T96">
            <v>2146.243968668407</v>
          </cell>
          <cell r="U96">
            <v>7.5404699738903389E-2</v>
          </cell>
        </row>
        <row r="97">
          <cell r="C97" t="str">
            <v>BCBS Psych Days</v>
          </cell>
          <cell r="E97">
            <v>257</v>
          </cell>
          <cell r="F97">
            <v>8.642431987086795E-3</v>
          </cell>
          <cell r="H97">
            <v>294</v>
          </cell>
          <cell r="I97">
            <v>9.6144412832335924E-3</v>
          </cell>
          <cell r="K97">
            <v>113</v>
          </cell>
          <cell r="L97">
            <v>1.1801566579634465E-2</v>
          </cell>
          <cell r="N97">
            <v>349.0313315926893</v>
          </cell>
          <cell r="O97">
            <v>1.1801566579634465E-2</v>
          </cell>
          <cell r="Q97">
            <v>335.90798955613576</v>
          </cell>
          <cell r="R97">
            <v>1.1801566579634465E-2</v>
          </cell>
          <cell r="T97">
            <v>335.90798955613576</v>
          </cell>
          <cell r="U97">
            <v>1.1801566579634465E-2</v>
          </cell>
        </row>
        <row r="98">
          <cell r="C98" t="str">
            <v>M'care HMO Days</v>
          </cell>
          <cell r="E98">
            <v>895</v>
          </cell>
          <cell r="F98">
            <v>3.0097185324679691E-2</v>
          </cell>
          <cell r="H98">
            <v>866</v>
          </cell>
          <cell r="I98">
            <v>2.8320088949932959E-2</v>
          </cell>
          <cell r="K98">
            <v>353</v>
          </cell>
          <cell r="L98">
            <v>3.6866840731070494E-2</v>
          </cell>
          <cell r="N98">
            <v>1090.3368146214098</v>
          </cell>
          <cell r="O98">
            <v>3.6866840731070494E-2</v>
          </cell>
          <cell r="Q98">
            <v>1049.3408877284594</v>
          </cell>
          <cell r="R98">
            <v>3.6866840731070494E-2</v>
          </cell>
          <cell r="T98">
            <v>1049.3408877284594</v>
          </cell>
          <cell r="U98">
            <v>3.6866840731070494E-2</v>
          </cell>
        </row>
        <row r="99">
          <cell r="C99" t="str">
            <v>Commercial Days</v>
          </cell>
          <cell r="E99">
            <v>1911</v>
          </cell>
          <cell r="F99">
            <v>6.4263375592695973E-2</v>
          </cell>
          <cell r="H99">
            <v>1490</v>
          </cell>
          <cell r="I99">
            <v>4.8726250040877724E-2</v>
          </cell>
          <cell r="K99">
            <v>580</v>
          </cell>
          <cell r="L99">
            <v>6.0574412532637074E-2</v>
          </cell>
          <cell r="N99">
            <v>1791.4882506527415</v>
          </cell>
          <cell r="O99">
            <v>6.0574412532637074E-2</v>
          </cell>
          <cell r="Q99">
            <v>1724.129503916449</v>
          </cell>
          <cell r="R99">
            <v>6.0574412532637074E-2</v>
          </cell>
          <cell r="T99">
            <v>1724.129503916449</v>
          </cell>
          <cell r="U99">
            <v>6.0574412532637074E-2</v>
          </cell>
        </row>
        <row r="100">
          <cell r="C100" t="str">
            <v>Workers Comp Days</v>
          </cell>
          <cell r="E100">
            <v>39</v>
          </cell>
          <cell r="F100">
            <v>1.3114974610754278E-3</v>
          </cell>
          <cell r="H100">
            <v>28</v>
          </cell>
          <cell r="I100">
            <v>9.1566107459367543E-4</v>
          </cell>
          <cell r="K100">
            <v>5</v>
          </cell>
          <cell r="L100">
            <v>5.2219321148825064E-4</v>
          </cell>
          <cell r="N100">
            <v>15.443864229765012</v>
          </cell>
          <cell r="O100">
            <v>5.2219321148825064E-4</v>
          </cell>
          <cell r="Q100">
            <v>14.863185378590078</v>
          </cell>
          <cell r="R100">
            <v>5.2219321148825064E-4</v>
          </cell>
          <cell r="T100">
            <v>14.863185378590078</v>
          </cell>
          <cell r="U100">
            <v>5.2219321148825064E-4</v>
          </cell>
        </row>
        <row r="101">
          <cell r="C101" t="str">
            <v>Selfpay Days</v>
          </cell>
          <cell r="E101">
            <v>998</v>
          </cell>
          <cell r="F101">
            <v>3.3560883747519928E-2</v>
          </cell>
          <cell r="H101">
            <v>804</v>
          </cell>
          <cell r="I101">
            <v>2.6292553713332681E-2</v>
          </cell>
          <cell r="K101">
            <v>251</v>
          </cell>
          <cell r="L101">
            <v>2.6214099216710182E-2</v>
          </cell>
          <cell r="N101">
            <v>775.28198433420368</v>
          </cell>
          <cell r="O101">
            <v>2.6214099216710182E-2</v>
          </cell>
          <cell r="Q101">
            <v>746.13190600522194</v>
          </cell>
          <cell r="R101">
            <v>2.6214099216710182E-2</v>
          </cell>
          <cell r="T101">
            <v>746.13190600522194</v>
          </cell>
          <cell r="U101">
            <v>2.6214099216710182E-2</v>
          </cell>
        </row>
        <row r="103">
          <cell r="C103" t="str">
            <v>Total Days</v>
          </cell>
          <cell r="E103">
            <v>29737</v>
          </cell>
          <cell r="H103">
            <v>30579</v>
          </cell>
          <cell r="K103">
            <v>9575</v>
          </cell>
          <cell r="N103">
            <v>29575</v>
          </cell>
          <cell r="Q103">
            <v>28463</v>
          </cell>
          <cell r="T103">
            <v>28463</v>
          </cell>
        </row>
        <row r="104">
          <cell r="N104" t="str">
            <v>BALANCES</v>
          </cell>
          <cell r="Q104" t="str">
            <v>BALANCES</v>
          </cell>
          <cell r="T104" t="str">
            <v>BALANCES</v>
          </cell>
        </row>
        <row r="105">
          <cell r="C105" t="str">
            <v>DISCHARGES</v>
          </cell>
        </row>
        <row r="107">
          <cell r="C107" t="str">
            <v>Medicare IP DRG Discharges</v>
          </cell>
          <cell r="E107">
            <v>2986</v>
          </cell>
          <cell r="F107">
            <v>0.45153485558747919</v>
          </cell>
          <cell r="H107">
            <v>2994</v>
          </cell>
          <cell r="I107">
            <v>0.47659980897803245</v>
          </cell>
          <cell r="K107">
            <v>918</v>
          </cell>
          <cell r="L107">
            <v>0.43445338381448179</v>
          </cell>
          <cell r="N107">
            <v>2672.7572172266919</v>
          </cell>
          <cell r="O107">
            <v>0.43445338381448179</v>
          </cell>
          <cell r="Q107">
            <v>2543.7245622337909</v>
          </cell>
          <cell r="R107">
            <v>0.43445338381448179</v>
          </cell>
          <cell r="T107">
            <v>2543.7245622337909</v>
          </cell>
          <cell r="U107">
            <v>0.43445338381448179</v>
          </cell>
        </row>
        <row r="108">
          <cell r="C108" t="str">
            <v>Medicare Rehab Discharges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C109" t="str">
            <v>Medicare Psych Discharges</v>
          </cell>
          <cell r="E109">
            <v>194</v>
          </cell>
          <cell r="F109">
            <v>2.9336156056252834E-2</v>
          </cell>
          <cell r="H109">
            <v>156</v>
          </cell>
          <cell r="I109">
            <v>2.4832855778414518E-2</v>
          </cell>
          <cell r="K109">
            <v>77</v>
          </cell>
          <cell r="L109">
            <v>3.6441079034548039E-2</v>
          </cell>
          <cell r="N109">
            <v>224.18551822053954</v>
          </cell>
          <cell r="O109">
            <v>3.6441079034548039E-2</v>
          </cell>
          <cell r="Q109">
            <v>213.36251774727876</v>
          </cell>
          <cell r="R109">
            <v>3.6441079034548039E-2</v>
          </cell>
          <cell r="T109">
            <v>213.36251774727876</v>
          </cell>
          <cell r="U109">
            <v>3.6441079034548039E-2</v>
          </cell>
        </row>
        <row r="110">
          <cell r="C110" t="str">
            <v>Medicaid DRG Discharges</v>
          </cell>
          <cell r="E110">
            <v>1168</v>
          </cell>
          <cell r="F110">
            <v>0.17662180553455314</v>
          </cell>
          <cell r="H110">
            <v>1007</v>
          </cell>
          <cell r="I110">
            <v>0.16029926774912448</v>
          </cell>
          <cell r="K110">
            <v>401</v>
          </cell>
          <cell r="L110">
            <v>0.18977756743965926</v>
          </cell>
          <cell r="N110">
            <v>1167.5115948887837</v>
          </cell>
          <cell r="O110">
            <v>0.18977756743965926</v>
          </cell>
          <cell r="Q110">
            <v>1111.1476573592049</v>
          </cell>
          <cell r="R110">
            <v>0.18977756743965926</v>
          </cell>
          <cell r="T110">
            <v>1111.1476573592049</v>
          </cell>
          <cell r="U110">
            <v>0.18977756743965926</v>
          </cell>
        </row>
        <row r="111">
          <cell r="C111" t="str">
            <v>Medicaid Rehab Discharges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C112" t="str">
            <v>Medicaid Psych Discharges</v>
          </cell>
          <cell r="E112">
            <v>260</v>
          </cell>
          <cell r="F112">
            <v>3.9316497807349159E-2</v>
          </cell>
          <cell r="H112">
            <v>223</v>
          </cell>
          <cell r="I112">
            <v>3.5498248965297678E-2</v>
          </cell>
          <cell r="K112">
            <v>87</v>
          </cell>
          <cell r="L112">
            <v>4.1173686701372454E-2</v>
          </cell>
          <cell r="N112">
            <v>253.30052058684333</v>
          </cell>
          <cell r="O112">
            <v>4.1173686701372454E-2</v>
          </cell>
          <cell r="Q112">
            <v>241.07193563653573</v>
          </cell>
          <cell r="R112">
            <v>4.1173686701372454E-2</v>
          </cell>
          <cell r="T112">
            <v>241.07193563653573</v>
          </cell>
          <cell r="U112">
            <v>4.1173686701372454E-2</v>
          </cell>
        </row>
        <row r="113">
          <cell r="C113" t="str">
            <v>Catamount Discharges</v>
          </cell>
          <cell r="E113">
            <v>94</v>
          </cell>
          <cell r="F113">
            <v>1.4214426130349312E-2</v>
          </cell>
          <cell r="H113">
            <v>104</v>
          </cell>
          <cell r="I113">
            <v>1.6555237185609677E-2</v>
          </cell>
          <cell r="K113">
            <v>24</v>
          </cell>
          <cell r="L113">
            <v>1.1358258400378608E-2</v>
          </cell>
          <cell r="N113">
            <v>69.876005679129193</v>
          </cell>
          <cell r="O113">
            <v>1.1358258400378608E-2</v>
          </cell>
          <cell r="Q113">
            <v>66.502602934216753</v>
          </cell>
          <cell r="R113">
            <v>1.1358258400378608E-2</v>
          </cell>
          <cell r="T113">
            <v>66.502602934216753</v>
          </cell>
          <cell r="U113">
            <v>1.1358258400378608E-2</v>
          </cell>
        </row>
        <row r="114">
          <cell r="C114" t="str">
            <v>Pace VT Discharges</v>
          </cell>
          <cell r="E114">
            <v>29</v>
          </cell>
          <cell r="F114">
            <v>4.385301678512022E-3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C115" t="str">
            <v>BCBS Discharges</v>
          </cell>
          <cell r="E115">
            <v>821</v>
          </cell>
          <cell r="F115">
            <v>0.12414940269166792</v>
          </cell>
          <cell r="H115">
            <v>853</v>
          </cell>
          <cell r="I115">
            <v>0.13578478191658708</v>
          </cell>
          <cell r="K115">
            <v>248</v>
          </cell>
          <cell r="L115">
            <v>0.11736867013724563</v>
          </cell>
          <cell r="N115">
            <v>722.05205868433507</v>
          </cell>
          <cell r="O115">
            <v>0.11736867013724563</v>
          </cell>
          <cell r="Q115">
            <v>687.19356365357316</v>
          </cell>
          <cell r="R115">
            <v>0.11736867013724563</v>
          </cell>
          <cell r="T115">
            <v>687.19356365357316</v>
          </cell>
          <cell r="U115">
            <v>0.11736867013724563</v>
          </cell>
        </row>
        <row r="116">
          <cell r="C116" t="str">
            <v>BCBS Psych Discharges</v>
          </cell>
          <cell r="E116">
            <v>45</v>
          </cell>
          <cell r="F116">
            <v>6.8047784666565858E-3</v>
          </cell>
          <cell r="H116">
            <v>43</v>
          </cell>
          <cell r="I116">
            <v>6.8449538363578475E-3</v>
          </cell>
          <cell r="K116">
            <v>15</v>
          </cell>
          <cell r="L116">
            <v>7.0989115002366302E-3</v>
          </cell>
          <cell r="N116">
            <v>43.672503549455747</v>
          </cell>
          <cell r="O116">
            <v>7.0989115002366302E-3</v>
          </cell>
          <cell r="Q116">
            <v>41.564126833885467</v>
          </cell>
          <cell r="R116">
            <v>7.0989115002366302E-3</v>
          </cell>
          <cell r="T116">
            <v>41.564126833885467</v>
          </cell>
          <cell r="U116">
            <v>7.0989115002366302E-3</v>
          </cell>
        </row>
        <row r="117">
          <cell r="C117" t="str">
            <v>M'care HMO Discharges</v>
          </cell>
          <cell r="E117">
            <v>223</v>
          </cell>
          <cell r="F117">
            <v>3.3721457734764856E-2</v>
          </cell>
          <cell r="H117">
            <v>208</v>
          </cell>
          <cell r="I117">
            <v>3.3110474371219355E-2</v>
          </cell>
          <cell r="K117">
            <v>66</v>
          </cell>
          <cell r="L117">
            <v>3.1235210601041175E-2</v>
          </cell>
          <cell r="N117">
            <v>192.15901561760529</v>
          </cell>
          <cell r="O117">
            <v>3.1235210601041171E-2</v>
          </cell>
          <cell r="Q117">
            <v>182.88215806909608</v>
          </cell>
          <cell r="R117">
            <v>3.1235210601041175E-2</v>
          </cell>
          <cell r="T117">
            <v>182.88215806909608</v>
          </cell>
          <cell r="U117">
            <v>3.1235210601041175E-2</v>
          </cell>
        </row>
        <row r="118">
          <cell r="C118" t="str">
            <v>Commercial Discharges</v>
          </cell>
          <cell r="E118">
            <v>528</v>
          </cell>
          <cell r="F118">
            <v>7.9842734008770608E-2</v>
          </cell>
          <cell r="H118">
            <v>492</v>
          </cell>
          <cell r="I118">
            <v>7.8319006685768869E-2</v>
          </cell>
          <cell r="K118">
            <v>208</v>
          </cell>
          <cell r="L118">
            <v>9.8438239469947938E-2</v>
          </cell>
          <cell r="N118">
            <v>605.59204921911976</v>
          </cell>
          <cell r="O118">
            <v>9.8438239469947938E-2</v>
          </cell>
          <cell r="Q118">
            <v>576.35589209654518</v>
          </cell>
          <cell r="R118">
            <v>9.8438239469947938E-2</v>
          </cell>
          <cell r="T118">
            <v>576.35589209654518</v>
          </cell>
          <cell r="U118">
            <v>9.8438239469947938E-2</v>
          </cell>
        </row>
        <row r="119">
          <cell r="C119" t="str">
            <v>Workers Comp Discharges</v>
          </cell>
          <cell r="E119">
            <v>13</v>
          </cell>
          <cell r="F119">
            <v>1.9658248903674578E-3</v>
          </cell>
          <cell r="H119">
            <v>14</v>
          </cell>
          <cell r="I119">
            <v>2.2285896211397642E-3</v>
          </cell>
          <cell r="K119">
            <v>2</v>
          </cell>
          <cell r="L119">
            <v>9.4652153336488402E-4</v>
          </cell>
          <cell r="N119">
            <v>5.8230004732607661</v>
          </cell>
          <cell r="O119">
            <v>9.4652153336488392E-4</v>
          </cell>
          <cell r="Q119">
            <v>5.5418835778513964</v>
          </cell>
          <cell r="R119">
            <v>9.4652153336488413E-4</v>
          </cell>
          <cell r="T119">
            <v>5.5418835778513964</v>
          </cell>
          <cell r="U119">
            <v>9.4652153336488413E-4</v>
          </cell>
        </row>
        <row r="120">
          <cell r="C120" t="str">
            <v>Selfpay Discharges</v>
          </cell>
          <cell r="E120">
            <v>252</v>
          </cell>
          <cell r="F120">
            <v>3.8106759413276882E-2</v>
          </cell>
          <cell r="H120">
            <v>188</v>
          </cell>
          <cell r="I120">
            <v>2.9926774912448266E-2</v>
          </cell>
          <cell r="K120">
            <v>67</v>
          </cell>
          <cell r="L120">
            <v>3.1708471367723617E-2</v>
          </cell>
          <cell r="N120">
            <v>195.07051585423571</v>
          </cell>
          <cell r="O120">
            <v>3.1708471367723617E-2</v>
          </cell>
          <cell r="Q120">
            <v>185.65309985802179</v>
          </cell>
          <cell r="R120">
            <v>3.1708471367723617E-2</v>
          </cell>
          <cell r="T120">
            <v>185.65309985802179</v>
          </cell>
          <cell r="U120">
            <v>3.1708471367723617E-2</v>
          </cell>
        </row>
        <row r="122">
          <cell r="C122" t="str">
            <v>Total Discharges</v>
          </cell>
          <cell r="E122">
            <v>6613</v>
          </cell>
          <cell r="H122">
            <v>6282</v>
          </cell>
          <cell r="K122">
            <v>2113</v>
          </cell>
          <cell r="N122">
            <v>6152</v>
          </cell>
          <cell r="Q122">
            <v>5855</v>
          </cell>
          <cell r="T122">
            <v>5855</v>
          </cell>
        </row>
        <row r="123">
          <cell r="N123" t="str">
            <v>BALANCES</v>
          </cell>
          <cell r="Q123" t="str">
            <v>BALANCES</v>
          </cell>
          <cell r="T123" t="str">
            <v>BALANCES</v>
          </cell>
        </row>
        <row r="124">
          <cell r="C124" t="str">
            <v>Medicare Swing Bed Discharges</v>
          </cell>
          <cell r="E124">
            <v>55</v>
          </cell>
          <cell r="H124">
            <v>30</v>
          </cell>
          <cell r="K124">
            <v>28</v>
          </cell>
          <cell r="N124">
            <v>74.542384682332468</v>
          </cell>
          <cell r="Q124">
            <v>71.739641427328095</v>
          </cell>
          <cell r="T124">
            <v>71.739641427328095</v>
          </cell>
        </row>
        <row r="126">
          <cell r="T126" t="str">
            <v>25% of the</v>
          </cell>
        </row>
        <row r="127">
          <cell r="T127" t="str">
            <v>8.4% Increase</v>
          </cell>
        </row>
        <row r="128">
          <cell r="T128">
            <v>0.25</v>
          </cell>
        </row>
        <row r="129">
          <cell r="C129" t="str">
            <v>AVERAGE LENGTH OF STAY</v>
          </cell>
        </row>
        <row r="131">
          <cell r="C131" t="str">
            <v xml:space="preserve">Medicare IP DRG </v>
          </cell>
          <cell r="E131">
            <v>4.2578700602813129</v>
          </cell>
          <cell r="H131">
            <v>4.8410153640614562</v>
          </cell>
          <cell r="K131">
            <v>4.4074074074074074</v>
          </cell>
          <cell r="N131">
            <v>4.6757613651468031</v>
          </cell>
          <cell r="Q131">
            <v>4.7282201017052081</v>
          </cell>
          <cell r="T131">
            <v>4.7282201017052081</v>
          </cell>
        </row>
        <row r="132">
          <cell r="C132" t="str">
            <v xml:space="preserve">Medicare Rehab </v>
          </cell>
          <cell r="E132">
            <v>0</v>
          </cell>
          <cell r="H132">
            <v>0</v>
          </cell>
          <cell r="K132">
            <v>0</v>
          </cell>
          <cell r="N132">
            <v>0</v>
          </cell>
          <cell r="Q132">
            <v>0</v>
          </cell>
          <cell r="T132">
            <v>0</v>
          </cell>
        </row>
        <row r="133">
          <cell r="C133" t="str">
            <v>Medicare Psych</v>
          </cell>
          <cell r="E133">
            <v>13.360824742268042</v>
          </cell>
          <cell r="H133">
            <v>18.28846153846154</v>
          </cell>
          <cell r="K133">
            <v>11.480519480519481</v>
          </cell>
          <cell r="N133">
            <v>12.179534242423212</v>
          </cell>
          <cell r="Q133">
            <v>12.316180005183883</v>
          </cell>
          <cell r="T133">
            <v>12.316180005183883</v>
          </cell>
        </row>
        <row r="134">
          <cell r="C134" t="str">
            <v xml:space="preserve">Medicaid DRG </v>
          </cell>
          <cell r="E134">
            <v>2.985445205479452</v>
          </cell>
          <cell r="H134">
            <v>3.3793445878848063</v>
          </cell>
          <cell r="K134">
            <v>2.7980049875311721</v>
          </cell>
          <cell r="N134">
            <v>2.9683672079414336</v>
          </cell>
          <cell r="Q134">
            <v>3.0016701892549631</v>
          </cell>
          <cell r="T134">
            <v>3.0016701892549631</v>
          </cell>
        </row>
        <row r="135">
          <cell r="C135" t="str">
            <v>Medicaid Rehab</v>
          </cell>
          <cell r="E135">
            <v>0</v>
          </cell>
          <cell r="H135">
            <v>0</v>
          </cell>
          <cell r="K135">
            <v>0</v>
          </cell>
          <cell r="N135">
            <v>0</v>
          </cell>
          <cell r="Q135">
            <v>0</v>
          </cell>
          <cell r="T135">
            <v>0</v>
          </cell>
        </row>
        <row r="136">
          <cell r="C136" t="str">
            <v xml:space="preserve">Medicaid Psych </v>
          </cell>
          <cell r="E136">
            <v>9</v>
          </cell>
          <cell r="H136">
            <v>8.896860986547086</v>
          </cell>
          <cell r="K136">
            <v>11.735632183908047</v>
          </cell>
          <cell r="N136">
            <v>12.450180001255863</v>
          </cell>
          <cell r="Q136">
            <v>12.589862218072779</v>
          </cell>
          <cell r="T136">
            <v>12.589862218072779</v>
          </cell>
        </row>
        <row r="137">
          <cell r="C137" t="str">
            <v xml:space="preserve">Catamount </v>
          </cell>
          <cell r="E137">
            <v>3.7659574468085109</v>
          </cell>
          <cell r="H137">
            <v>4.3076923076923075</v>
          </cell>
          <cell r="K137">
            <v>5.708333333333333</v>
          </cell>
          <cell r="N137">
            <v>6.0558968101113546</v>
          </cell>
          <cell r="Q137">
            <v>6.1238396905488681</v>
          </cell>
          <cell r="T137">
            <v>6.1238396905488681</v>
          </cell>
        </row>
        <row r="138">
          <cell r="C138" t="str">
            <v xml:space="preserve">Pace VT </v>
          </cell>
          <cell r="E138">
            <v>8.6206896551724146</v>
          </cell>
          <cell r="H138">
            <v>0</v>
          </cell>
          <cell r="K138">
            <v>0</v>
          </cell>
          <cell r="N138">
            <v>0</v>
          </cell>
          <cell r="Q138">
            <v>0</v>
          </cell>
          <cell r="T138">
            <v>0</v>
          </cell>
        </row>
        <row r="139">
          <cell r="C139" t="str">
            <v xml:space="preserve">BCBS </v>
          </cell>
          <cell r="E139">
            <v>3.0946882217090068</v>
          </cell>
          <cell r="H139">
            <v>3.3292410714285716</v>
          </cell>
          <cell r="K139">
            <v>3.1749049429657794</v>
          </cell>
          <cell r="N139">
            <v>3.3682154831847995</v>
          </cell>
          <cell r="Q139">
            <v>3.4060044794371316</v>
          </cell>
          <cell r="T139">
            <v>3.4060044794371316</v>
          </cell>
        </row>
        <row r="140">
          <cell r="C140" t="str">
            <v xml:space="preserve">M'care HMO </v>
          </cell>
          <cell r="E140">
            <v>4.0134529147982061</v>
          </cell>
          <cell r="H140">
            <v>4.1634615384615383</v>
          </cell>
          <cell r="K140">
            <v>5.3484848484848486</v>
          </cell>
          <cell r="N140">
            <v>5.6741382188966361</v>
          </cell>
          <cell r="Q140">
            <v>5.7377980378599869</v>
          </cell>
          <cell r="T140">
            <v>5.7377980378599869</v>
          </cell>
        </row>
        <row r="141">
          <cell r="C141" t="str">
            <v xml:space="preserve">Commercial </v>
          </cell>
          <cell r="E141">
            <v>3.6193181818181817</v>
          </cell>
          <cell r="H141">
            <v>3.0284552845528454</v>
          </cell>
          <cell r="K141">
            <v>2.7884615384615383</v>
          </cell>
          <cell r="N141">
            <v>2.9582426865788194</v>
          </cell>
          <cell r="Q141">
            <v>2.9914320779211203</v>
          </cell>
          <cell r="T141">
            <v>2.9914320779211203</v>
          </cell>
        </row>
        <row r="142">
          <cell r="C142" t="str">
            <v xml:space="preserve">Workers Comp </v>
          </cell>
          <cell r="E142">
            <v>3</v>
          </cell>
          <cell r="H142">
            <v>2</v>
          </cell>
          <cell r="K142">
            <v>2.5</v>
          </cell>
          <cell r="N142">
            <v>2.6522175810706661</v>
          </cell>
          <cell r="Q142">
            <v>2.6819735871016936</v>
          </cell>
          <cell r="T142">
            <v>2.6819735871016936</v>
          </cell>
        </row>
        <row r="143">
          <cell r="C143" t="str">
            <v>Selfpay</v>
          </cell>
          <cell r="E143">
            <v>3.9603174603174605</v>
          </cell>
          <cell r="H143">
            <v>4.2765957446808507</v>
          </cell>
          <cell r="K143">
            <v>3.7462686567164178</v>
          </cell>
          <cell r="N143">
            <v>3.9743678379029079</v>
          </cell>
          <cell r="Q143">
            <v>4.01895743500015</v>
          </cell>
          <cell r="T143">
            <v>4.01895743500015</v>
          </cell>
        </row>
        <row r="145">
          <cell r="C145" t="str">
            <v>Overall Avg Length of Stay (excl swing &amp; Level II)</v>
          </cell>
          <cell r="E145">
            <v>4.273400877060336</v>
          </cell>
          <cell r="H145">
            <v>4.6725565106653928</v>
          </cell>
          <cell r="K145">
            <v>4.3700899195456699</v>
          </cell>
          <cell r="N145">
            <v>4.6361717261914865</v>
          </cell>
          <cell r="Q145">
            <v>4.6881862949923407</v>
          </cell>
          <cell r="T145">
            <v>4.6881862949923407</v>
          </cell>
        </row>
        <row r="147">
          <cell r="C147" t="str">
            <v xml:space="preserve">Medicare Swing Bed </v>
          </cell>
          <cell r="E147">
            <v>11.218181818181819</v>
          </cell>
          <cell r="H147">
            <v>7.4666666666666668</v>
          </cell>
          <cell r="K147">
            <v>6.4642857142857144</v>
          </cell>
          <cell r="N147">
            <v>7.4999999999999991</v>
          </cell>
          <cell r="Q147">
            <v>7.5000000000000009</v>
          </cell>
          <cell r="T147">
            <v>7.5000000000000009</v>
          </cell>
        </row>
        <row r="149">
          <cell r="C149" t="str">
            <v>REVENUE PER DISCHARGE</v>
          </cell>
        </row>
        <row r="151">
          <cell r="C151" t="str">
            <v xml:space="preserve">Medicare IP DRG </v>
          </cell>
          <cell r="E151">
            <v>24774.781982585399</v>
          </cell>
          <cell r="H151">
            <v>27688.378423513695</v>
          </cell>
          <cell r="K151">
            <v>26698.661220043574</v>
          </cell>
          <cell r="N151">
            <v>27804.893889012637</v>
          </cell>
          <cell r="Q151">
            <v>28175.060170586166</v>
          </cell>
          <cell r="T151">
            <v>30542.657030256123</v>
          </cell>
        </row>
        <row r="152">
          <cell r="C152" t="str">
            <v xml:space="preserve">Medicare Rehab </v>
          </cell>
          <cell r="E152">
            <v>0</v>
          </cell>
          <cell r="H152">
            <v>0</v>
          </cell>
          <cell r="K152">
            <v>0</v>
          </cell>
          <cell r="N152">
            <v>0</v>
          </cell>
          <cell r="Q152">
            <v>0</v>
          </cell>
          <cell r="T152">
            <v>0</v>
          </cell>
        </row>
        <row r="153">
          <cell r="C153" t="str">
            <v>Medicare Psych</v>
          </cell>
          <cell r="E153">
            <v>24468.170103092783</v>
          </cell>
          <cell r="H153">
            <v>35010.628205128203</v>
          </cell>
          <cell r="K153">
            <v>26574.259740259738</v>
          </cell>
          <cell r="N153">
            <v>27675.337956731324</v>
          </cell>
          <cell r="Q153">
            <v>28043.779461440041</v>
          </cell>
          <cell r="T153">
            <v>30400.34458620588</v>
          </cell>
        </row>
        <row r="154">
          <cell r="C154" t="str">
            <v xml:space="preserve">Medicaid DRG </v>
          </cell>
          <cell r="E154">
            <v>19830.984589041094</v>
          </cell>
          <cell r="H154">
            <v>13799.179741807349</v>
          </cell>
          <cell r="K154">
            <v>12904.134663341645</v>
          </cell>
          <cell r="N154">
            <v>13438.804743302358</v>
          </cell>
          <cell r="Q154">
            <v>13617.715419979557</v>
          </cell>
          <cell r="T154">
            <v>14762.034547215409</v>
          </cell>
        </row>
        <row r="155">
          <cell r="C155" t="str">
            <v>Medicaid Rehab</v>
          </cell>
          <cell r="E155">
            <v>0</v>
          </cell>
          <cell r="H155">
            <v>0</v>
          </cell>
          <cell r="K155">
            <v>0</v>
          </cell>
          <cell r="N155">
            <v>0</v>
          </cell>
          <cell r="Q155">
            <v>0</v>
          </cell>
          <cell r="T155">
            <v>0</v>
          </cell>
        </row>
        <row r="156">
          <cell r="C156" t="str">
            <v xml:space="preserve">Medicaid Psych </v>
          </cell>
          <cell r="E156">
            <v>0</v>
          </cell>
          <cell r="H156">
            <v>18201.721973094169</v>
          </cell>
          <cell r="K156">
            <v>21517.172413793105</v>
          </cell>
          <cell r="N156">
            <v>22408.715209583486</v>
          </cell>
          <cell r="Q156">
            <v>22707.042216947088</v>
          </cell>
          <cell r="T156">
            <v>24615.152493189264</v>
          </cell>
        </row>
        <row r="157">
          <cell r="C157" t="str">
            <v xml:space="preserve">Catamount </v>
          </cell>
          <cell r="E157">
            <v>29372.223404255321</v>
          </cell>
          <cell r="H157">
            <v>31443.567307692309</v>
          </cell>
          <cell r="K157">
            <v>26625.791666666668</v>
          </cell>
          <cell r="N157">
            <v>27729.005057633207</v>
          </cell>
          <cell r="Q157">
            <v>28098.1610319336</v>
          </cell>
          <cell r="T157">
            <v>30459.295929922457</v>
          </cell>
        </row>
        <row r="158">
          <cell r="C158" t="str">
            <v xml:space="preserve">Pace VT </v>
          </cell>
          <cell r="E158">
            <v>18309.068965517243</v>
          </cell>
          <cell r="H158">
            <v>0</v>
          </cell>
          <cell r="K158">
            <v>0</v>
          </cell>
          <cell r="N158">
            <v>0</v>
          </cell>
          <cell r="Q158">
            <v>0</v>
          </cell>
          <cell r="T158">
            <v>0</v>
          </cell>
        </row>
        <row r="159">
          <cell r="C159" t="str">
            <v xml:space="preserve">BCBS </v>
          </cell>
          <cell r="E159">
            <v>19740.081986143188</v>
          </cell>
          <cell r="H159">
            <v>23248.012276785714</v>
          </cell>
          <cell r="K159">
            <v>21482.547528517109</v>
          </cell>
          <cell r="N159">
            <v>22372.655676370057</v>
          </cell>
          <cell r="Q159">
            <v>22670.502623519147</v>
          </cell>
          <cell r="T159">
            <v>24575.542417351353</v>
          </cell>
        </row>
        <row r="160">
          <cell r="C160" t="str">
            <v xml:space="preserve">M'care HMO </v>
          </cell>
          <cell r="E160">
            <v>21960.183856502241</v>
          </cell>
          <cell r="H160">
            <v>26484.26923076923</v>
          </cell>
          <cell r="K160">
            <v>27281.666666666668</v>
          </cell>
          <cell r="N160">
            <v>28412.055590735043</v>
          </cell>
          <cell r="Q160">
            <v>28790.305010130905</v>
          </cell>
          <cell r="T160">
            <v>31209.60191023432</v>
          </cell>
        </row>
        <row r="161">
          <cell r="C161" t="str">
            <v xml:space="preserve">Commercial </v>
          </cell>
          <cell r="E161">
            <v>25206.984848484848</v>
          </cell>
          <cell r="H161">
            <v>29683.869918699187</v>
          </cell>
          <cell r="K161">
            <v>15321.625</v>
          </cell>
          <cell r="N161">
            <v>15956.461405353866</v>
          </cell>
          <cell r="Q161">
            <v>16168.889620655398</v>
          </cell>
          <cell r="T161">
            <v>17527.58813126864</v>
          </cell>
        </row>
        <row r="162">
          <cell r="C162" t="str">
            <v xml:space="preserve">Workers Comp </v>
          </cell>
          <cell r="E162">
            <v>51533</v>
          </cell>
          <cell r="H162">
            <v>28969.357142857141</v>
          </cell>
          <cell r="K162">
            <v>15106</v>
          </cell>
          <cell r="N162">
            <v>15731.902196358124</v>
          </cell>
          <cell r="Q162">
            <v>15941.340857097104</v>
          </cell>
          <cell r="T162">
            <v>17280.918069130661</v>
          </cell>
        </row>
        <row r="163">
          <cell r="C163" t="str">
            <v>Selfpay</v>
          </cell>
          <cell r="E163">
            <v>23697.234126984127</v>
          </cell>
          <cell r="H163">
            <v>30917.196808510638</v>
          </cell>
          <cell r="K163">
            <v>18749.462686567163</v>
          </cell>
          <cell r="N163">
            <v>19526.328162275957</v>
          </cell>
          <cell r="Q163">
            <v>19786.281978948151</v>
          </cell>
          <cell r="T163">
            <v>21448.955946431193</v>
          </cell>
        </row>
        <row r="166">
          <cell r="C166" t="str">
            <v>REVENUE PER DAY</v>
          </cell>
        </row>
        <row r="168">
          <cell r="C168" t="str">
            <v xml:space="preserve">Medicare IP DRG </v>
          </cell>
          <cell r="E168">
            <v>5818.5857322636466</v>
          </cell>
          <cell r="H168">
            <v>5719.539464606044</v>
          </cell>
          <cell r="K168">
            <v>6057.6794364804746</v>
          </cell>
          <cell r="N168">
            <v>5946.6024284880623</v>
          </cell>
          <cell r="Q168">
            <v>5958.9146792098309</v>
          </cell>
          <cell r="T168">
            <v>6459.652125593957</v>
          </cell>
        </row>
        <row r="169">
          <cell r="C169" t="str">
            <v xml:space="preserve">Medicare Rehab </v>
          </cell>
          <cell r="E169" t="e">
            <v>#DIV/0!</v>
          </cell>
          <cell r="H169" t="e">
            <v>#DIV/0!</v>
          </cell>
          <cell r="K169" t="e">
            <v>#DIV/0!</v>
          </cell>
          <cell r="N169" t="e">
            <v>#DIV/0!</v>
          </cell>
          <cell r="Q169" t="e">
            <v>#DIV/0!</v>
          </cell>
          <cell r="T169" t="e">
            <v>#DIV/0!</v>
          </cell>
        </row>
        <row r="170">
          <cell r="C170" t="str">
            <v>Medicare Psych</v>
          </cell>
          <cell r="E170">
            <v>1831.3368055555557</v>
          </cell>
          <cell r="H170">
            <v>1914.3561163687348</v>
          </cell>
          <cell r="K170">
            <v>2314.7262443438913</v>
          </cell>
          <cell r="N170">
            <v>2272.2821255622252</v>
          </cell>
          <cell r="Q170">
            <v>2276.9868132518695</v>
          </cell>
          <cell r="T170">
            <v>2468.3257774253357</v>
          </cell>
        </row>
        <row r="171">
          <cell r="C171" t="str">
            <v xml:space="preserve">Medicaid DRG </v>
          </cell>
          <cell r="E171">
            <v>6642.5552050473189</v>
          </cell>
          <cell r="H171">
            <v>4083.3893623273584</v>
          </cell>
          <cell r="K171">
            <v>4611.9055258467024</v>
          </cell>
          <cell r="N171">
            <v>4527.3390392363845</v>
          </cell>
          <cell r="Q171">
            <v>4536.7127503636821</v>
          </cell>
          <cell r="T171">
            <v>4917.94021876849</v>
          </cell>
        </row>
        <row r="172">
          <cell r="C172" t="str">
            <v>Medicaid Rehab</v>
          </cell>
          <cell r="E172" t="e">
            <v>#DIV/0!</v>
          </cell>
          <cell r="H172" t="e">
            <v>#DIV/0!</v>
          </cell>
          <cell r="K172" t="e">
            <v>#DIV/0!</v>
          </cell>
          <cell r="N172" t="e">
            <v>#DIV/0!</v>
          </cell>
          <cell r="Q172" t="e">
            <v>#DIV/0!</v>
          </cell>
          <cell r="T172" t="e">
            <v>#DIV/0!</v>
          </cell>
        </row>
        <row r="173">
          <cell r="C173" t="str">
            <v xml:space="preserve">Medicaid Psych </v>
          </cell>
          <cell r="E173">
            <v>0</v>
          </cell>
          <cell r="H173">
            <v>2045.858870967742</v>
          </cell>
          <cell r="K173">
            <v>1833.4906953966699</v>
          </cell>
          <cell r="N173">
            <v>1799.8707815728844</v>
          </cell>
          <cell r="Q173">
            <v>1803.5973566375549</v>
          </cell>
          <cell r="T173">
            <v>1955.156622592275</v>
          </cell>
        </row>
        <row r="174">
          <cell r="C174" t="str">
            <v xml:space="preserve">Catamount </v>
          </cell>
          <cell r="E174">
            <v>7799.4039548022602</v>
          </cell>
          <cell r="H174">
            <v>7299.3995535714284</v>
          </cell>
          <cell r="K174">
            <v>4664.3722627737225</v>
          </cell>
          <cell r="N174">
            <v>4578.8437166457152</v>
          </cell>
          <cell r="Q174">
            <v>4588.3240665653702</v>
          </cell>
          <cell r="T174">
            <v>4973.8885191477711</v>
          </cell>
        </row>
        <row r="175">
          <cell r="C175" t="str">
            <v xml:space="preserve">Pace VT </v>
          </cell>
          <cell r="E175">
            <v>2123.8519999999999</v>
          </cell>
          <cell r="H175" t="e">
            <v>#DIV/0!</v>
          </cell>
          <cell r="K175" t="e">
            <v>#DIV/0!</v>
          </cell>
          <cell r="N175" t="e">
            <v>#DIV/0!</v>
          </cell>
          <cell r="Q175" t="e">
            <v>#DIV/0!</v>
          </cell>
          <cell r="T175" t="e">
            <v>#DIV/0!</v>
          </cell>
        </row>
        <row r="176">
          <cell r="C176" t="str">
            <v xml:space="preserve">BCBS </v>
          </cell>
          <cell r="E176">
            <v>7055.2666116384644</v>
          </cell>
          <cell r="H176">
            <v>7620.629973968018</v>
          </cell>
          <cell r="K176">
            <v>7614.119113573407</v>
          </cell>
          <cell r="N176">
            <v>7474.5023546309849</v>
          </cell>
          <cell r="Q176">
            <v>7489.9780734330016</v>
          </cell>
          <cell r="T176">
            <v>8119.3733066034256</v>
          </cell>
        </row>
        <row r="177">
          <cell r="C177" t="str">
            <v xml:space="preserve">M'care HMO </v>
          </cell>
          <cell r="E177">
            <v>5471.6435754189943</v>
          </cell>
          <cell r="H177">
            <v>6361.1177829099306</v>
          </cell>
          <cell r="K177">
            <v>5100.8215297450424</v>
          </cell>
          <cell r="N177">
            <v>5007.2900050467761</v>
          </cell>
          <cell r="Q177">
            <v>5017.6574393456276</v>
          </cell>
          <cell r="T177">
            <v>5439.2994846285128</v>
          </cell>
        </row>
        <row r="178">
          <cell r="C178" t="str">
            <v xml:space="preserve">Commercial </v>
          </cell>
          <cell r="E178">
            <v>6964.5672422815278</v>
          </cell>
          <cell r="H178">
            <v>9801.6536912751671</v>
          </cell>
          <cell r="K178">
            <v>5494.6517241379306</v>
          </cell>
          <cell r="N178">
            <v>5393.8987080898924</v>
          </cell>
          <cell r="Q178">
            <v>5405.0666033814423</v>
          </cell>
          <cell r="T178">
            <v>5859.2632808328199</v>
          </cell>
        </row>
        <row r="179">
          <cell r="C179" t="str">
            <v xml:space="preserve">Workers Comp </v>
          </cell>
          <cell r="E179">
            <v>17177.666666666668</v>
          </cell>
          <cell r="H179">
            <v>14484.678571428571</v>
          </cell>
          <cell r="K179">
            <v>6042.4</v>
          </cell>
          <cell r="N179">
            <v>5931.6031643253637</v>
          </cell>
          <cell r="Q179">
            <v>5943.8843595489325</v>
          </cell>
          <cell r="T179">
            <v>6443.3587833374186</v>
          </cell>
        </row>
        <row r="180">
          <cell r="C180" t="str">
            <v>Selfpay</v>
          </cell>
          <cell r="E180">
            <v>5983.6703406813631</v>
          </cell>
          <cell r="H180">
            <v>7229.3942786069656</v>
          </cell>
          <cell r="K180">
            <v>5004.8366533864546</v>
          </cell>
          <cell r="N180">
            <v>4913.0651612204838</v>
          </cell>
          <cell r="Q180">
            <v>4923.2375059845372</v>
          </cell>
          <cell r="T180">
            <v>5336.9452882574251</v>
          </cell>
        </row>
        <row r="183">
          <cell r="C183" t="str">
            <v>REIMBURSEMENT PER DISCHARGE</v>
          </cell>
        </row>
        <row r="185">
          <cell r="C185" t="str">
            <v xml:space="preserve">Medicare IP DRG </v>
          </cell>
          <cell r="E185">
            <v>10487.788774279974</v>
          </cell>
          <cell r="H185">
            <v>10850.729458917836</v>
          </cell>
          <cell r="K185">
            <v>11555.936819172113</v>
          </cell>
          <cell r="N185">
            <v>12364.83631244392</v>
          </cell>
          <cell r="Q185">
            <v>12659.452952485159</v>
          </cell>
          <cell r="T185">
            <v>12659.452952485159</v>
          </cell>
        </row>
        <row r="186">
          <cell r="C186" t="str">
            <v xml:space="preserve">Medicare Rehab </v>
          </cell>
        </row>
        <row r="187">
          <cell r="C187" t="str">
            <v>Medicare Psych</v>
          </cell>
          <cell r="E187">
            <v>12511.22974226804</v>
          </cell>
          <cell r="H187">
            <v>18867.717948717949</v>
          </cell>
          <cell r="K187">
            <v>11359.701298701299</v>
          </cell>
          <cell r="N187">
            <v>11759.25109781514</v>
          </cell>
          <cell r="Q187">
            <v>12027.939826710226</v>
          </cell>
          <cell r="T187">
            <v>12027.939826710226</v>
          </cell>
        </row>
        <row r="188">
          <cell r="C188" t="str">
            <v xml:space="preserve">Medicaid DRG </v>
          </cell>
          <cell r="E188">
            <v>7468.1771746575341</v>
          </cell>
          <cell r="H188">
            <v>5351.0039721946378</v>
          </cell>
          <cell r="K188">
            <v>3672.3441396508729</v>
          </cell>
          <cell r="N188">
            <v>6240.9809227896139</v>
          </cell>
          <cell r="Q188">
            <v>6399.9558455309671</v>
          </cell>
          <cell r="T188">
            <v>6400.8665111848759</v>
          </cell>
        </row>
        <row r="189">
          <cell r="C189" t="str">
            <v>Medicaid Rehab</v>
          </cell>
        </row>
        <row r="190">
          <cell r="C190" t="str">
            <v xml:space="preserve">Medicaid Psych </v>
          </cell>
          <cell r="E190">
            <v>-2.0115384615384615</v>
          </cell>
          <cell r="H190">
            <v>18201.721973094169</v>
          </cell>
          <cell r="K190">
            <v>21367.252873563219</v>
          </cell>
          <cell r="N190">
            <v>10406.607343330568</v>
          </cell>
          <cell r="Q190">
            <v>10671.692210416828</v>
          </cell>
          <cell r="T190">
            <v>10673.210712075228</v>
          </cell>
        </row>
        <row r="191">
          <cell r="C191" t="str">
            <v xml:space="preserve">Catamount </v>
          </cell>
          <cell r="E191">
            <v>-8189.8945744680832</v>
          </cell>
          <cell r="H191">
            <v>17105.298076923078</v>
          </cell>
          <cell r="K191">
            <v>15681.833333333334</v>
          </cell>
          <cell r="N191">
            <v>23015.074197835558</v>
          </cell>
          <cell r="Q191">
            <v>23321.473656504888</v>
          </cell>
          <cell r="T191">
            <v>23321.473656504888</v>
          </cell>
        </row>
        <row r="192">
          <cell r="C192" t="str">
            <v xml:space="preserve">Pace VT </v>
          </cell>
        </row>
        <row r="193">
          <cell r="C193" t="str">
            <v xml:space="preserve">BCBS </v>
          </cell>
          <cell r="E193">
            <v>22806.412484774664</v>
          </cell>
          <cell r="H193">
            <v>22244.214536928488</v>
          </cell>
          <cell r="K193">
            <v>20234.975806451614</v>
          </cell>
          <cell r="N193">
            <v>21258.48565684288</v>
          </cell>
          <cell r="Q193">
            <v>21541.499669372064</v>
          </cell>
          <cell r="T193">
            <v>23351.667479520369</v>
          </cell>
        </row>
        <row r="194">
          <cell r="C194" t="str">
            <v xml:space="preserve">M'care HMO </v>
          </cell>
          <cell r="E194">
            <v>-10360.295470852016</v>
          </cell>
          <cell r="H194">
            <v>10022.254807692309</v>
          </cell>
          <cell r="K194">
            <v>8709.2121212121219</v>
          </cell>
          <cell r="N194">
            <v>12634.841121199872</v>
          </cell>
          <cell r="Q194">
            <v>12803.048638005213</v>
          </cell>
          <cell r="T194">
            <v>12937.664233971107</v>
          </cell>
        </row>
        <row r="195">
          <cell r="C195" t="str">
            <v xml:space="preserve">Commercial </v>
          </cell>
          <cell r="E195">
            <v>16038.471666666668</v>
          </cell>
          <cell r="H195">
            <v>21826.117886178861</v>
          </cell>
          <cell r="K195">
            <v>18949</v>
          </cell>
          <cell r="N195">
            <v>20485.925168167723</v>
          </cell>
          <cell r="Q195">
            <v>21104.154316676482</v>
          </cell>
          <cell r="T195">
            <v>22651.48995285224</v>
          </cell>
        </row>
        <row r="196">
          <cell r="C196" t="str">
            <v xml:space="preserve">Workers Comp </v>
          </cell>
          <cell r="E196">
            <v>50657.775384615379</v>
          </cell>
          <cell r="H196">
            <v>25099.142857142859</v>
          </cell>
          <cell r="K196">
            <v>5000.5</v>
          </cell>
          <cell r="N196">
            <v>13057.478822977244</v>
          </cell>
          <cell r="Q196">
            <v>13231.312911390596</v>
          </cell>
          <cell r="T196">
            <v>14343.161997378449</v>
          </cell>
        </row>
        <row r="197">
          <cell r="C197" t="str">
            <v>Selfpay</v>
          </cell>
          <cell r="E197">
            <v>23697.234126984127</v>
          </cell>
          <cell r="H197">
            <v>30917.196808510638</v>
          </cell>
          <cell r="K197">
            <v>18749.462686567163</v>
          </cell>
          <cell r="N197">
            <v>19526.328162275957</v>
          </cell>
          <cell r="Q197">
            <v>19786.281978948151</v>
          </cell>
          <cell r="T197">
            <v>21448.955946431193</v>
          </cell>
        </row>
        <row r="199">
          <cell r="C199" t="str">
            <v>C/A G/L &amp; BUDGET INPUT</v>
          </cell>
        </row>
        <row r="201">
          <cell r="C201" t="str">
            <v>Medicare Contractual Allowances</v>
          </cell>
        </row>
        <row r="202">
          <cell r="C202" t="str">
            <v>Medicare Target Allowance</v>
          </cell>
          <cell r="E202">
            <v>500000</v>
          </cell>
          <cell r="H202">
            <v>0</v>
          </cell>
          <cell r="K202">
            <v>251938</v>
          </cell>
          <cell r="N202">
            <v>755814</v>
          </cell>
          <cell r="Q202">
            <v>755814</v>
          </cell>
          <cell r="T202">
            <v>819302.37600000005</v>
          </cell>
          <cell r="W202" t="str">
            <v>425800</v>
          </cell>
        </row>
        <row r="203">
          <cell r="C203" t="str">
            <v>Medicare Inpatient</v>
          </cell>
          <cell r="E203">
            <v>42660961.719999999</v>
          </cell>
          <cell r="H203">
            <v>50411921</v>
          </cell>
          <cell r="K203">
            <v>13901021</v>
          </cell>
          <cell r="N203">
            <v>41267525.322169706</v>
          </cell>
          <cell r="Q203">
            <v>39467431.178655431</v>
          </cell>
          <cell r="T203">
            <v>45489945.464065492</v>
          </cell>
          <cell r="W203" t="str">
            <v>424000</v>
          </cell>
        </row>
        <row r="204">
          <cell r="C204" t="str">
            <v>Medicare Billing Adjustment</v>
          </cell>
          <cell r="E204">
            <v>294624.48</v>
          </cell>
          <cell r="H204">
            <v>339000</v>
          </cell>
          <cell r="K204">
            <v>173548</v>
          </cell>
          <cell r="N204">
            <v>520644</v>
          </cell>
          <cell r="Q204">
            <v>520644</v>
          </cell>
          <cell r="T204">
            <v>564378.09600000002</v>
          </cell>
          <cell r="W204" t="str">
            <v>425600</v>
          </cell>
        </row>
        <row r="205">
          <cell r="C205" t="str">
            <v>Medicare Outpatient</v>
          </cell>
          <cell r="E205">
            <v>68913057.920000002</v>
          </cell>
          <cell r="H205">
            <v>70119844</v>
          </cell>
          <cell r="K205">
            <v>24026149</v>
          </cell>
          <cell r="N205">
            <v>76803914.470237777</v>
          </cell>
          <cell r="Q205">
            <v>76781105.915039986</v>
          </cell>
          <cell r="T205">
            <v>85489200.08727406</v>
          </cell>
          <cell r="W205" t="str">
            <v>424800</v>
          </cell>
        </row>
        <row r="206">
          <cell r="C206" t="str">
            <v>Medicare IP Physician</v>
          </cell>
          <cell r="E206">
            <v>8211544.3300000001</v>
          </cell>
          <cell r="H206">
            <v>7493121</v>
          </cell>
          <cell r="K206">
            <v>2305339</v>
          </cell>
          <cell r="N206">
            <v>7233036.6646148739</v>
          </cell>
          <cell r="Q206">
            <v>7121490.466709394</v>
          </cell>
          <cell r="T206">
            <v>7969406.862312831</v>
          </cell>
          <cell r="W206" t="str">
            <v>425000</v>
          </cell>
        </row>
        <row r="207">
          <cell r="C207" t="str">
            <v>Medicare OP Physician</v>
          </cell>
          <cell r="E207">
            <v>8030607.9699999997</v>
          </cell>
          <cell r="H207">
            <v>9708434</v>
          </cell>
          <cell r="K207">
            <v>3836702</v>
          </cell>
          <cell r="N207">
            <v>10714875.48987177</v>
          </cell>
          <cell r="Q207">
            <v>11836153.780373503</v>
          </cell>
          <cell r="T207">
            <v>13245419.513511257</v>
          </cell>
          <cell r="W207" t="str">
            <v>425200</v>
          </cell>
        </row>
        <row r="208">
          <cell r="C208" t="str">
            <v>Medicare Waiver Of Liability</v>
          </cell>
          <cell r="E208">
            <v>4850723.17</v>
          </cell>
          <cell r="H208">
            <v>4302000</v>
          </cell>
          <cell r="K208">
            <v>1612215</v>
          </cell>
          <cell r="N208">
            <v>4836645</v>
          </cell>
          <cell r="Q208">
            <v>4836645</v>
          </cell>
          <cell r="T208">
            <v>5242923.18</v>
          </cell>
          <cell r="W208" t="str">
            <v>425400</v>
          </cell>
        </row>
        <row r="209">
          <cell r="C209" t="str">
            <v>Medicare Rehab</v>
          </cell>
          <cell r="E209">
            <v>48511.81</v>
          </cell>
          <cell r="H209">
            <v>0</v>
          </cell>
          <cell r="K209">
            <v>-136565</v>
          </cell>
          <cell r="N209">
            <v>-136565</v>
          </cell>
          <cell r="Q209">
            <v>0</v>
          </cell>
          <cell r="T209">
            <v>0</v>
          </cell>
          <cell r="W209" t="str">
            <v>424200</v>
          </cell>
        </row>
        <row r="210">
          <cell r="C210" t="str">
            <v>Medicare Psych</v>
          </cell>
          <cell r="E210">
            <v>2319646.4300000002</v>
          </cell>
          <cell r="H210">
            <v>2518294</v>
          </cell>
          <cell r="K210">
            <v>1171521</v>
          </cell>
          <cell r="N210">
            <v>3568156.1805092436</v>
          </cell>
          <cell r="Q210">
            <v>3417179.8683026102</v>
          </cell>
          <cell r="T210">
            <v>3919982.53655808</v>
          </cell>
          <cell r="W210" t="str">
            <v>424400</v>
          </cell>
        </row>
        <row r="211">
          <cell r="C211" t="str">
            <v>Medicare Swing Bed</v>
          </cell>
          <cell r="E211">
            <v>1184888.27</v>
          </cell>
          <cell r="H211">
            <v>535930</v>
          </cell>
          <cell r="K211">
            <v>444085</v>
          </cell>
          <cell r="N211">
            <v>1325208.8927545778</v>
          </cell>
          <cell r="Q211">
            <v>1278022.5721854775</v>
          </cell>
          <cell r="T211">
            <v>1401167.1065418192</v>
          </cell>
          <cell r="W211" t="str">
            <v>424600</v>
          </cell>
        </row>
        <row r="212">
          <cell r="C212" t="str">
            <v>Total Medicare Contractual</v>
          </cell>
          <cell r="E212">
            <v>137014566.10000002</v>
          </cell>
          <cell r="H212">
            <v>145428544</v>
          </cell>
          <cell r="K212">
            <v>47585953</v>
          </cell>
          <cell r="N212">
            <v>146889255.02015793</v>
          </cell>
          <cell r="Q212">
            <v>146014486.78126642</v>
          </cell>
          <cell r="T212">
            <v>164141725.22226357</v>
          </cell>
        </row>
        <row r="214">
          <cell r="C214" t="str">
            <v>Medicaid Contractual Allowances</v>
          </cell>
        </row>
        <row r="215">
          <cell r="C215" t="str">
            <v>Medicaid Outpatient</v>
          </cell>
          <cell r="E215">
            <v>26785083.539999999</v>
          </cell>
          <cell r="H215">
            <v>29178405</v>
          </cell>
          <cell r="K215">
            <v>8995432</v>
          </cell>
          <cell r="N215">
            <v>27969098.388567921</v>
          </cell>
          <cell r="Q215">
            <v>27942119.948698975</v>
          </cell>
          <cell r="T215">
            <v>31119268.649973966</v>
          </cell>
          <cell r="W215" t="str">
            <v>428800</v>
          </cell>
        </row>
        <row r="216">
          <cell r="C216" t="str">
            <v>Medicaid Inpatient</v>
          </cell>
          <cell r="E216">
            <v>14439759.060000001</v>
          </cell>
          <cell r="H216">
            <v>8507313</v>
          </cell>
          <cell r="K216">
            <v>3701948</v>
          </cell>
          <cell r="N216">
            <v>8403542.7684153132</v>
          </cell>
          <cell r="Q216">
            <v>8019996.6425305223</v>
          </cell>
          <cell r="T216">
            <v>9290492.2760219909</v>
          </cell>
          <cell r="W216" t="str">
            <v>428000</v>
          </cell>
        </row>
        <row r="217">
          <cell r="C217" t="str">
            <v>Medicaid IP Psych CA</v>
          </cell>
          <cell r="E217">
            <v>523</v>
          </cell>
          <cell r="H217">
            <v>0</v>
          </cell>
          <cell r="K217">
            <v>13043</v>
          </cell>
          <cell r="N217">
            <v>3040140.1706613111</v>
          </cell>
          <cell r="Q217">
            <v>2901385.1221374427</v>
          </cell>
          <cell r="T217">
            <v>3361010.8917050511</v>
          </cell>
          <cell r="W217" t="str">
            <v>428400</v>
          </cell>
        </row>
        <row r="218">
          <cell r="C218" t="str">
            <v>Medicaid Billing Adjustment</v>
          </cell>
          <cell r="E218">
            <v>685007.29</v>
          </cell>
          <cell r="H218">
            <v>1292000</v>
          </cell>
          <cell r="K218">
            <v>93160</v>
          </cell>
          <cell r="N218">
            <v>279480</v>
          </cell>
          <cell r="Q218">
            <v>279480</v>
          </cell>
          <cell r="T218">
            <v>302956.32</v>
          </cell>
          <cell r="W218" t="str">
            <v>429600</v>
          </cell>
        </row>
        <row r="219">
          <cell r="C219" t="str">
            <v>Medicaid Waiver of Liability</v>
          </cell>
          <cell r="E219">
            <v>568738.31000000006</v>
          </cell>
          <cell r="H219">
            <v>0</v>
          </cell>
          <cell r="K219">
            <v>465251</v>
          </cell>
          <cell r="N219">
            <v>1395753</v>
          </cell>
          <cell r="Q219">
            <v>1395753</v>
          </cell>
          <cell r="T219">
            <v>1512996.2520000001</v>
          </cell>
          <cell r="W219" t="str">
            <v>429400</v>
          </cell>
        </row>
        <row r="220">
          <cell r="C220" t="str">
            <v>Medicaid Level II</v>
          </cell>
          <cell r="E220">
            <v>267453.38</v>
          </cell>
          <cell r="H220">
            <v>2550786</v>
          </cell>
          <cell r="K220">
            <v>188183</v>
          </cell>
          <cell r="N220">
            <v>1680408.6463403387</v>
          </cell>
          <cell r="Q220">
            <v>1562737.4124903886</v>
          </cell>
          <cell r="T220">
            <v>1701250.9327948096</v>
          </cell>
          <cell r="W220" t="str">
            <v>428600</v>
          </cell>
        </row>
        <row r="221">
          <cell r="C221" t="str">
            <v>Mediciad MIC Allowance</v>
          </cell>
          <cell r="E221">
            <v>1208</v>
          </cell>
          <cell r="H221">
            <v>200000</v>
          </cell>
          <cell r="K221">
            <v>0</v>
          </cell>
          <cell r="N221">
            <v>200000</v>
          </cell>
          <cell r="Q221">
            <v>200000</v>
          </cell>
          <cell r="T221">
            <v>216800</v>
          </cell>
          <cell r="W221" t="str">
            <v>429800</v>
          </cell>
        </row>
        <row r="222">
          <cell r="C222" t="str">
            <v>Medicaid Physician IP</v>
          </cell>
          <cell r="E222">
            <v>3108192.64</v>
          </cell>
          <cell r="H222">
            <v>2182636</v>
          </cell>
          <cell r="K222">
            <v>795517</v>
          </cell>
          <cell r="N222">
            <v>2364484.7745728628</v>
          </cell>
          <cell r="Q222">
            <v>2328020.2439975785</v>
          </cell>
          <cell r="T222">
            <v>2595681.9480290939</v>
          </cell>
          <cell r="W222" t="str">
            <v>429000</v>
          </cell>
        </row>
        <row r="223">
          <cell r="C223" t="str">
            <v>Medicaid Physician OP</v>
          </cell>
          <cell r="E223">
            <v>4763435.84</v>
          </cell>
          <cell r="H223">
            <v>5713032</v>
          </cell>
          <cell r="K223">
            <v>2204808</v>
          </cell>
          <cell r="N223">
            <v>6017250.4756950419</v>
          </cell>
          <cell r="Q223">
            <v>6646936.9646594431</v>
          </cell>
          <cell r="T223">
            <v>7411161.8991529793</v>
          </cell>
          <cell r="W223" t="str">
            <v>429200</v>
          </cell>
        </row>
        <row r="224">
          <cell r="C224" t="str">
            <v>Medicaid DSH</v>
          </cell>
          <cell r="E224">
            <v>-4587413.05</v>
          </cell>
          <cell r="H224">
            <v>-5336685</v>
          </cell>
          <cell r="K224">
            <v>-1796700</v>
          </cell>
          <cell r="N224">
            <v>-5395100</v>
          </cell>
          <cell r="Q224">
            <v>-5395100</v>
          </cell>
          <cell r="T224">
            <v>-5395100</v>
          </cell>
          <cell r="W224" t="str">
            <v>429900</v>
          </cell>
        </row>
        <row r="225">
          <cell r="C225" t="str">
            <v>Total Medicaid Contractual</v>
          </cell>
          <cell r="E225">
            <v>46031988.010000005</v>
          </cell>
          <cell r="H225">
            <v>44287487</v>
          </cell>
          <cell r="K225">
            <v>14660642</v>
          </cell>
          <cell r="N225">
            <v>45955058.22425279</v>
          </cell>
          <cell r="Q225">
            <v>45881329.334514357</v>
          </cell>
          <cell r="T225">
            <v>52116519.169677891</v>
          </cell>
        </row>
        <row r="227">
          <cell r="C227" t="str">
            <v>Blue Cross Contractual Allowances</v>
          </cell>
        </row>
        <row r="228">
          <cell r="C228" t="str">
            <v>Blue Cross IP Facility</v>
          </cell>
          <cell r="E228">
            <v>-1629153.65</v>
          </cell>
          <cell r="H228">
            <v>1517559</v>
          </cell>
          <cell r="K228">
            <v>479120</v>
          </cell>
          <cell r="N228">
            <v>1319109.4819822763</v>
          </cell>
          <cell r="Q228">
            <v>1272140.3413261378</v>
          </cell>
          <cell r="T228">
            <v>1379040.3961600072</v>
          </cell>
          <cell r="W228" t="str">
            <v>432000</v>
          </cell>
        </row>
        <row r="229">
          <cell r="C229" t="str">
            <v>Blue Cross OP Facility</v>
          </cell>
          <cell r="E229">
            <v>3236245.94</v>
          </cell>
          <cell r="H229">
            <v>3425308</v>
          </cell>
          <cell r="K229">
            <v>1401235</v>
          </cell>
          <cell r="N229">
            <v>3912163.1740967585</v>
          </cell>
          <cell r="Q229">
            <v>3922377.0270601627</v>
          </cell>
          <cell r="T229">
            <v>4251856.6933376398</v>
          </cell>
          <cell r="W229" t="str">
            <v>432200</v>
          </cell>
        </row>
        <row r="230">
          <cell r="C230" t="str">
            <v>Blue Shield IP Physician</v>
          </cell>
          <cell r="E230">
            <v>6043433.2400000002</v>
          </cell>
          <cell r="H230">
            <v>2289280</v>
          </cell>
          <cell r="K230">
            <v>472025</v>
          </cell>
          <cell r="N230">
            <v>1123855.4432327366</v>
          </cell>
          <cell r="Q230">
            <v>1106523.6077256282</v>
          </cell>
          <cell r="T230">
            <v>1199471.5624793966</v>
          </cell>
          <cell r="W230" t="str">
            <v>432400</v>
          </cell>
        </row>
        <row r="231">
          <cell r="C231" t="str">
            <v>Blue Shield OP Physician</v>
          </cell>
          <cell r="E231">
            <v>4106610.92</v>
          </cell>
          <cell r="H231">
            <v>6029322</v>
          </cell>
          <cell r="K231">
            <v>1953169</v>
          </cell>
          <cell r="N231">
            <v>4497966.6615960021</v>
          </cell>
          <cell r="Q231">
            <v>4968664.8394530835</v>
          </cell>
          <cell r="T231">
            <v>5386032.7099694414</v>
          </cell>
          <cell r="W231" t="str">
            <v>432600</v>
          </cell>
        </row>
        <row r="232">
          <cell r="C232" t="str">
            <v>BC Waiver of Liability</v>
          </cell>
          <cell r="E232">
            <v>152244.13</v>
          </cell>
          <cell r="H232">
            <v>0</v>
          </cell>
          <cell r="K232">
            <v>91304</v>
          </cell>
          <cell r="N232">
            <v>273912</v>
          </cell>
          <cell r="Q232">
            <v>273912</v>
          </cell>
          <cell r="T232">
            <v>296920.60800000001</v>
          </cell>
          <cell r="W232" t="str">
            <v>432800</v>
          </cell>
        </row>
        <row r="233">
          <cell r="C233" t="str">
            <v>BCBS Audit Recovery</v>
          </cell>
          <cell r="E233">
            <v>0</v>
          </cell>
          <cell r="H233">
            <v>0</v>
          </cell>
          <cell r="K233">
            <v>32555</v>
          </cell>
          <cell r="N233">
            <v>97665</v>
          </cell>
          <cell r="Q233">
            <v>97665</v>
          </cell>
          <cell r="T233">
            <v>105868.86</v>
          </cell>
          <cell r="W233" t="str">
            <v>433200</v>
          </cell>
        </row>
        <row r="234">
          <cell r="C234" t="str">
            <v>Blue Cross Billing Adjustment</v>
          </cell>
          <cell r="E234">
            <v>101313.79</v>
          </cell>
          <cell r="H234">
            <v>272000</v>
          </cell>
          <cell r="K234">
            <v>481</v>
          </cell>
          <cell r="N234">
            <v>1443</v>
          </cell>
          <cell r="Q234">
            <v>1443</v>
          </cell>
          <cell r="T234">
            <v>1564.212</v>
          </cell>
          <cell r="W234" t="str">
            <v>433000</v>
          </cell>
        </row>
        <row r="235">
          <cell r="C235" t="str">
            <v>Total Blue Cross Contractual</v>
          </cell>
          <cell r="E235">
            <v>12010694.369999999</v>
          </cell>
          <cell r="H235">
            <v>13533469</v>
          </cell>
          <cell r="K235">
            <v>4429889</v>
          </cell>
          <cell r="N235">
            <v>11226114.760907773</v>
          </cell>
          <cell r="Q235">
            <v>11642725.815565012</v>
          </cell>
          <cell r="T235">
            <v>12620755.041946484</v>
          </cell>
        </row>
        <row r="237">
          <cell r="C237" t="str">
            <v>OTHER CONTRACTUAL ALLOWANCES</v>
          </cell>
        </row>
        <row r="239">
          <cell r="C239" t="str">
            <v>Other Contractual Allowances</v>
          </cell>
        </row>
        <row r="240">
          <cell r="C240" t="str">
            <v>Contract Adjustment - Other</v>
          </cell>
          <cell r="E240">
            <v>1222169.8600000001</v>
          </cell>
          <cell r="H240">
            <v>507200</v>
          </cell>
          <cell r="K240">
            <v>300114</v>
          </cell>
          <cell r="N240">
            <v>900342</v>
          </cell>
          <cell r="Q240">
            <v>900342</v>
          </cell>
          <cell r="T240">
            <v>975970.728</v>
          </cell>
          <cell r="W240" t="str">
            <v>437000</v>
          </cell>
        </row>
        <row r="241">
          <cell r="C241" t="str">
            <v>Aetna C/A</v>
          </cell>
          <cell r="E241">
            <v>217836.94</v>
          </cell>
          <cell r="H241">
            <v>203344</v>
          </cell>
          <cell r="K241">
            <v>57426</v>
          </cell>
          <cell r="N241">
            <v>172278</v>
          </cell>
          <cell r="Q241">
            <v>172278</v>
          </cell>
          <cell r="T241">
            <v>186749.35200000001</v>
          </cell>
          <cell r="W241" t="str">
            <v>439100</v>
          </cell>
        </row>
        <row r="242">
          <cell r="C242" t="str">
            <v>Medicare HMO IP Facility</v>
          </cell>
          <cell r="E242">
            <v>7207466.8899999997</v>
          </cell>
          <cell r="H242">
            <v>3424099</v>
          </cell>
          <cell r="K242">
            <v>1225782</v>
          </cell>
          <cell r="N242">
            <v>3031734.0016537169</v>
          </cell>
          <cell r="Q242">
            <v>2923783.9469382544</v>
          </cell>
          <cell r="T242">
            <v>3341611.3943390409</v>
          </cell>
          <cell r="W242" t="str">
            <v>426000</v>
          </cell>
        </row>
        <row r="243">
          <cell r="C243" t="str">
            <v>Medicare HMO OP Facility</v>
          </cell>
          <cell r="E243">
            <v>717427.19</v>
          </cell>
          <cell r="H243">
            <v>4414820</v>
          </cell>
          <cell r="K243">
            <v>1599518</v>
          </cell>
          <cell r="N243">
            <v>4595406.0162762869</v>
          </cell>
          <cell r="Q243">
            <v>4607403.6756960601</v>
          </cell>
          <cell r="T243">
            <v>5115072.4167834241</v>
          </cell>
          <cell r="W243" t="str">
            <v>426200</v>
          </cell>
        </row>
        <row r="244">
          <cell r="C244" t="str">
            <v>Medicare HMO IP Physician</v>
          </cell>
          <cell r="E244">
            <v>772718.09</v>
          </cell>
          <cell r="H244">
            <v>532745</v>
          </cell>
          <cell r="K244">
            <v>-27893</v>
          </cell>
          <cell r="N244">
            <v>568417.50552843814</v>
          </cell>
          <cell r="Q244">
            <v>559651.50384690356</v>
          </cell>
          <cell r="T244">
            <v>626286.10627377138</v>
          </cell>
          <cell r="W244" t="str">
            <v>426400</v>
          </cell>
        </row>
        <row r="245">
          <cell r="C245" t="str">
            <v>Medicare HMO OP Physician</v>
          </cell>
          <cell r="E245">
            <v>561783.93000000005</v>
          </cell>
          <cell r="H245">
            <v>686862</v>
          </cell>
          <cell r="K245">
            <v>260135</v>
          </cell>
          <cell r="N245">
            <v>657338.5042490433</v>
          </cell>
          <cell r="Q245">
            <v>726126.92787767411</v>
          </cell>
          <cell r="T245">
            <v>812582.86756505992</v>
          </cell>
          <cell r="W245" t="str">
            <v>426600</v>
          </cell>
        </row>
        <row r="246">
          <cell r="C246" t="str">
            <v>Medicare HMO Billing Adjust</v>
          </cell>
          <cell r="E246">
            <v>1847.21</v>
          </cell>
          <cell r="H246">
            <v>0</v>
          </cell>
          <cell r="K246">
            <v>204</v>
          </cell>
          <cell r="N246">
            <v>612</v>
          </cell>
          <cell r="Q246">
            <v>612</v>
          </cell>
          <cell r="T246">
            <v>663.40800000000002</v>
          </cell>
          <cell r="W246" t="str">
            <v>426800</v>
          </cell>
        </row>
        <row r="247">
          <cell r="C247" t="str">
            <v>Medicare HMO Waiver of Liability</v>
          </cell>
          <cell r="E247">
            <v>160054.81</v>
          </cell>
          <cell r="H247">
            <v>0</v>
          </cell>
          <cell r="K247">
            <v>16865</v>
          </cell>
          <cell r="N247">
            <v>50595</v>
          </cell>
          <cell r="Q247">
            <v>50595</v>
          </cell>
          <cell r="T247">
            <v>54844.98</v>
          </cell>
          <cell r="W247" t="str">
            <v>426900</v>
          </cell>
        </row>
        <row r="248">
          <cell r="C248" t="str">
            <v>Courtesy Allowance</v>
          </cell>
          <cell r="E248">
            <v>995396.91</v>
          </cell>
          <cell r="H248">
            <v>486336</v>
          </cell>
          <cell r="K248">
            <v>58809</v>
          </cell>
          <cell r="N248">
            <v>176427</v>
          </cell>
          <cell r="Q248">
            <v>176427</v>
          </cell>
          <cell r="T248">
            <v>191246.86799999999</v>
          </cell>
          <cell r="W248" t="str">
            <v>437600</v>
          </cell>
        </row>
        <row r="249">
          <cell r="C249" t="str">
            <v>Employee Allowances</v>
          </cell>
          <cell r="E249">
            <v>27525.88</v>
          </cell>
          <cell r="H249">
            <v>25969</v>
          </cell>
          <cell r="K249">
            <v>16915</v>
          </cell>
          <cell r="N249">
            <v>50745</v>
          </cell>
          <cell r="Q249">
            <v>50745</v>
          </cell>
          <cell r="T249">
            <v>55007.58</v>
          </cell>
          <cell r="W249" t="str">
            <v>437800</v>
          </cell>
        </row>
        <row r="250">
          <cell r="C250" t="str">
            <v>Hospital Compensation</v>
          </cell>
          <cell r="E250">
            <v>203451.89</v>
          </cell>
          <cell r="H250">
            <v>76080</v>
          </cell>
          <cell r="K250">
            <v>71152</v>
          </cell>
          <cell r="N250">
            <v>213456</v>
          </cell>
          <cell r="Q250">
            <v>213456</v>
          </cell>
          <cell r="T250">
            <v>231386.304</v>
          </cell>
          <cell r="W250" t="str">
            <v>438000</v>
          </cell>
        </row>
        <row r="251">
          <cell r="C251" t="str">
            <v>Administrative Write Off</v>
          </cell>
          <cell r="E251">
            <v>75709.95</v>
          </cell>
          <cell r="H251">
            <v>110260</v>
          </cell>
          <cell r="K251">
            <v>8358</v>
          </cell>
          <cell r="N251">
            <v>25074</v>
          </cell>
          <cell r="Q251">
            <v>25074</v>
          </cell>
          <cell r="T251">
            <v>27180.216</v>
          </cell>
          <cell r="W251" t="str">
            <v>438200</v>
          </cell>
        </row>
        <row r="252">
          <cell r="C252" t="str">
            <v>B/D Bankrupt Allowance</v>
          </cell>
          <cell r="E252">
            <v>62556.9</v>
          </cell>
          <cell r="H252">
            <v>40576</v>
          </cell>
          <cell r="K252">
            <v>325</v>
          </cell>
          <cell r="N252">
            <v>975</v>
          </cell>
          <cell r="Q252">
            <v>975</v>
          </cell>
          <cell r="T252">
            <v>1056.9000000000001</v>
          </cell>
          <cell r="W252" t="str">
            <v>438400</v>
          </cell>
        </row>
        <row r="253">
          <cell r="C253" t="str">
            <v>Bankrupt Allowance</v>
          </cell>
          <cell r="E253">
            <v>76147.509999999995</v>
          </cell>
          <cell r="H253">
            <v>40576</v>
          </cell>
          <cell r="K253">
            <v>12454</v>
          </cell>
          <cell r="N253">
            <v>37362</v>
          </cell>
          <cell r="Q253">
            <v>37362</v>
          </cell>
          <cell r="T253">
            <v>40500.408000000003</v>
          </cell>
          <cell r="W253" t="str">
            <v>438600</v>
          </cell>
        </row>
        <row r="254">
          <cell r="C254" t="str">
            <v>Workers Comp IP Facility</v>
          </cell>
          <cell r="E254">
            <v>11377.92</v>
          </cell>
          <cell r="H254">
            <v>54183</v>
          </cell>
          <cell r="K254">
            <v>20211</v>
          </cell>
          <cell r="N254">
            <v>15573.168568896526</v>
          </cell>
          <cell r="Q254">
            <v>15018.659367829252</v>
          </cell>
          <cell r="T254">
            <v>16280.702129776817</v>
          </cell>
          <cell r="W254" t="str">
            <v>434000</v>
          </cell>
        </row>
        <row r="255">
          <cell r="C255" t="str">
            <v>Workers Comp OP Facility</v>
          </cell>
          <cell r="E255">
            <v>533355.01</v>
          </cell>
          <cell r="H255">
            <v>455010</v>
          </cell>
          <cell r="K255">
            <v>183559</v>
          </cell>
          <cell r="N255">
            <v>490181.02163820085</v>
          </cell>
          <cell r="Q255">
            <v>491460.78341133287</v>
          </cell>
          <cell r="T255">
            <v>532743.48871725239</v>
          </cell>
          <cell r="W255" t="str">
            <v>434200</v>
          </cell>
        </row>
        <row r="256">
          <cell r="C256" t="str">
            <v>Workers Comp IP Physician</v>
          </cell>
          <cell r="E256">
            <v>86180.71</v>
          </cell>
          <cell r="H256">
            <v>45210</v>
          </cell>
          <cell r="K256">
            <v>-54609</v>
          </cell>
          <cell r="N256">
            <v>11082.520557462129</v>
          </cell>
          <cell r="Q256">
            <v>10911.608520275593</v>
          </cell>
          <cell r="T256">
            <v>11828.183356955351</v>
          </cell>
          <cell r="W256" t="str">
            <v>434400</v>
          </cell>
        </row>
        <row r="257">
          <cell r="C257" t="str">
            <v>Workers Comp OP Physician</v>
          </cell>
          <cell r="E257">
            <v>577368.84</v>
          </cell>
          <cell r="H257">
            <v>379659</v>
          </cell>
          <cell r="K257">
            <v>179197</v>
          </cell>
          <cell r="N257">
            <v>541393.43104041391</v>
          </cell>
          <cell r="Q257">
            <v>598048.56449667097</v>
          </cell>
          <cell r="T257">
            <v>648284.6468034049</v>
          </cell>
          <cell r="W257" t="str">
            <v>434600</v>
          </cell>
        </row>
        <row r="258">
          <cell r="C258" t="str">
            <v>Workers Comp Billing Adj</v>
          </cell>
          <cell r="E258">
            <v>44913.84</v>
          </cell>
          <cell r="H258">
            <v>0</v>
          </cell>
          <cell r="K258">
            <v>52988</v>
          </cell>
          <cell r="N258">
            <v>158964</v>
          </cell>
          <cell r="Q258">
            <v>158964</v>
          </cell>
          <cell r="T258">
            <v>172316.976</v>
          </cell>
          <cell r="W258" t="str">
            <v>434800</v>
          </cell>
        </row>
        <row r="259">
          <cell r="C259" t="str">
            <v>Workers Comp Waiver of Liability</v>
          </cell>
          <cell r="E259">
            <v>8701.48</v>
          </cell>
          <cell r="H259">
            <v>0</v>
          </cell>
          <cell r="K259">
            <v>12356</v>
          </cell>
          <cell r="N259">
            <v>37068</v>
          </cell>
          <cell r="Q259">
            <v>37068</v>
          </cell>
          <cell r="T259">
            <v>40181.712</v>
          </cell>
          <cell r="W259" t="str">
            <v>434900</v>
          </cell>
        </row>
        <row r="260">
          <cell r="C260" t="str">
            <v>Settlement Allowance</v>
          </cell>
          <cell r="E260">
            <v>10938.82</v>
          </cell>
          <cell r="H260">
            <v>40576</v>
          </cell>
          <cell r="K260">
            <v>0</v>
          </cell>
          <cell r="N260">
            <v>0</v>
          </cell>
          <cell r="Q260">
            <v>0</v>
          </cell>
          <cell r="T260">
            <v>0</v>
          </cell>
          <cell r="W260" t="str">
            <v>438800</v>
          </cell>
        </row>
        <row r="261">
          <cell r="C261" t="str">
            <v>General Reserve</v>
          </cell>
          <cell r="E261">
            <v>0</v>
          </cell>
          <cell r="H261">
            <v>1521600</v>
          </cell>
          <cell r="N261">
            <v>1000000</v>
          </cell>
          <cell r="Q261">
            <v>1000000</v>
          </cell>
          <cell r="T261">
            <v>1000000</v>
          </cell>
          <cell r="W261" t="str">
            <v>437400</v>
          </cell>
        </row>
        <row r="262">
          <cell r="C262" t="str">
            <v>Accrued C/A</v>
          </cell>
          <cell r="E262">
            <v>230053.31</v>
          </cell>
          <cell r="H262">
            <v>0</v>
          </cell>
          <cell r="K262">
            <v>789908</v>
          </cell>
          <cell r="N262">
            <v>0</v>
          </cell>
          <cell r="Q262">
            <v>0</v>
          </cell>
          <cell r="T262">
            <v>0</v>
          </cell>
          <cell r="W262" t="str">
            <v>436400</v>
          </cell>
        </row>
        <row r="263">
          <cell r="C263" t="str">
            <v>Contractual Default</v>
          </cell>
          <cell r="E263">
            <v>37437.339999999997</v>
          </cell>
          <cell r="H263">
            <v>0</v>
          </cell>
          <cell r="K263">
            <v>169591</v>
          </cell>
          <cell r="N263">
            <v>0</v>
          </cell>
          <cell r="Q263">
            <v>0</v>
          </cell>
          <cell r="T263">
            <v>0</v>
          </cell>
          <cell r="W263" t="str">
            <v>444444</v>
          </cell>
        </row>
        <row r="264">
          <cell r="C264" t="str">
            <v>MVP C/A</v>
          </cell>
          <cell r="E264">
            <v>936284.64</v>
          </cell>
          <cell r="K264">
            <v>396771</v>
          </cell>
          <cell r="N264">
            <v>1190313</v>
          </cell>
          <cell r="Q264">
            <v>1190313</v>
          </cell>
          <cell r="T264">
            <v>1290299.2919999999</v>
          </cell>
          <cell r="W264" t="str">
            <v>435400</v>
          </cell>
        </row>
        <row r="265">
          <cell r="C265" t="str">
            <v>MVP Billing Adjmt C/A</v>
          </cell>
          <cell r="E265">
            <v>2061.2600000000002</v>
          </cell>
          <cell r="H265">
            <v>618784</v>
          </cell>
          <cell r="K265">
            <v>320</v>
          </cell>
          <cell r="N265">
            <v>960</v>
          </cell>
          <cell r="Q265">
            <v>960</v>
          </cell>
          <cell r="T265">
            <v>1040.6400000000001</v>
          </cell>
          <cell r="W265" t="str">
            <v>435800</v>
          </cell>
        </row>
        <row r="266">
          <cell r="C266" t="str">
            <v>MVP Waiver of Liab C/A</v>
          </cell>
          <cell r="E266">
            <v>268638.96999999997</v>
          </cell>
          <cell r="H266">
            <v>182592</v>
          </cell>
          <cell r="K266">
            <v>82383</v>
          </cell>
          <cell r="N266">
            <v>247149</v>
          </cell>
          <cell r="Q266">
            <v>247149</v>
          </cell>
          <cell r="T266">
            <v>267909.516</v>
          </cell>
          <cell r="W266" t="str">
            <v>435600</v>
          </cell>
        </row>
        <row r="267">
          <cell r="C267" t="str">
            <v>Tricare Billing Adjmt</v>
          </cell>
          <cell r="E267">
            <v>-1747.56</v>
          </cell>
          <cell r="H267">
            <v>10144</v>
          </cell>
          <cell r="K267">
            <v>-154</v>
          </cell>
          <cell r="N267">
            <v>-462</v>
          </cell>
          <cell r="Q267">
            <v>-462</v>
          </cell>
          <cell r="T267">
            <v>-500.80799999999999</v>
          </cell>
          <cell r="W267" t="str">
            <v>436200</v>
          </cell>
        </row>
        <row r="268">
          <cell r="C268" t="str">
            <v>Tricare Allowance</v>
          </cell>
          <cell r="E268">
            <v>1401678.04</v>
          </cell>
          <cell r="H268">
            <v>590924</v>
          </cell>
          <cell r="K268">
            <v>515698</v>
          </cell>
          <cell r="N268">
            <v>1547094</v>
          </cell>
          <cell r="Q268">
            <v>1547094</v>
          </cell>
          <cell r="T268">
            <v>1677049.8959999999</v>
          </cell>
          <cell r="W268" t="str">
            <v>436000</v>
          </cell>
        </row>
        <row r="269">
          <cell r="C269" t="str">
            <v>Tricare Waiver of Liability</v>
          </cell>
          <cell r="E269">
            <v>48303.49</v>
          </cell>
          <cell r="H269">
            <v>0</v>
          </cell>
          <cell r="K269">
            <v>5567</v>
          </cell>
          <cell r="N269">
            <v>16701</v>
          </cell>
          <cell r="Q269">
            <v>16701</v>
          </cell>
          <cell r="T269">
            <v>18103.883999999998</v>
          </cell>
          <cell r="W269" t="str">
            <v>436300</v>
          </cell>
        </row>
        <row r="270">
          <cell r="C270" t="str">
            <v>Catamount IP Facility CA</v>
          </cell>
          <cell r="E270">
            <v>3530839.09</v>
          </cell>
          <cell r="H270">
            <v>1491180</v>
          </cell>
          <cell r="K270">
            <v>262655</v>
          </cell>
          <cell r="N270">
            <v>329390.65953024261</v>
          </cell>
          <cell r="Q270">
            <v>317662.14386902162</v>
          </cell>
          <cell r="T270">
            <v>474683.76046409685</v>
          </cell>
          <cell r="W270" t="str">
            <v>430000</v>
          </cell>
        </row>
        <row r="271">
          <cell r="C271" t="str">
            <v>Catamount OP Facility CA</v>
          </cell>
          <cell r="E271">
            <v>-71752.73</v>
          </cell>
          <cell r="H271">
            <v>2892462</v>
          </cell>
          <cell r="K271">
            <v>685863</v>
          </cell>
          <cell r="N271">
            <v>836796.74014486826</v>
          </cell>
          <cell r="Q271">
            <v>838981.44422896334</v>
          </cell>
          <cell r="T271">
            <v>1253536.9763501068</v>
          </cell>
          <cell r="W271" t="str">
            <v>430200</v>
          </cell>
        </row>
        <row r="272">
          <cell r="C272" t="str">
            <v>Catamount IP Physicican CA</v>
          </cell>
          <cell r="E272">
            <v>54171.53</v>
          </cell>
          <cell r="H272">
            <v>0</v>
          </cell>
          <cell r="K272">
            <v>2872</v>
          </cell>
          <cell r="N272">
            <v>144918.75392286811</v>
          </cell>
          <cell r="Q272">
            <v>142683.85083100657</v>
          </cell>
          <cell r="T272">
            <v>160413.79139491354</v>
          </cell>
          <cell r="W272" t="str">
            <v>430400</v>
          </cell>
        </row>
        <row r="273">
          <cell r="C273" t="str">
            <v>Catamount OP Physician CA</v>
          </cell>
          <cell r="E273">
            <v>695220.22</v>
          </cell>
          <cell r="H273">
            <v>0</v>
          </cell>
          <cell r="K273">
            <v>278989</v>
          </cell>
          <cell r="N273">
            <v>766200.50612774317</v>
          </cell>
          <cell r="Q273">
            <v>846380.99861265952</v>
          </cell>
          <cell r="T273">
            <v>951552.60803885013</v>
          </cell>
          <cell r="W273" t="str">
            <v>430600</v>
          </cell>
        </row>
        <row r="274">
          <cell r="C274" t="str">
            <v>Catamount Billing Adjustments</v>
          </cell>
          <cell r="E274">
            <v>220.82</v>
          </cell>
          <cell r="H274">
            <v>0</v>
          </cell>
          <cell r="K274">
            <v>0</v>
          </cell>
          <cell r="N274">
            <v>0</v>
          </cell>
          <cell r="Q274">
            <v>0</v>
          </cell>
          <cell r="T274">
            <v>0</v>
          </cell>
          <cell r="W274" t="str">
            <v>430800</v>
          </cell>
        </row>
        <row r="275">
          <cell r="C275" t="str">
            <v>Catamount Waiver of Liability</v>
          </cell>
          <cell r="E275">
            <v>23645.52</v>
          </cell>
          <cell r="H275">
            <v>439850</v>
          </cell>
          <cell r="K275">
            <v>10065</v>
          </cell>
          <cell r="N275">
            <v>30195</v>
          </cell>
          <cell r="Q275">
            <v>30195</v>
          </cell>
          <cell r="T275">
            <v>32731.38</v>
          </cell>
          <cell r="W275" t="str">
            <v>430900</v>
          </cell>
        </row>
        <row r="276">
          <cell r="C276" t="str">
            <v>Pace VT</v>
          </cell>
          <cell r="E276">
            <v>928686.42999999993</v>
          </cell>
          <cell r="H276">
            <v>0</v>
          </cell>
          <cell r="K276">
            <v>-313</v>
          </cell>
          <cell r="N276">
            <v>-313</v>
          </cell>
          <cell r="Q276">
            <v>0</v>
          </cell>
          <cell r="T276">
            <v>0</v>
          </cell>
          <cell r="W276" t="str">
            <v>427000/427200</v>
          </cell>
        </row>
        <row r="277">
          <cell r="C277" t="str">
            <v>UHC Facility CA</v>
          </cell>
          <cell r="E277">
            <v>17660.79</v>
          </cell>
          <cell r="H277">
            <v>197808</v>
          </cell>
          <cell r="K277">
            <v>-5174</v>
          </cell>
          <cell r="N277">
            <v>-15522</v>
          </cell>
          <cell r="Q277">
            <v>-15522</v>
          </cell>
          <cell r="T277">
            <v>-16825.848000000002</v>
          </cell>
          <cell r="W277" t="str">
            <v>439600</v>
          </cell>
        </row>
        <row r="278">
          <cell r="C278" t="str">
            <v>UHC Physician CA</v>
          </cell>
          <cell r="E278">
            <v>72410.539999999994</v>
          </cell>
          <cell r="H278">
            <v>0</v>
          </cell>
          <cell r="K278">
            <v>-28948</v>
          </cell>
          <cell r="N278">
            <v>-86844</v>
          </cell>
          <cell r="Q278">
            <v>-86844</v>
          </cell>
          <cell r="T278">
            <v>-94138.896000000008</v>
          </cell>
          <cell r="W278" t="str">
            <v>439800</v>
          </cell>
        </row>
        <row r="279">
          <cell r="C279" t="str">
            <v>UHC Billing Adjustment</v>
          </cell>
          <cell r="E279">
            <v>251222.95</v>
          </cell>
          <cell r="H279">
            <v>0</v>
          </cell>
          <cell r="K279">
            <v>104318</v>
          </cell>
          <cell r="N279">
            <v>312954</v>
          </cell>
          <cell r="Q279">
            <v>312954</v>
          </cell>
          <cell r="T279">
            <v>339242.136</v>
          </cell>
          <cell r="W279" t="str">
            <v>439200</v>
          </cell>
        </row>
        <row r="280">
          <cell r="C280" t="str">
            <v>CDPHP Billing Adjustment</v>
          </cell>
          <cell r="E280">
            <v>147395.49</v>
          </cell>
          <cell r="H280">
            <v>0</v>
          </cell>
          <cell r="K280">
            <v>49865</v>
          </cell>
          <cell r="N280">
            <v>149595</v>
          </cell>
          <cell r="Q280">
            <v>149595</v>
          </cell>
          <cell r="T280">
            <v>162160.98000000001</v>
          </cell>
          <cell r="W280" t="str">
            <v>439300</v>
          </cell>
        </row>
        <row r="281">
          <cell r="C281" t="str">
            <v>CDPHP CA</v>
          </cell>
          <cell r="E281">
            <v>3941.51</v>
          </cell>
          <cell r="H281">
            <v>76080</v>
          </cell>
          <cell r="K281">
            <v>1465</v>
          </cell>
          <cell r="N281">
            <v>28868.253737315095</v>
          </cell>
          <cell r="Q281">
            <v>28829.794489785883</v>
          </cell>
          <cell r="T281">
            <v>31251.789482927947</v>
          </cell>
          <cell r="W281" t="str">
            <v>439900</v>
          </cell>
        </row>
        <row r="282">
          <cell r="C282" t="str">
            <v>Comm Allowance</v>
          </cell>
          <cell r="E282">
            <v>658929.35</v>
          </cell>
          <cell r="H282">
            <v>243456</v>
          </cell>
          <cell r="K282">
            <v>339082</v>
          </cell>
          <cell r="N282">
            <v>1017246</v>
          </cell>
          <cell r="Q282">
            <v>1017246</v>
          </cell>
          <cell r="T282">
            <v>1102703.8101442412</v>
          </cell>
          <cell r="W282" t="str">
            <v>439400</v>
          </cell>
        </row>
        <row r="283">
          <cell r="C283" t="str">
            <v>Comm Waiver of Liab</v>
          </cell>
          <cell r="E283">
            <v>266913.58</v>
          </cell>
          <cell r="H283">
            <v>207758</v>
          </cell>
          <cell r="K283">
            <v>55788</v>
          </cell>
          <cell r="N283">
            <v>167364</v>
          </cell>
          <cell r="Q283">
            <v>167364</v>
          </cell>
          <cell r="T283">
            <v>181422.576</v>
          </cell>
          <cell r="W283" t="str">
            <v>436600</v>
          </cell>
        </row>
        <row r="284">
          <cell r="C284" t="str">
            <v>Comm Billing Adjustments</v>
          </cell>
          <cell r="E284">
            <v>35387.56</v>
          </cell>
          <cell r="H284">
            <v>97223</v>
          </cell>
          <cell r="K284">
            <v>4281</v>
          </cell>
          <cell r="N284">
            <v>12843</v>
          </cell>
          <cell r="Q284">
            <v>12843</v>
          </cell>
          <cell r="T284">
            <v>13921.812</v>
          </cell>
          <cell r="W284" t="str">
            <v>436800</v>
          </cell>
        </row>
        <row r="285">
          <cell r="C285" t="str">
            <v>MVP Capitated Contract OP</v>
          </cell>
          <cell r="E285">
            <v>-23255.599999999999</v>
          </cell>
          <cell r="H285">
            <v>307963</v>
          </cell>
          <cell r="K285">
            <v>-1650</v>
          </cell>
          <cell r="N285">
            <v>-4950</v>
          </cell>
          <cell r="Q285">
            <v>-4950</v>
          </cell>
          <cell r="T285">
            <v>-5365.8</v>
          </cell>
          <cell r="W285" t="str">
            <v>437200</v>
          </cell>
        </row>
        <row r="286">
          <cell r="C286" t="str">
            <v>Multiplan Commercial Discount</v>
          </cell>
          <cell r="E286">
            <v>0</v>
          </cell>
          <cell r="H286">
            <v>0</v>
          </cell>
          <cell r="K286">
            <v>-99494</v>
          </cell>
          <cell r="N286">
            <v>-298482</v>
          </cell>
          <cell r="Q286">
            <v>-298482</v>
          </cell>
          <cell r="T286">
            <v>-323554.48800000001</v>
          </cell>
          <cell r="W286" t="str">
            <v>439500</v>
          </cell>
        </row>
        <row r="287">
          <cell r="C287" t="str">
            <v>CIGNA</v>
          </cell>
          <cell r="E287">
            <v>1306194.3600000001</v>
          </cell>
          <cell r="H287">
            <v>2298754</v>
          </cell>
          <cell r="K287">
            <v>394911</v>
          </cell>
          <cell r="N287">
            <v>1184733</v>
          </cell>
          <cell r="Q287">
            <v>942428.02771186572</v>
          </cell>
          <cell r="T287">
            <v>1021597.7922094498</v>
          </cell>
          <cell r="W287" t="str">
            <v>435000</v>
          </cell>
        </row>
        <row r="288">
          <cell r="C288" t="str">
            <v>CIGNA Billing Adjustment</v>
          </cell>
          <cell r="E288">
            <v>593.03</v>
          </cell>
          <cell r="H288">
            <v>0</v>
          </cell>
          <cell r="K288">
            <v>146</v>
          </cell>
          <cell r="N288">
            <v>438</v>
          </cell>
          <cell r="Q288">
            <v>438</v>
          </cell>
          <cell r="T288">
            <v>474.79200000000003</v>
          </cell>
          <cell r="W288" t="str">
            <v>435200</v>
          </cell>
        </row>
        <row r="289">
          <cell r="C289" t="str">
            <v>CIGNA Waiver of Liability</v>
          </cell>
          <cell r="E289">
            <v>161305.53</v>
          </cell>
          <cell r="H289">
            <v>0</v>
          </cell>
          <cell r="K289">
            <v>134804</v>
          </cell>
          <cell r="N289">
            <v>404412</v>
          </cell>
          <cell r="Q289">
            <v>404412</v>
          </cell>
          <cell r="T289">
            <v>438382.60800000001</v>
          </cell>
          <cell r="W289" t="str">
            <v>435300</v>
          </cell>
        </row>
        <row r="290">
          <cell r="C290" t="str">
            <v>Psych ICU</v>
          </cell>
          <cell r="E290">
            <v>-904335.2</v>
          </cell>
          <cell r="H290">
            <v>0</v>
          </cell>
          <cell r="K290">
            <v>-169073</v>
          </cell>
          <cell r="N290">
            <v>-507219</v>
          </cell>
          <cell r="Q290">
            <v>-507219</v>
          </cell>
          <cell r="T290">
            <v>-507219</v>
          </cell>
          <cell r="W290" t="str">
            <v>438900</v>
          </cell>
        </row>
        <row r="291">
          <cell r="C291" t="str">
            <v>Free Care Provision</v>
          </cell>
          <cell r="E291">
            <v>7390442.5099999998</v>
          </cell>
          <cell r="H291">
            <v>5972064</v>
          </cell>
          <cell r="K291">
            <v>2198563</v>
          </cell>
          <cell r="N291">
            <v>7145851.203912003</v>
          </cell>
          <cell r="Q291">
            <v>6818469.3345220014</v>
          </cell>
          <cell r="T291">
            <v>7391288.2784780022</v>
          </cell>
          <cell r="W291" t="str">
            <v>439000</v>
          </cell>
        </row>
        <row r="292">
          <cell r="C292" t="str">
            <v>Bad Debt Provision</v>
          </cell>
          <cell r="E292">
            <v>6872448</v>
          </cell>
          <cell r="H292">
            <v>9647180</v>
          </cell>
          <cell r="K292">
            <v>1566557.8</v>
          </cell>
          <cell r="N292">
            <v>7601598.9240000024</v>
          </cell>
          <cell r="Q292">
            <v>9092504.7800000012</v>
          </cell>
          <cell r="T292">
            <v>9856365.2200000025</v>
          </cell>
          <cell r="W292" t="str">
            <v>439010</v>
          </cell>
        </row>
        <row r="293">
          <cell r="C293" t="str">
            <v>Total Other Contractual Allowance</v>
          </cell>
          <cell r="E293">
            <v>37915925.350000001</v>
          </cell>
          <cell r="H293">
            <v>38319327</v>
          </cell>
          <cell r="K293">
            <v>11739522.800000001</v>
          </cell>
          <cell r="N293">
            <v>34956854.210887507</v>
          </cell>
          <cell r="Q293">
            <v>35968029.044420302</v>
          </cell>
          <cell r="T293">
            <v>39800323.936531276</v>
          </cell>
        </row>
        <row r="295">
          <cell r="C295" t="str">
            <v>Total Contractual Allowances</v>
          </cell>
          <cell r="E295">
            <v>232973173.83000001</v>
          </cell>
          <cell r="H295">
            <v>241568827</v>
          </cell>
          <cell r="K295">
            <v>78416006.799999997</v>
          </cell>
          <cell r="N295">
            <v>239027282.21620601</v>
          </cell>
          <cell r="Q295">
            <v>239506570.97576609</v>
          </cell>
          <cell r="T295">
            <v>268679323.3704192</v>
          </cell>
        </row>
        <row r="296">
          <cell r="E296">
            <v>0</v>
          </cell>
          <cell r="H296">
            <v>5336685</v>
          </cell>
          <cell r="K296">
            <v>0</v>
          </cell>
          <cell r="N296">
            <v>5395100</v>
          </cell>
          <cell r="Q296">
            <v>5395100</v>
          </cell>
          <cell r="T296">
            <v>5395100</v>
          </cell>
        </row>
        <row r="297">
          <cell r="C297" t="str">
            <v>Charity Care Provision % of Gross Revenue</v>
          </cell>
          <cell r="E297">
            <v>1.6628043826136144E-2</v>
          </cell>
          <cell r="H297">
            <v>1.3000000211149783E-2</v>
          </cell>
          <cell r="K297">
            <v>1.434050463471372E-2</v>
          </cell>
          <cell r="N297">
            <v>1.2999999999999999E-2</v>
          </cell>
          <cell r="Q297">
            <v>1.2999999999999999E-2</v>
          </cell>
          <cell r="T297">
            <v>1.2999999999999999E-2</v>
          </cell>
        </row>
        <row r="299">
          <cell r="C299" t="str">
            <v xml:space="preserve">Medicaid  DSH </v>
          </cell>
        </row>
        <row r="300">
          <cell r="C300" t="str">
            <v>Medicaid DSH</v>
          </cell>
          <cell r="E300">
            <v>-4587413.05</v>
          </cell>
          <cell r="H300">
            <v>-5336685</v>
          </cell>
          <cell r="K300">
            <v>-1796700</v>
          </cell>
          <cell r="N300">
            <v>-5395100</v>
          </cell>
          <cell r="Q300">
            <v>-5395100</v>
          </cell>
          <cell r="T300">
            <v>-5395100</v>
          </cell>
        </row>
        <row r="301">
          <cell r="C301" t="str">
            <v>Medicaid Bed Tax</v>
          </cell>
          <cell r="E301">
            <v>11331274.109999999</v>
          </cell>
          <cell r="H301">
            <v>12554261</v>
          </cell>
          <cell r="K301">
            <v>4097624</v>
          </cell>
          <cell r="W301" t="str">
            <v>721-612500</v>
          </cell>
        </row>
        <row r="302">
          <cell r="E302">
            <v>228385760.78</v>
          </cell>
          <cell r="H302">
            <v>236232142</v>
          </cell>
          <cell r="K302">
            <v>76619306.799999997</v>
          </cell>
          <cell r="N302">
            <v>233632182.21620601</v>
          </cell>
          <cell r="Q302">
            <v>234111470.97576609</v>
          </cell>
          <cell r="T302">
            <v>263284223.3704192</v>
          </cell>
        </row>
        <row r="882">
          <cell r="H882">
            <v>41912</v>
          </cell>
        </row>
        <row r="883">
          <cell r="H883">
            <v>41547</v>
          </cell>
        </row>
        <row r="884">
          <cell r="H884">
            <v>41670</v>
          </cell>
          <cell r="K884">
            <v>0</v>
          </cell>
        </row>
        <row r="885">
          <cell r="H885">
            <v>41912</v>
          </cell>
        </row>
        <row r="886">
          <cell r="H886">
            <v>42277</v>
          </cell>
        </row>
        <row r="887">
          <cell r="H887">
            <v>42277</v>
          </cell>
        </row>
        <row r="891">
          <cell r="H891" t="str">
            <v>Month</v>
          </cell>
          <cell r="K891" t="str">
            <v>Period</v>
          </cell>
          <cell r="N891" t="str">
            <v>YTD Days</v>
          </cell>
        </row>
        <row r="893">
          <cell r="H893">
            <v>10</v>
          </cell>
          <cell r="K893">
            <v>1</v>
          </cell>
          <cell r="N893">
            <v>31</v>
          </cell>
        </row>
        <row r="894">
          <cell r="H894">
            <v>11</v>
          </cell>
          <cell r="K894">
            <v>2</v>
          </cell>
          <cell r="N894">
            <v>61</v>
          </cell>
        </row>
        <row r="895">
          <cell r="H895">
            <v>12</v>
          </cell>
          <cell r="K895">
            <v>3</v>
          </cell>
          <cell r="N895">
            <v>92</v>
          </cell>
        </row>
        <row r="896">
          <cell r="H896">
            <v>1</v>
          </cell>
          <cell r="K896">
            <v>4</v>
          </cell>
          <cell r="N896">
            <v>123</v>
          </cell>
        </row>
        <row r="897">
          <cell r="H897">
            <v>2</v>
          </cell>
          <cell r="K897">
            <v>5</v>
          </cell>
          <cell r="N897">
            <v>151</v>
          </cell>
        </row>
        <row r="898">
          <cell r="H898">
            <v>3</v>
          </cell>
          <cell r="K898">
            <v>6</v>
          </cell>
          <cell r="N898">
            <v>182</v>
          </cell>
        </row>
        <row r="899">
          <cell r="H899">
            <v>4</v>
          </cell>
          <cell r="K899">
            <v>7</v>
          </cell>
          <cell r="N899">
            <v>212</v>
          </cell>
        </row>
        <row r="900">
          <cell r="H900">
            <v>5</v>
          </cell>
          <cell r="K900">
            <v>8</v>
          </cell>
          <cell r="N900">
            <v>243</v>
          </cell>
        </row>
        <row r="901">
          <cell r="H901">
            <v>6</v>
          </cell>
          <cell r="K901">
            <v>9</v>
          </cell>
          <cell r="N901">
            <v>273</v>
          </cell>
        </row>
        <row r="902">
          <cell r="H902">
            <v>7</v>
          </cell>
          <cell r="K902">
            <v>10</v>
          </cell>
          <cell r="N902">
            <v>303</v>
          </cell>
        </row>
        <row r="903">
          <cell r="H903">
            <v>8</v>
          </cell>
          <cell r="K903">
            <v>11</v>
          </cell>
          <cell r="N903">
            <v>334</v>
          </cell>
        </row>
        <row r="904">
          <cell r="H904">
            <v>9</v>
          </cell>
          <cell r="K904">
            <v>12</v>
          </cell>
          <cell r="N904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G2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 Reconciliation"/>
      <sheetName val="Intang2014"/>
      <sheetName val="Proclick"/>
      <sheetName val="Intang2013 "/>
      <sheetName val="2008A Payments"/>
      <sheetName val="intang2008 wo"/>
      <sheetName val="Footnote DisclosureFY09"/>
      <sheetName val="Footnote DisclosureFY10"/>
      <sheetName val="2007A Payments"/>
      <sheetName val="Sheet2"/>
      <sheetName val="LEAD 1201"/>
      <sheetName val="calendar"/>
      <sheetName val="Intang2015"/>
    </sheetNames>
    <sheetDataSet>
      <sheetData sheetId="0"/>
      <sheetData sheetId="1"/>
      <sheetData sheetId="2">
        <row r="1">
          <cell r="A1">
            <v>0</v>
          </cell>
          <cell r="B1">
            <v>0</v>
          </cell>
        </row>
        <row r="2">
          <cell r="A2">
            <v>0</v>
          </cell>
          <cell r="B2">
            <v>0</v>
          </cell>
        </row>
        <row r="3">
          <cell r="A3">
            <v>0</v>
          </cell>
          <cell r="B3">
            <v>0</v>
          </cell>
        </row>
        <row r="4">
          <cell r="A4" t="str">
            <v>09/30/2009</v>
          </cell>
          <cell r="B4">
            <v>0</v>
          </cell>
        </row>
        <row r="5">
          <cell r="A5">
            <v>0</v>
          </cell>
          <cell r="B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se"/>
      <sheetName val="Jan17"/>
      <sheetName val="Dec16 Summary"/>
      <sheetName val="Dec16"/>
      <sheetName val="Nov16"/>
      <sheetName val="Oct16"/>
      <sheetName val="Sept 16"/>
      <sheetName val="July16"/>
      <sheetName val="juNE16"/>
      <sheetName val="May 16"/>
      <sheetName val="Apr 16"/>
      <sheetName val="Mar 16"/>
      <sheetName val="Feb 16"/>
      <sheetName val="Jan 16"/>
      <sheetName val="Dec 2015"/>
      <sheetName val="User Input"/>
      <sheetName val="Input Storage"/>
      <sheetName val="Triangle Templates"/>
      <sheetName val="Linear Trend Calc"/>
      <sheetName val="LogLinear Trend Calc"/>
      <sheetName val="Ratio, Manual Trend Calc"/>
      <sheetName val="Prior Valuation Date"/>
      <sheetName val="Seasonality"/>
      <sheetName val="CF"/>
      <sheetName val="WghtdCF"/>
      <sheetName val="HarmCF"/>
      <sheetName val="ArithCF"/>
      <sheetName val="CR"/>
      <sheetName val="CP Lag"/>
      <sheetName val="CP"/>
      <sheetName val="Paid Clai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S4">
            <v>0.9</v>
          </cell>
        </row>
        <row r="20">
          <cell r="S20">
            <v>3</v>
          </cell>
        </row>
        <row r="23">
          <cell r="S23">
            <v>18</v>
          </cell>
        </row>
        <row r="29">
          <cell r="S29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9">
          <cell r="L19">
            <v>46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Options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>
        <row r="3">
          <cell r="A3" t="str">
            <v>Department</v>
          </cell>
          <cell r="G3" t="str">
            <v>Account</v>
          </cell>
        </row>
        <row r="4">
          <cell r="A4" t="str">
            <v>Dept Rpt Map</v>
          </cell>
          <cell r="G4" t="str">
            <v>Acct Type</v>
          </cell>
          <cell r="L4" t="str">
            <v>FY10 Actual</v>
          </cell>
        </row>
        <row r="5">
          <cell r="A5" t="str">
            <v>Division</v>
          </cell>
          <cell r="G5" t="str">
            <v>Budget Detail</v>
          </cell>
          <cell r="L5" t="str">
            <v>FY10 Budget</v>
          </cell>
        </row>
        <row r="6">
          <cell r="A6" t="str">
            <v>Division Type</v>
          </cell>
          <cell r="G6" t="str">
            <v>Acct Smry</v>
          </cell>
          <cell r="L6" t="str">
            <v>FY10 Projection</v>
          </cell>
        </row>
        <row r="7">
          <cell r="A7" t="str">
            <v>Entity</v>
          </cell>
          <cell r="G7" t="str">
            <v>Acct Detail Smry</v>
          </cell>
          <cell r="L7" t="str">
            <v>FY10 Flex Bdgt</v>
          </cell>
        </row>
        <row r="8">
          <cell r="A8" t="str">
            <v>Senior VP</v>
          </cell>
          <cell r="G8" t="str">
            <v>PayorSummary</v>
          </cell>
          <cell r="L8" t="str">
            <v>FY08 Actual</v>
          </cell>
        </row>
        <row r="9">
          <cell r="A9" t="str">
            <v>VP</v>
          </cell>
          <cell r="L9" t="str">
            <v>FY08 Budget</v>
          </cell>
        </row>
        <row r="10">
          <cell r="A10" t="str">
            <v>Director</v>
          </cell>
          <cell r="L10" t="str">
            <v>FY07 Actual</v>
          </cell>
        </row>
        <row r="11">
          <cell r="A11" t="str">
            <v>Manager</v>
          </cell>
          <cell r="L11" t="str">
            <v>FY07 Budget</v>
          </cell>
        </row>
        <row r="12">
          <cell r="A12" t="str">
            <v>Manager</v>
          </cell>
          <cell r="L12" t="str">
            <v>FY09 Actual</v>
          </cell>
        </row>
        <row r="13">
          <cell r="L13" t="str">
            <v>FY09 Budget</v>
          </cell>
        </row>
        <row r="14">
          <cell r="L14" t="str">
            <v>FY11 Budget</v>
          </cell>
        </row>
        <row r="15">
          <cell r="L15" t="str">
            <v>FY11 Orig Budget</v>
          </cell>
        </row>
      </sheetData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ent Profile"/>
      <sheetName val="Financial Profile"/>
      <sheetName val="Midpoint Summary"/>
      <sheetName val="Midpoint Cash"/>
      <sheetName val="High Range Cash"/>
      <sheetName val="Low Range Cash"/>
      <sheetName val="Midpoint P&amp;L Summary"/>
      <sheetName val="Midpoint P&amp;L"/>
      <sheetName val="High Range P&amp;L"/>
      <sheetName val="Low Range P&amp;L"/>
      <sheetName val="Benefit Summary"/>
      <sheetName val="Assumptions"/>
      <sheetName val="Level 1 Phasing"/>
      <sheetName val="Level 1 Implementation"/>
      <sheetName val="Level 2 Phasing"/>
      <sheetName val="Level 2 Implementation"/>
      <sheetName val="Level 3 Phasing"/>
      <sheetName val="Level 3 Implementation"/>
      <sheetName val="Benefit - LOS Reduction"/>
      <sheetName val="Benefit - Lab Unnecessary"/>
      <sheetName val="Benefit - Radiology Unnecessary"/>
      <sheetName val="Benefit - Drug Utilization"/>
      <sheetName val="Adverse Drug Events"/>
      <sheetName val="Lab Duplicate Orders"/>
      <sheetName val="Transcription"/>
    </sheetNames>
    <sheetDataSet>
      <sheetData sheetId="0" refreshError="1">
        <row r="7">
          <cell r="L7">
            <v>2</v>
          </cell>
        </row>
        <row r="9">
          <cell r="L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C20">
            <v>5</v>
          </cell>
        </row>
        <row r="21">
          <cell r="C21">
            <v>7</v>
          </cell>
        </row>
        <row r="22">
          <cell r="C22">
            <v>3</v>
          </cell>
        </row>
        <row r="30">
          <cell r="C30">
            <v>0.03</v>
          </cell>
          <cell r="D30">
            <v>0.02</v>
          </cell>
          <cell r="E30">
            <v>0.06</v>
          </cell>
          <cell r="F30">
            <v>0.06</v>
          </cell>
          <cell r="G30">
            <v>0.05</v>
          </cell>
          <cell r="H30">
            <v>0.02</v>
          </cell>
          <cell r="I30">
            <v>0.06</v>
          </cell>
          <cell r="J30">
            <v>0.03</v>
          </cell>
          <cell r="K30">
            <v>0.05</v>
          </cell>
          <cell r="L30">
            <v>7.0000000000000007E-2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Report"/>
      <sheetName val="OPReport"/>
      <sheetName val="ProReport"/>
      <sheetName val="DETAIL"/>
      <sheetName val="Settings_Fin_Stmts"/>
      <sheetName val="Settings_FSDetail"/>
      <sheetName val="Revenues"/>
      <sheetName val="FTE_Sum"/>
      <sheetName val="FTE_All"/>
      <sheetName val="Summary_5yrs_35mill_yr"/>
      <sheetName val="Charts"/>
      <sheetName val="Settings_Charts"/>
      <sheetName val="Capital"/>
      <sheetName val="Settings_Capital"/>
      <sheetName val="Cap_List"/>
      <sheetName val="Settings_Cap_List"/>
      <sheetName val="Sensitivity"/>
      <sheetName val="Settings_Sensitivity"/>
      <sheetName val="Settings_Custom"/>
      <sheetName val="Settings_System_Inputs"/>
      <sheetName val="Settings_Eliminations"/>
      <sheetName val="SMstr_NonPatient"/>
      <sheetName val="Settings_SMstr_NonPatient"/>
      <sheetName val="SMstr_Operation"/>
      <sheetName val="Settings_SMstr_Operation"/>
      <sheetName val="SMstr_Project"/>
      <sheetName val="Settings_SMstr_Project"/>
      <sheetName val="DirectTotal"/>
      <sheetName val="WSControl"/>
      <sheetName val="ConsData"/>
      <sheetName val="ConsTotal"/>
      <sheetName val="SPMRatings"/>
      <sheetName val="Settings_HospComb"/>
      <sheetName val="Settings_OPFACBLDG"/>
      <sheetName val="Settings_OPEQMME"/>
      <sheetName val="Settings_ITMME"/>
      <sheetName val="Settings_MedComb"/>
      <sheetName val="Settings_CONProj"/>
      <sheetName val="Settings_ProjChart"/>
      <sheetName val="Settings_DeansTax"/>
      <sheetName val="Settings_NewCap"/>
      <sheetName val="Settings_Sal_Adj"/>
      <sheetName val="Settings_EHR_wTotal_Capital"/>
      <sheetName val="Settings_Operational_Imprvmnts"/>
      <sheetName val="Settings_Operational_Changes"/>
      <sheetName val="Settings_EHR"/>
      <sheetName val="Settings_0607_PLUG"/>
      <sheetName val="0607_PLUG"/>
      <sheetName val="TotFAHC"/>
      <sheetName val="Hosp"/>
      <sheetName val="MG"/>
      <sheetName val="Overhead"/>
      <sheetName val="2010_FP"/>
      <sheetName val="2010_Hosp_OH"/>
      <sheetName val="2010_FAHC"/>
      <sheetName val="Custom"/>
      <sheetName val="Fin_Stmts"/>
      <sheetName val="FSDetail"/>
      <sheetName val="System_Inputs"/>
      <sheetName val="HospComb"/>
      <sheetName val="MedComb"/>
      <sheetName val="Eliminations"/>
      <sheetName val="ITMME"/>
      <sheetName val="OPEQMME"/>
      <sheetName val="OPFACBLDG"/>
      <sheetName val="CONProj"/>
      <sheetName val="EHR"/>
      <sheetName val="ProjChart"/>
      <sheetName val="DeansTax"/>
      <sheetName val="EHR_wTotal_Capital"/>
      <sheetName val="Operational_Imprvmnts"/>
      <sheetName val="Operational_Changes"/>
      <sheetName val="NewCap"/>
      <sheetName val="Sal_Adj"/>
      <sheetName val="KHACode"/>
      <sheetName val="Bgt_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Options"/>
      <sheetName val="ORG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>
        <row r="3">
          <cell r="A3" t="str">
            <v>Department</v>
          </cell>
          <cell r="G3" t="str">
            <v>Account</v>
          </cell>
        </row>
        <row r="4">
          <cell r="A4" t="str">
            <v>Dept Rpt Map</v>
          </cell>
          <cell r="G4" t="str">
            <v>Acct Type</v>
          </cell>
        </row>
        <row r="5">
          <cell r="A5" t="str">
            <v>Division</v>
          </cell>
          <cell r="G5" t="str">
            <v>Budget Detail</v>
          </cell>
        </row>
        <row r="6">
          <cell r="A6" t="str">
            <v>Division Smry</v>
          </cell>
          <cell r="G6" t="str">
            <v>Acct Smry</v>
          </cell>
        </row>
        <row r="7">
          <cell r="A7" t="str">
            <v>Division Type</v>
          </cell>
          <cell r="G7" t="str">
            <v>Acct Detail Smry</v>
          </cell>
        </row>
        <row r="8">
          <cell r="A8" t="str">
            <v>DivisionCsld</v>
          </cell>
          <cell r="G8" t="str">
            <v>PayorSummary</v>
          </cell>
        </row>
        <row r="9">
          <cell r="A9" t="str">
            <v>Entity</v>
          </cell>
          <cell r="G9" t="str">
            <v>POC</v>
          </cell>
        </row>
        <row r="10">
          <cell r="A10" t="str">
            <v>Senior VP</v>
          </cell>
          <cell r="G10" t="str">
            <v>Transfer to HospAdv</v>
          </cell>
        </row>
        <row r="11">
          <cell r="A11" t="str">
            <v>VP</v>
          </cell>
          <cell r="G11" t="str">
            <v>Transfer from HospAdv</v>
          </cell>
        </row>
        <row r="12">
          <cell r="A12" t="str">
            <v>Director</v>
          </cell>
          <cell r="G12" t="str">
            <v>Dept Rpt Map</v>
          </cell>
        </row>
        <row r="13">
          <cell r="A13" t="str">
            <v>Manager</v>
          </cell>
          <cell r="G13" t="str">
            <v>Division</v>
          </cell>
        </row>
        <row r="14">
          <cell r="A14" t="str">
            <v>POC</v>
          </cell>
          <cell r="G14" t="str">
            <v>Division Smry</v>
          </cell>
        </row>
        <row r="15">
          <cell r="A15" t="str">
            <v>HA Group</v>
          </cell>
          <cell r="G15" t="str">
            <v>Division Type</v>
          </cell>
        </row>
        <row r="16">
          <cell r="A16" t="str">
            <v>Account</v>
          </cell>
          <cell r="G16" t="str">
            <v>DivisionCsld</v>
          </cell>
        </row>
        <row r="17">
          <cell r="A17" t="str">
            <v>POC</v>
          </cell>
          <cell r="G17" t="str">
            <v>Entity</v>
          </cell>
        </row>
        <row r="18">
          <cell r="A18" t="str">
            <v>GMCB</v>
          </cell>
          <cell r="G18" t="str">
            <v>Senior VP</v>
          </cell>
        </row>
        <row r="19">
          <cell r="A19" t="str">
            <v>GMCBstat</v>
          </cell>
          <cell r="G19" t="str">
            <v>VP</v>
          </cell>
        </row>
        <row r="20">
          <cell r="A20" t="str">
            <v>GMCB_FTE</v>
          </cell>
          <cell r="G20" t="str">
            <v>Director</v>
          </cell>
        </row>
        <row r="21">
          <cell r="A21" t="str">
            <v>HA Group</v>
          </cell>
          <cell r="G21" t="str">
            <v>Manager</v>
          </cell>
        </row>
        <row r="22">
          <cell r="A22" t="str">
            <v>Account</v>
          </cell>
          <cell r="G22" t="str">
            <v>POC</v>
          </cell>
        </row>
        <row r="23">
          <cell r="G23" t="str">
            <v>HA Group</v>
          </cell>
        </row>
        <row r="24">
          <cell r="G24" t="str">
            <v>VP</v>
          </cell>
        </row>
        <row r="25">
          <cell r="G25" t="str">
            <v>Director</v>
          </cell>
        </row>
        <row r="26">
          <cell r="G26" t="str">
            <v>Manager</v>
          </cell>
        </row>
        <row r="27">
          <cell r="G27" t="str">
            <v>POC</v>
          </cell>
        </row>
        <row r="28">
          <cell r="G28" t="str">
            <v>HA Group</v>
          </cell>
        </row>
      </sheetData>
      <sheetData sheetId="7" refreshError="1"/>
      <sheetData sheetId="8" refreshError="1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wnload"/>
      <sheetName val="Visits"/>
      <sheetName val="Visits_RVUS_Billgs"/>
      <sheetName val="Summary"/>
      <sheetName val="1411"/>
      <sheetName val="1412"/>
      <sheetName val="1413"/>
      <sheetName val="1414"/>
      <sheetName val="1415"/>
      <sheetName val="1416"/>
      <sheetName val="1417"/>
      <sheetName val="1418"/>
      <sheetName val="1419"/>
      <sheetName val="1420"/>
      <sheetName val="1423"/>
      <sheetName val="1441"/>
      <sheetName val="1465"/>
      <sheetName val="147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">
          <cell r="F3" t="str">
            <v>December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QkInput"/>
      <sheetName val="Mothball"/>
      <sheetName val="Cash Flow"/>
      <sheetName val="Summary"/>
      <sheetName val="Data"/>
      <sheetName val="Tables"/>
      <sheetName val="Depr"/>
      <sheetName val="Calculation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0.375</v>
          </cell>
        </row>
        <row r="32">
          <cell r="B32">
            <v>2.8737344722080227E-2</v>
          </cell>
        </row>
      </sheetData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dmissions - Adjusted"/>
      <sheetName val="Adjusted Discharges"/>
      <sheetName val="ADC - IP"/>
      <sheetName val="TOTAL -Adjusted Occ Bed"/>
      <sheetName val="Inst-AOB"/>
      <sheetName val="Adjusted Patient Days"/>
      <sheetName val="Inst-APD"/>
      <sheetName val="Admissions - Inpatient"/>
      <sheetName val="Admissions - Outpatient"/>
      <sheetName val="Births for Month"/>
      <sheetName val="Case Mix Index -All FSCs"/>
      <sheetName val="Case Mix Index -All Ex Newborns"/>
      <sheetName val="Case Mix Index -Medicare Only"/>
      <sheetName val="CMI -Medicare wo Psych_Rehab"/>
      <sheetName val="Case Mix Index -Non-Medicare"/>
      <sheetName val="Cath Lab Procedures"/>
      <sheetName val="Discharges - IP"/>
      <sheetName val="Discharge Time Goals IP"/>
      <sheetName val="Emer Dept Visit Vols"/>
      <sheetName val="EP Services CC1427"/>
      <sheetName val="Financial Sys Admissions"/>
      <sheetName val="FTEs - Paid with Physicians"/>
      <sheetName val="FTEs - Paid wo Physicians"/>
      <sheetName val="FTEs - Staff Reg Productive"/>
      <sheetName val="FTEs - Overtime "/>
      <sheetName val="FTEs - Travelers"/>
      <sheetName val="Hospital OP Visits"/>
      <sheetName val="LOS -All IP Discharges"/>
      <sheetName val="LOS -IN Pat Types"/>
      <sheetName val="LOS -Medicare IP"/>
      <sheetName val="OR Case Hours - IP_OP Combined"/>
      <sheetName val="OR Case Hours - IP"/>
      <sheetName val="OR Case Hours - OP"/>
      <sheetName val="PeriOp Total Volumes"/>
      <sheetName val="PeriOp MCHV OR Volumes"/>
      <sheetName val="PeriOp MCHV Proc Rm Volumes"/>
      <sheetName val="PeriOp FAH OR Volumes"/>
      <sheetName val="PeriOp FAH Proc Rm Volumes"/>
      <sheetName val="OR Cases - IP_OP Combined"/>
      <sheetName val="OR Case Volumes - IP"/>
      <sheetName val="OR Case Volumes - OP"/>
      <sheetName val="Maj_Min Proc Rm Hrs-IP_OP Comb"/>
      <sheetName val="Maj_Min Procedure Hrs - IP"/>
      <sheetName val="Maj_Min Procedure Hrs - OP"/>
      <sheetName val="Maj_Min Proc Cases-IP-OP Comb"/>
      <sheetName val="Maj_Min Proc Cases - IP"/>
      <sheetName val="Maj_Min Proc Cases - OP"/>
      <sheetName val="Patient Days - OP"/>
      <sheetName val="Patient Days - IP"/>
      <sheetName val="Patient Days - Combined"/>
      <sheetName val="Patient Days-Rehab"/>
      <sheetName val="Patient Days-Nursery"/>
      <sheetName val="Patient Days-NICU"/>
      <sheetName val="Patient Days-IP Psych"/>
      <sheetName val="Professional Total RVUs"/>
      <sheetName val="Professional Visits"/>
      <sheetName val="Revenue Prof-IP-OP Gross"/>
      <sheetName val="Walk In Center Visits"/>
      <sheetName val="Data Descriptions"/>
      <sheetName val="FY Budget Items"/>
      <sheetName val="FTEs"/>
      <sheetName val="Imported Data-Revenue"/>
      <sheetName val="LOS Data"/>
      <sheetName val="Imported Data-Births for Month"/>
      <sheetName val="Discharge Time"/>
      <sheetName val="BVIS_RVU_Imported_Data"/>
      <sheetName val="Nursing Station Census IP"/>
      <sheetName val="Nursing Station Census OP"/>
      <sheetName val="Nursing Station Census Both"/>
      <sheetName val="CMI Data"/>
      <sheetName val="Imported Picis"/>
      <sheetName val="Imported Data-Budget"/>
      <sheetName val="LOS -Medicare IP (Prelim)"/>
      <sheetName val=" PeriOp MCHV OR Volumes"/>
      <sheetName val="Professional  Worked RVUs"/>
      <sheetName val="FTEs 07"/>
      <sheetName val="Admissions - Inst Adjusted"/>
      <sheetName val="Chart Names &amp; Titles"/>
      <sheetName val="Imported Data-Census Inpatient"/>
      <sheetName val="Imported Data-Census Outpatient"/>
      <sheetName val="Patient Days - CMI Adjusted "/>
      <sheetName val="OR SUMMARY DATA"/>
      <sheetName val="Sheet1"/>
      <sheetName val="FTEs - Paid"/>
      <sheetName val="FTEs - Reg Productive"/>
      <sheetName val="FTEs 06"/>
      <sheetName val="Case Mix Index -All Ages"/>
      <sheetName val="Case Mix Index -Age Over 65"/>
      <sheetName val="Case Mix Index -Age Under 65"/>
      <sheetName val="FTEs - Productive"/>
      <sheetName val="Patient Days - Adjusted"/>
      <sheetName val="Professional Revenue "/>
      <sheetName val="Adjusted Occ Bed"/>
      <sheetName val="Data Summary"/>
      <sheetName val="Current_Month_Report_Detai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6">
          <cell r="B6" t="str">
            <v>Total Rev</v>
          </cell>
        </row>
      </sheetData>
      <sheetData sheetId="58"/>
      <sheetData sheetId="59"/>
      <sheetData sheetId="60">
        <row r="1">
          <cell r="B1" t="str">
            <v>Month</v>
          </cell>
        </row>
        <row r="2">
          <cell r="B2" t="str">
            <v>Month</v>
          </cell>
          <cell r="C2" t="str">
            <v>IP
Admissions
&amp; Discharges</v>
          </cell>
          <cell r="D2" t="str">
            <v>IP Days</v>
          </cell>
          <cell r="E2" t="str">
            <v>OR Hours
IP</v>
          </cell>
          <cell r="F2" t="str">
            <v>OR Cases
IP</v>
          </cell>
          <cell r="G2" t="str">
            <v>OR Hours
OP</v>
          </cell>
          <cell r="H2" t="str">
            <v>OR Cases
OP</v>
          </cell>
          <cell r="I2" t="str">
            <v>Cath Procedures</v>
          </cell>
          <cell r="J2" t="str">
            <v>ED Visits</v>
          </cell>
          <cell r="K2" t="str">
            <v>Walk In
Care</v>
          </cell>
          <cell r="L2" t="str">
            <v>MG
Professional
Visits *</v>
          </cell>
          <cell r="M2" t="str">
            <v>Adjusted
Admissions</v>
          </cell>
          <cell r="N2" t="str">
            <v>Adjusted
Pat Days</v>
          </cell>
          <cell r="O2" t="str">
            <v>UVM-MC Total
Paid Staff
FTEs *</v>
          </cell>
          <cell r="P2" t="str">
            <v>UVM-MC
Prod OT
FTEs *</v>
          </cell>
          <cell r="Q2" t="str">
            <v>UVM-MC Total
Staff Prod
FTEs *</v>
          </cell>
          <cell r="R2" t="str">
            <v>Hosp OP
Visits</v>
          </cell>
          <cell r="S2" t="str">
            <v>Medicare
LOS</v>
          </cell>
          <cell r="T2" t="str">
            <v>CMI
All FSCs</v>
          </cell>
          <cell r="U2" t="str">
            <v>CMI
Medicare
FSCs</v>
          </cell>
          <cell r="V2" t="str">
            <v>CMI
Other
FSCs</v>
          </cell>
          <cell r="W2" t="str">
            <v>Births</v>
          </cell>
          <cell r="X2" t="str">
            <v>LOS
All Ages</v>
          </cell>
          <cell r="Y2" t="str">
            <v>MG Worked
RVUs *</v>
          </cell>
          <cell r="Z2" t="str">
            <v>Patient
Days
IREHAB</v>
          </cell>
          <cell r="AA2" t="str">
            <v>Patient
Days
Nursery</v>
          </cell>
          <cell r="AB2" t="str">
            <v>Patient
Days
NICU</v>
          </cell>
          <cell r="AC2" t="str">
            <v>ADC</v>
          </cell>
          <cell r="AD2" t="str">
            <v>Adjusted
Occupied
Bed</v>
          </cell>
          <cell r="AE2" t="str">
            <v>OP
Admissions</v>
          </cell>
          <cell r="AF2" t="str">
            <v>Days In
Month</v>
          </cell>
          <cell r="AG2" t="str">
            <v>OP Days</v>
          </cell>
          <cell r="AH2" t="str">
            <v>1100
D/C Goal</v>
          </cell>
          <cell r="AI2" t="str">
            <v>1500
D/C Goal</v>
          </cell>
          <cell r="AJ2" t="str">
            <v>ALOS
IP</v>
          </cell>
          <cell r="AK2" t="str">
            <v>ALOS
Newborn
Nursery</v>
          </cell>
          <cell r="AL2" t="str">
            <v>ALOS
IPSYCH</v>
          </cell>
          <cell r="AM2" t="str">
            <v>ALOS
IREHAB</v>
          </cell>
          <cell r="AN2" t="str">
            <v>YTD Cal
Days</v>
          </cell>
          <cell r="AO2" t="str">
            <v xml:space="preserve">Patient
Days
IP PSYCH </v>
          </cell>
          <cell r="AP2" t="str">
            <v>Adjusted
Discharges</v>
          </cell>
          <cell r="AQ2" t="str">
            <v>IP
Revenue
Budget</v>
          </cell>
          <cell r="AR2" t="str">
            <v>OP
Revenue
Budget</v>
          </cell>
          <cell r="AS2" t="str">
            <v>Professional
Revenue
Budget</v>
          </cell>
          <cell r="AT2" t="str">
            <v>Inst. Adj
Occ Bed
(IAOB)</v>
          </cell>
          <cell r="AU2" t="str">
            <v>Inst Adj
Patient
Days</v>
          </cell>
          <cell r="AV2" t="str">
            <v>YTD
Inst. Adj
Occ Bed
(IAOB)</v>
          </cell>
          <cell r="AW2" t="str">
            <v>YTD
Inst Adj
Patient
Days</v>
          </cell>
          <cell r="AX2" t="str">
            <v>YTD UVM-MC
Total Staff
Productive
FTE's *</v>
          </cell>
          <cell r="AY2" t="str">
            <v>YTD UVM-MC
Total Paid
Staff FTE's *</v>
          </cell>
          <cell r="AZ2" t="str">
            <v>YTD UVM-MC
Productive
OT FTE's *</v>
          </cell>
          <cell r="BA2" t="str">
            <v>IPSYCH
Admissions</v>
          </cell>
          <cell r="BB2" t="str">
            <v>2212 &amp; 2208
OP Cases</v>
          </cell>
        </row>
        <row r="3">
          <cell r="B3">
            <v>42278</v>
          </cell>
          <cell r="C3">
            <v>1791</v>
          </cell>
          <cell r="D3">
            <v>10145</v>
          </cell>
          <cell r="E3">
            <v>1475</v>
          </cell>
          <cell r="F3">
            <v>453</v>
          </cell>
          <cell r="G3">
            <v>1663</v>
          </cell>
          <cell r="H3">
            <v>964</v>
          </cell>
          <cell r="I3">
            <v>383</v>
          </cell>
          <cell r="J3">
            <v>5055</v>
          </cell>
          <cell r="K3">
            <v>1847</v>
          </cell>
          <cell r="L3">
            <v>75977</v>
          </cell>
          <cell r="M3">
            <v>6059</v>
          </cell>
          <cell r="N3">
            <v>34321</v>
          </cell>
          <cell r="O3">
            <v>5887</v>
          </cell>
          <cell r="P3">
            <v>60</v>
          </cell>
          <cell r="Q3">
            <v>5357</v>
          </cell>
          <cell r="R3">
            <v>38534</v>
          </cell>
          <cell r="S3">
            <v>5.81</v>
          </cell>
          <cell r="T3">
            <v>1.66</v>
          </cell>
          <cell r="U3">
            <v>1.86</v>
          </cell>
          <cell r="V3">
            <v>1.44</v>
          </cell>
          <cell r="W3">
            <v>190</v>
          </cell>
          <cell r="X3">
            <v>5.6644332774986044</v>
          </cell>
          <cell r="Y3">
            <v>177938</v>
          </cell>
          <cell r="Z3">
            <v>853</v>
          </cell>
          <cell r="AA3">
            <v>415</v>
          </cell>
          <cell r="AB3">
            <v>563</v>
          </cell>
          <cell r="AC3">
            <v>327.25806451612902</v>
          </cell>
          <cell r="AD3">
            <v>1107.1290322580646</v>
          </cell>
          <cell r="AE3">
            <v>2706</v>
          </cell>
          <cell r="AF3">
            <v>31</v>
          </cell>
          <cell r="AG3">
            <v>2741</v>
          </cell>
          <cell r="AH3">
            <v>0.2</v>
          </cell>
          <cell r="AI3">
            <v>0.7</v>
          </cell>
          <cell r="AJ3">
            <v>5.6644332774986044</v>
          </cell>
          <cell r="AK3">
            <v>2.2311827956989245</v>
          </cell>
          <cell r="AL3">
            <v>19.111111111111111</v>
          </cell>
          <cell r="AM3">
            <v>15.50909090909091</v>
          </cell>
          <cell r="AN3">
            <v>31</v>
          </cell>
          <cell r="AO3">
            <v>688</v>
          </cell>
          <cell r="AP3">
            <v>6059.0057054559911</v>
          </cell>
          <cell r="AQ3">
            <v>62240424</v>
          </cell>
          <cell r="AR3">
            <v>92806775</v>
          </cell>
          <cell r="AS3">
            <v>55513987</v>
          </cell>
          <cell r="AT3">
            <v>815.23297870507918</v>
          </cell>
          <cell r="AU3">
            <v>25272.222339857453</v>
          </cell>
          <cell r="AV3">
            <v>815.23297870507918</v>
          </cell>
          <cell r="AW3">
            <v>25272.222339857453</v>
          </cell>
          <cell r="AX3">
            <v>5357</v>
          </cell>
          <cell r="AY3">
            <v>5887</v>
          </cell>
          <cell r="AZ3">
            <v>60</v>
          </cell>
          <cell r="BA3">
            <v>0</v>
          </cell>
          <cell r="BB3">
            <v>247</v>
          </cell>
        </row>
        <row r="4">
          <cell r="B4">
            <v>42309</v>
          </cell>
          <cell r="C4">
            <v>1681</v>
          </cell>
          <cell r="D4">
            <v>9522</v>
          </cell>
          <cell r="E4">
            <v>1467</v>
          </cell>
          <cell r="F4">
            <v>425</v>
          </cell>
          <cell r="G4">
            <v>1512</v>
          </cell>
          <cell r="H4">
            <v>876</v>
          </cell>
          <cell r="I4">
            <v>354</v>
          </cell>
          <cell r="J4">
            <v>4518</v>
          </cell>
          <cell r="K4">
            <v>1755</v>
          </cell>
          <cell r="L4">
            <v>72194</v>
          </cell>
          <cell r="M4">
            <v>5639</v>
          </cell>
          <cell r="N4">
            <v>31941</v>
          </cell>
          <cell r="O4">
            <v>5862</v>
          </cell>
          <cell r="P4">
            <v>59</v>
          </cell>
          <cell r="Q4">
            <v>5396</v>
          </cell>
          <cell r="R4">
            <v>35244</v>
          </cell>
          <cell r="S4">
            <v>5.81</v>
          </cell>
          <cell r="T4">
            <v>1.66</v>
          </cell>
          <cell r="U4">
            <v>1.86</v>
          </cell>
          <cell r="V4">
            <v>1.44</v>
          </cell>
          <cell r="W4">
            <v>178</v>
          </cell>
          <cell r="X4">
            <v>5.6644854253420585</v>
          </cell>
          <cell r="Y4">
            <v>169078</v>
          </cell>
          <cell r="Z4">
            <v>800</v>
          </cell>
          <cell r="AA4">
            <v>389</v>
          </cell>
          <cell r="AB4">
            <v>528</v>
          </cell>
          <cell r="AC4">
            <v>317.39999999999998</v>
          </cell>
          <cell r="AD4">
            <v>1064.7</v>
          </cell>
          <cell r="AE4">
            <v>2460</v>
          </cell>
          <cell r="AF4">
            <v>30</v>
          </cell>
          <cell r="AG4">
            <v>2493</v>
          </cell>
          <cell r="AH4">
            <v>0.2</v>
          </cell>
          <cell r="AI4">
            <v>0.7</v>
          </cell>
          <cell r="AJ4">
            <v>5.6644854253420585</v>
          </cell>
          <cell r="AK4">
            <v>2.2228571428571429</v>
          </cell>
          <cell r="AL4">
            <v>19</v>
          </cell>
          <cell r="AM4">
            <v>15.686274509803921</v>
          </cell>
          <cell r="AN4">
            <v>61</v>
          </cell>
          <cell r="AO4">
            <v>646</v>
          </cell>
          <cell r="AP4">
            <v>5638.7604386001913</v>
          </cell>
          <cell r="AQ4">
            <v>58457886</v>
          </cell>
          <cell r="AR4">
            <v>84884002</v>
          </cell>
          <cell r="AS4">
            <v>52749733</v>
          </cell>
          <cell r="AT4">
            <v>778.28191137804743</v>
          </cell>
          <cell r="AU4">
            <v>23348.457341341422</v>
          </cell>
          <cell r="AV4">
            <v>797.06032264260455</v>
          </cell>
          <cell r="AW4">
            <v>48620.679681198875</v>
          </cell>
          <cell r="AX4">
            <v>5376</v>
          </cell>
          <cell r="AY4">
            <v>5875</v>
          </cell>
          <cell r="AZ4">
            <v>59</v>
          </cell>
          <cell r="BA4">
            <v>0</v>
          </cell>
          <cell r="BB4">
            <v>225</v>
          </cell>
        </row>
        <row r="5">
          <cell r="B5">
            <v>42339</v>
          </cell>
          <cell r="C5">
            <v>1673</v>
          </cell>
          <cell r="D5">
            <v>9476</v>
          </cell>
          <cell r="E5">
            <v>1571</v>
          </cell>
          <cell r="F5">
            <v>423</v>
          </cell>
          <cell r="G5">
            <v>1587</v>
          </cell>
          <cell r="H5">
            <v>920</v>
          </cell>
          <cell r="I5">
            <v>362</v>
          </cell>
          <cell r="J5">
            <v>4592</v>
          </cell>
          <cell r="K5">
            <v>1755</v>
          </cell>
          <cell r="L5">
            <v>72179</v>
          </cell>
          <cell r="M5">
            <v>5735</v>
          </cell>
          <cell r="N5">
            <v>32484</v>
          </cell>
          <cell r="O5">
            <v>5848</v>
          </cell>
          <cell r="P5">
            <v>59</v>
          </cell>
          <cell r="Q5">
            <v>5119</v>
          </cell>
          <cell r="R5">
            <v>36803</v>
          </cell>
          <cell r="S5">
            <v>5.81</v>
          </cell>
          <cell r="T5">
            <v>1.66</v>
          </cell>
          <cell r="U5">
            <v>1.86</v>
          </cell>
          <cell r="V5">
            <v>1.44</v>
          </cell>
          <cell r="W5">
            <v>178</v>
          </cell>
          <cell r="X5">
            <v>5.6640765092647936</v>
          </cell>
          <cell r="Y5">
            <v>169042</v>
          </cell>
          <cell r="Z5">
            <v>797</v>
          </cell>
          <cell r="AA5">
            <v>387</v>
          </cell>
          <cell r="AB5">
            <v>526</v>
          </cell>
          <cell r="AC5">
            <v>305.67741935483872</v>
          </cell>
          <cell r="AD5">
            <v>1047.8709677419354</v>
          </cell>
          <cell r="AE5">
            <v>2583</v>
          </cell>
          <cell r="AF5">
            <v>31</v>
          </cell>
          <cell r="AG5">
            <v>2615</v>
          </cell>
          <cell r="AH5">
            <v>0.2</v>
          </cell>
          <cell r="AI5">
            <v>0.7</v>
          </cell>
          <cell r="AJ5">
            <v>5.6640765092647936</v>
          </cell>
          <cell r="AK5">
            <v>2.2241379310344827</v>
          </cell>
          <cell r="AL5">
            <v>18.911764705882351</v>
          </cell>
          <cell r="AM5">
            <v>15.627450980392156</v>
          </cell>
          <cell r="AN5">
            <v>92</v>
          </cell>
          <cell r="AO5">
            <v>643</v>
          </cell>
          <cell r="AP5">
            <v>5735.1013572876363</v>
          </cell>
          <cell r="AQ5">
            <v>58226420</v>
          </cell>
          <cell r="AR5">
            <v>88637242</v>
          </cell>
          <cell r="AS5">
            <v>52738502</v>
          </cell>
          <cell r="AT5">
            <v>771.00575987947207</v>
          </cell>
          <cell r="AU5">
            <v>23901.178556263632</v>
          </cell>
          <cell r="AV5">
            <v>788.28106779850555</v>
          </cell>
          <cell r="AW5">
            <v>72521.858237462511</v>
          </cell>
          <cell r="AX5">
            <v>5289</v>
          </cell>
          <cell r="AY5">
            <v>5865</v>
          </cell>
          <cell r="AZ5">
            <v>59</v>
          </cell>
          <cell r="BA5">
            <v>0</v>
          </cell>
          <cell r="BB5">
            <v>236</v>
          </cell>
        </row>
        <row r="6">
          <cell r="B6">
            <v>42370</v>
          </cell>
          <cell r="C6">
            <v>1677</v>
          </cell>
          <cell r="D6">
            <v>9499</v>
          </cell>
          <cell r="E6">
            <v>1471</v>
          </cell>
          <cell r="F6">
            <v>424</v>
          </cell>
          <cell r="G6">
            <v>1512</v>
          </cell>
          <cell r="H6">
            <v>876</v>
          </cell>
          <cell r="I6">
            <v>354</v>
          </cell>
          <cell r="J6">
            <v>5159</v>
          </cell>
          <cell r="K6">
            <v>1940</v>
          </cell>
          <cell r="L6">
            <v>79776</v>
          </cell>
          <cell r="M6">
            <v>5833</v>
          </cell>
          <cell r="N6">
            <v>33042</v>
          </cell>
          <cell r="O6">
            <v>5834</v>
          </cell>
          <cell r="P6">
            <v>59</v>
          </cell>
          <cell r="Q6">
            <v>5024</v>
          </cell>
          <cell r="R6">
            <v>35858</v>
          </cell>
          <cell r="S6">
            <v>5.81</v>
          </cell>
          <cell r="T6">
            <v>1.66</v>
          </cell>
          <cell r="U6">
            <v>1.86</v>
          </cell>
          <cell r="V6">
            <v>1.44</v>
          </cell>
          <cell r="W6">
            <v>178</v>
          </cell>
          <cell r="X6">
            <v>5.6642814549791298</v>
          </cell>
          <cell r="Y6">
            <v>186835</v>
          </cell>
          <cell r="Z6">
            <v>798</v>
          </cell>
          <cell r="AA6">
            <v>388</v>
          </cell>
          <cell r="AB6">
            <v>527</v>
          </cell>
          <cell r="AC6">
            <v>306.41935483870969</v>
          </cell>
          <cell r="AD6">
            <v>1065.8709677419354</v>
          </cell>
          <cell r="AE6">
            <v>2460</v>
          </cell>
          <cell r="AF6">
            <v>31</v>
          </cell>
          <cell r="AG6">
            <v>2493</v>
          </cell>
          <cell r="AH6">
            <v>0.2</v>
          </cell>
          <cell r="AI6">
            <v>0.7</v>
          </cell>
          <cell r="AJ6">
            <v>5.6642814549791298</v>
          </cell>
          <cell r="AK6">
            <v>2.2298850574712645</v>
          </cell>
          <cell r="AL6">
            <v>18.941176470588236</v>
          </cell>
          <cell r="AM6">
            <v>15.647058823529411</v>
          </cell>
          <cell r="AN6">
            <v>123</v>
          </cell>
          <cell r="AO6">
            <v>644</v>
          </cell>
          <cell r="AP6">
            <v>5833.3254833941446</v>
          </cell>
          <cell r="AQ6">
            <v>58364019</v>
          </cell>
          <cell r="AR6">
            <v>86362584</v>
          </cell>
          <cell r="AS6">
            <v>58288495</v>
          </cell>
          <cell r="AT6">
            <v>759.83513608372425</v>
          </cell>
          <cell r="AU6">
            <v>23554.88921859545</v>
          </cell>
          <cell r="AV6">
            <v>781.11176793543052</v>
          </cell>
          <cell r="AW6">
            <v>96076.747456057958</v>
          </cell>
          <cell r="AX6">
            <v>5223</v>
          </cell>
          <cell r="AY6">
            <v>5858</v>
          </cell>
          <cell r="AZ6">
            <v>59</v>
          </cell>
          <cell r="BA6">
            <v>0</v>
          </cell>
          <cell r="BB6">
            <v>225</v>
          </cell>
        </row>
        <row r="7">
          <cell r="B7">
            <v>42401</v>
          </cell>
          <cell r="C7">
            <v>1638</v>
          </cell>
          <cell r="D7">
            <v>9278</v>
          </cell>
          <cell r="E7">
            <v>1437</v>
          </cell>
          <cell r="F7">
            <v>414</v>
          </cell>
          <cell r="G7">
            <v>1587</v>
          </cell>
          <cell r="H7">
            <v>920</v>
          </cell>
          <cell r="I7">
            <v>359</v>
          </cell>
          <cell r="J7">
            <v>4699</v>
          </cell>
          <cell r="K7">
            <v>1663</v>
          </cell>
          <cell r="L7">
            <v>68380</v>
          </cell>
          <cell r="M7">
            <v>5631</v>
          </cell>
          <cell r="N7">
            <v>31894</v>
          </cell>
          <cell r="O7">
            <v>5883</v>
          </cell>
          <cell r="P7">
            <v>60</v>
          </cell>
          <cell r="Q7">
            <v>5409</v>
          </cell>
          <cell r="R7">
            <v>36896</v>
          </cell>
          <cell r="S7">
            <v>5.81</v>
          </cell>
          <cell r="T7">
            <v>1.66</v>
          </cell>
          <cell r="U7">
            <v>1.86</v>
          </cell>
          <cell r="V7">
            <v>1.44</v>
          </cell>
          <cell r="W7">
            <v>174</v>
          </cell>
          <cell r="X7">
            <v>5.6642246642246645</v>
          </cell>
          <cell r="Y7">
            <v>160144</v>
          </cell>
          <cell r="Z7">
            <v>780</v>
          </cell>
          <cell r="AA7">
            <v>379</v>
          </cell>
          <cell r="AB7">
            <v>515</v>
          </cell>
          <cell r="AC7">
            <v>319.93103448275861</v>
          </cell>
          <cell r="AD7">
            <v>1099.7931034482758</v>
          </cell>
          <cell r="AE7">
            <v>2583</v>
          </cell>
          <cell r="AF7">
            <v>29</v>
          </cell>
          <cell r="AG7">
            <v>2614</v>
          </cell>
          <cell r="AH7">
            <v>0.2</v>
          </cell>
          <cell r="AI7">
            <v>0.7</v>
          </cell>
          <cell r="AJ7">
            <v>5.6642246642246645</v>
          </cell>
          <cell r="AK7">
            <v>2.2294117647058824</v>
          </cell>
          <cell r="AL7">
            <v>19.060606060606062</v>
          </cell>
          <cell r="AM7">
            <v>15.6</v>
          </cell>
          <cell r="AN7">
            <v>152</v>
          </cell>
          <cell r="AO7">
            <v>629</v>
          </cell>
          <cell r="AP7">
            <v>5630.8484621694843</v>
          </cell>
          <cell r="AQ7">
            <v>56950294</v>
          </cell>
          <cell r="AR7">
            <v>88861271</v>
          </cell>
          <cell r="AS7">
            <v>49962840</v>
          </cell>
          <cell r="AT7">
            <v>819.12913092248482</v>
          </cell>
          <cell r="AU7">
            <v>23754.74479675206</v>
          </cell>
          <cell r="AV7">
            <v>788.36508061059214</v>
          </cell>
          <cell r="AW7">
            <v>119831.49225281001</v>
          </cell>
          <cell r="AX7">
            <v>5258</v>
          </cell>
          <cell r="AY7">
            <v>5862</v>
          </cell>
          <cell r="AZ7">
            <v>59</v>
          </cell>
          <cell r="BA7">
            <v>0</v>
          </cell>
          <cell r="BB7">
            <v>236</v>
          </cell>
        </row>
        <row r="8">
          <cell r="B8">
            <v>42430</v>
          </cell>
          <cell r="C8">
            <v>1764</v>
          </cell>
          <cell r="D8">
            <v>9992</v>
          </cell>
          <cell r="E8">
            <v>1547</v>
          </cell>
          <cell r="F8">
            <v>446</v>
          </cell>
          <cell r="G8">
            <v>1738</v>
          </cell>
          <cell r="H8">
            <v>1007</v>
          </cell>
          <cell r="I8">
            <v>390</v>
          </cell>
          <cell r="J8">
            <v>4905</v>
          </cell>
          <cell r="K8">
            <v>1940</v>
          </cell>
          <cell r="L8">
            <v>79776</v>
          </cell>
          <cell r="M8">
            <v>6203</v>
          </cell>
          <cell r="N8">
            <v>35137</v>
          </cell>
          <cell r="O8">
            <v>5884</v>
          </cell>
          <cell r="P8">
            <v>60</v>
          </cell>
          <cell r="Q8">
            <v>5356</v>
          </cell>
          <cell r="R8">
            <v>39873</v>
          </cell>
          <cell r="S8">
            <v>5.81</v>
          </cell>
          <cell r="T8">
            <v>1.66</v>
          </cell>
          <cell r="U8">
            <v>1.86</v>
          </cell>
          <cell r="V8">
            <v>1.44</v>
          </cell>
          <cell r="W8">
            <v>187</v>
          </cell>
          <cell r="X8">
            <v>5.6643990929705215</v>
          </cell>
          <cell r="Y8">
            <v>186835</v>
          </cell>
          <cell r="Z8">
            <v>840</v>
          </cell>
          <cell r="AA8">
            <v>408</v>
          </cell>
          <cell r="AB8">
            <v>555</v>
          </cell>
          <cell r="AC8">
            <v>322.32258064516128</v>
          </cell>
          <cell r="AD8">
            <v>1133.4516129032259</v>
          </cell>
          <cell r="AE8">
            <v>2829</v>
          </cell>
          <cell r="AF8">
            <v>31</v>
          </cell>
          <cell r="AG8">
            <v>2862</v>
          </cell>
          <cell r="AH8">
            <v>0.2</v>
          </cell>
          <cell r="AI8">
            <v>0.7</v>
          </cell>
          <cell r="AJ8">
            <v>5.6643990929705215</v>
          </cell>
          <cell r="AK8">
            <v>2.2295081967213113</v>
          </cell>
          <cell r="AL8">
            <v>18.833333333333332</v>
          </cell>
          <cell r="AM8">
            <v>15.555555555555555</v>
          </cell>
          <cell r="AN8">
            <v>183</v>
          </cell>
          <cell r="AO8">
            <v>678</v>
          </cell>
          <cell r="AP8">
            <v>6203.1658519601306</v>
          </cell>
          <cell r="AQ8">
            <v>61322899</v>
          </cell>
          <cell r="AR8">
            <v>96032189</v>
          </cell>
          <cell r="AS8">
            <v>58288967</v>
          </cell>
          <cell r="AT8">
            <v>827.08252331329686</v>
          </cell>
          <cell r="AU8">
            <v>25639.558222712203</v>
          </cell>
          <cell r="AV8">
            <v>794.92377309028529</v>
          </cell>
          <cell r="AW8">
            <v>145471.05047552221</v>
          </cell>
          <cell r="AX8">
            <v>5275</v>
          </cell>
          <cell r="AY8">
            <v>5866</v>
          </cell>
          <cell r="AZ8">
            <v>59</v>
          </cell>
          <cell r="BA8">
            <v>0</v>
          </cell>
          <cell r="BB8">
            <v>258</v>
          </cell>
        </row>
        <row r="9">
          <cell r="B9">
            <v>42461</v>
          </cell>
          <cell r="C9">
            <v>1739</v>
          </cell>
          <cell r="D9">
            <v>9851</v>
          </cell>
          <cell r="E9">
            <v>1526</v>
          </cell>
          <cell r="F9">
            <v>440</v>
          </cell>
          <cell r="G9">
            <v>1587</v>
          </cell>
          <cell r="H9">
            <v>920</v>
          </cell>
          <cell r="I9">
            <v>369</v>
          </cell>
          <cell r="J9">
            <v>4765</v>
          </cell>
          <cell r="K9">
            <v>1847</v>
          </cell>
          <cell r="L9">
            <v>75977</v>
          </cell>
          <cell r="M9">
            <v>5887</v>
          </cell>
          <cell r="N9">
            <v>33348</v>
          </cell>
          <cell r="O9">
            <v>5897</v>
          </cell>
          <cell r="P9">
            <v>60</v>
          </cell>
          <cell r="Q9">
            <v>5352</v>
          </cell>
          <cell r="R9">
            <v>36801</v>
          </cell>
          <cell r="S9">
            <v>5.81</v>
          </cell>
          <cell r="T9">
            <v>1.66</v>
          </cell>
          <cell r="U9">
            <v>1.86</v>
          </cell>
          <cell r="V9">
            <v>1.44</v>
          </cell>
          <cell r="W9">
            <v>185</v>
          </cell>
          <cell r="X9">
            <v>5.6647498562392178</v>
          </cell>
          <cell r="Y9">
            <v>177938</v>
          </cell>
          <cell r="Z9">
            <v>828</v>
          </cell>
          <cell r="AA9">
            <v>403</v>
          </cell>
          <cell r="AB9">
            <v>547</v>
          </cell>
          <cell r="AC9">
            <v>328.36666666666667</v>
          </cell>
          <cell r="AD9">
            <v>1111.5999999999999</v>
          </cell>
          <cell r="AE9">
            <v>2583</v>
          </cell>
          <cell r="AF9">
            <v>30</v>
          </cell>
          <cell r="AG9">
            <v>2617</v>
          </cell>
          <cell r="AH9">
            <v>0.2</v>
          </cell>
          <cell r="AI9">
            <v>0.7</v>
          </cell>
          <cell r="AJ9">
            <v>5.6647498562392178</v>
          </cell>
          <cell r="AK9">
            <v>2.2265193370165748</v>
          </cell>
          <cell r="AL9">
            <v>19.085714285714285</v>
          </cell>
          <cell r="AM9">
            <v>15.622641509433961</v>
          </cell>
          <cell r="AN9">
            <v>213</v>
          </cell>
          <cell r="AO9">
            <v>668</v>
          </cell>
          <cell r="AP9">
            <v>5887.0099458257982</v>
          </cell>
          <cell r="AQ9">
            <v>60432086</v>
          </cell>
          <cell r="AR9">
            <v>88634096</v>
          </cell>
          <cell r="AS9">
            <v>55513629</v>
          </cell>
          <cell r="AT9">
            <v>809.97312083628321</v>
          </cell>
          <cell r="AU9">
            <v>24299.193625088497</v>
          </cell>
          <cell r="AV9">
            <v>797.04339953338354</v>
          </cell>
          <cell r="AW9">
            <v>169770.2441006107</v>
          </cell>
          <cell r="AX9">
            <v>5286</v>
          </cell>
          <cell r="AY9">
            <v>5870</v>
          </cell>
          <cell r="AZ9">
            <v>59</v>
          </cell>
          <cell r="BA9">
            <v>0</v>
          </cell>
          <cell r="BB9">
            <v>236</v>
          </cell>
        </row>
        <row r="10">
          <cell r="B10">
            <v>42491</v>
          </cell>
          <cell r="C10">
            <v>1794</v>
          </cell>
          <cell r="D10">
            <v>10162</v>
          </cell>
          <cell r="E10">
            <v>1574</v>
          </cell>
          <cell r="F10">
            <v>454</v>
          </cell>
          <cell r="G10">
            <v>1587</v>
          </cell>
          <cell r="H10">
            <v>920</v>
          </cell>
          <cell r="I10">
            <v>375</v>
          </cell>
          <cell r="J10">
            <v>4968</v>
          </cell>
          <cell r="K10">
            <v>1940</v>
          </cell>
          <cell r="L10">
            <v>79776</v>
          </cell>
          <cell r="M10">
            <v>6042</v>
          </cell>
          <cell r="N10">
            <v>34225</v>
          </cell>
          <cell r="O10">
            <v>5896</v>
          </cell>
          <cell r="P10">
            <v>60</v>
          </cell>
          <cell r="Q10">
            <v>5387</v>
          </cell>
          <cell r="R10">
            <v>37092</v>
          </cell>
          <cell r="S10">
            <v>5.81</v>
          </cell>
          <cell r="T10">
            <v>1.66</v>
          </cell>
          <cell r="U10">
            <v>1.86</v>
          </cell>
          <cell r="V10">
            <v>1.44</v>
          </cell>
          <cell r="W10">
            <v>190</v>
          </cell>
          <cell r="X10">
            <v>5.6644370122630994</v>
          </cell>
          <cell r="Y10">
            <v>186835</v>
          </cell>
          <cell r="Z10">
            <v>854</v>
          </cell>
          <cell r="AA10">
            <v>415</v>
          </cell>
          <cell r="AB10">
            <v>564</v>
          </cell>
          <cell r="AC10">
            <v>327.80645161290323</v>
          </cell>
          <cell r="AD10">
            <v>1104.0322580645161</v>
          </cell>
          <cell r="AE10">
            <v>2583</v>
          </cell>
          <cell r="AF10">
            <v>31</v>
          </cell>
          <cell r="AG10">
            <v>2619</v>
          </cell>
          <cell r="AH10">
            <v>0.2</v>
          </cell>
          <cell r="AI10">
            <v>0.7</v>
          </cell>
          <cell r="AJ10">
            <v>5.6644370122630994</v>
          </cell>
          <cell r="AK10">
            <v>2.2311827956989245</v>
          </cell>
          <cell r="AL10">
            <v>19.138888888888889</v>
          </cell>
          <cell r="AM10">
            <v>15.527272727272727</v>
          </cell>
          <cell r="AN10">
            <v>244</v>
          </cell>
          <cell r="AO10">
            <v>689</v>
          </cell>
          <cell r="AP10">
            <v>6042.1196859062675</v>
          </cell>
          <cell r="AQ10">
            <v>62342027</v>
          </cell>
          <cell r="AR10">
            <v>89334278</v>
          </cell>
          <cell r="AS10">
            <v>58289129</v>
          </cell>
          <cell r="AT10">
            <v>797.54338651527075</v>
          </cell>
          <cell r="AU10">
            <v>24723.844981973394</v>
          </cell>
          <cell r="AV10">
            <v>797.10692246960684</v>
          </cell>
          <cell r="AW10">
            <v>194494.08908258408</v>
          </cell>
          <cell r="AX10">
            <v>5299</v>
          </cell>
          <cell r="AY10">
            <v>5874</v>
          </cell>
          <cell r="AZ10">
            <v>59</v>
          </cell>
          <cell r="BA10">
            <v>0</v>
          </cell>
          <cell r="BB10">
            <v>236</v>
          </cell>
        </row>
        <row r="11">
          <cell r="B11">
            <v>42522</v>
          </cell>
          <cell r="C11">
            <v>1724</v>
          </cell>
          <cell r="D11">
            <v>9765</v>
          </cell>
          <cell r="E11">
            <v>1512</v>
          </cell>
          <cell r="F11">
            <v>436</v>
          </cell>
          <cell r="G11">
            <v>1663</v>
          </cell>
          <cell r="H11">
            <v>964</v>
          </cell>
          <cell r="I11">
            <v>376</v>
          </cell>
          <cell r="J11">
            <v>5071</v>
          </cell>
          <cell r="K11">
            <v>1847</v>
          </cell>
          <cell r="L11">
            <v>75977</v>
          </cell>
          <cell r="M11">
            <v>5982</v>
          </cell>
          <cell r="N11">
            <v>33884</v>
          </cell>
          <cell r="O11">
            <v>5907</v>
          </cell>
          <cell r="P11">
            <v>60</v>
          </cell>
          <cell r="Q11">
            <v>5259</v>
          </cell>
          <cell r="R11">
            <v>38396</v>
          </cell>
          <cell r="S11">
            <v>5.81</v>
          </cell>
          <cell r="T11">
            <v>1.66</v>
          </cell>
          <cell r="U11">
            <v>1.86</v>
          </cell>
          <cell r="V11">
            <v>1.44</v>
          </cell>
          <cell r="W11">
            <v>183</v>
          </cell>
          <cell r="X11">
            <v>5.66415313225058</v>
          </cell>
          <cell r="Y11">
            <v>177938</v>
          </cell>
          <cell r="Z11">
            <v>821</v>
          </cell>
          <cell r="AA11">
            <v>399</v>
          </cell>
          <cell r="AB11">
            <v>542</v>
          </cell>
          <cell r="AC11">
            <v>325.5</v>
          </cell>
          <cell r="AD11">
            <v>1129.4666666666667</v>
          </cell>
          <cell r="AE11">
            <v>2706</v>
          </cell>
          <cell r="AF11">
            <v>30</v>
          </cell>
          <cell r="AG11">
            <v>2738</v>
          </cell>
          <cell r="AH11">
            <v>0.2</v>
          </cell>
          <cell r="AI11">
            <v>0.7</v>
          </cell>
          <cell r="AJ11">
            <v>5.66415313225058</v>
          </cell>
          <cell r="AK11">
            <v>2.2290502793296088</v>
          </cell>
          <cell r="AL11">
            <v>18.914285714285715</v>
          </cell>
          <cell r="AM11">
            <v>15.490566037735849</v>
          </cell>
          <cell r="AN11">
            <v>274</v>
          </cell>
          <cell r="AO11">
            <v>662</v>
          </cell>
          <cell r="AP11">
            <v>5982.1637170461927</v>
          </cell>
          <cell r="AQ11">
            <v>59916522</v>
          </cell>
          <cell r="AR11">
            <v>92476221</v>
          </cell>
          <cell r="AS11">
            <v>55513547</v>
          </cell>
          <cell r="AT11">
            <v>827.88246364667145</v>
          </cell>
          <cell r="AU11">
            <v>24836.473909400145</v>
          </cell>
          <cell r="AV11">
            <v>800.47650727001542</v>
          </cell>
          <cell r="AW11">
            <v>219330.56299198422</v>
          </cell>
          <cell r="AX11">
            <v>5294</v>
          </cell>
          <cell r="AY11">
            <v>5877</v>
          </cell>
          <cell r="AZ11">
            <v>59</v>
          </cell>
          <cell r="BA11">
            <v>0</v>
          </cell>
          <cell r="BB11">
            <v>247</v>
          </cell>
        </row>
        <row r="12">
          <cell r="B12">
            <v>42552</v>
          </cell>
          <cell r="C12">
            <v>1765</v>
          </cell>
          <cell r="D12">
            <v>9996</v>
          </cell>
          <cell r="E12">
            <v>1548</v>
          </cell>
          <cell r="F12">
            <v>446</v>
          </cell>
          <cell r="G12">
            <v>1512</v>
          </cell>
          <cell r="H12">
            <v>876</v>
          </cell>
          <cell r="I12">
            <v>363</v>
          </cell>
          <cell r="J12">
            <v>5376</v>
          </cell>
          <cell r="K12">
            <v>1847</v>
          </cell>
          <cell r="L12">
            <v>75977</v>
          </cell>
          <cell r="M12">
            <v>5865</v>
          </cell>
          <cell r="N12">
            <v>33221</v>
          </cell>
          <cell r="O12">
            <v>5914</v>
          </cell>
          <cell r="P12">
            <v>60</v>
          </cell>
          <cell r="Q12">
            <v>5108</v>
          </cell>
          <cell r="R12">
            <v>36131</v>
          </cell>
          <cell r="S12">
            <v>5.81</v>
          </cell>
          <cell r="T12">
            <v>1.66</v>
          </cell>
          <cell r="U12">
            <v>1.86</v>
          </cell>
          <cell r="V12">
            <v>1.44</v>
          </cell>
          <cell r="W12">
            <v>187</v>
          </cell>
          <cell r="X12">
            <v>5.6634560906515583</v>
          </cell>
          <cell r="Y12">
            <v>177938</v>
          </cell>
          <cell r="Z12">
            <v>840</v>
          </cell>
          <cell r="AA12">
            <v>409</v>
          </cell>
          <cell r="AB12">
            <v>555</v>
          </cell>
          <cell r="AC12">
            <v>322.45161290322579</v>
          </cell>
          <cell r="AD12">
            <v>1071.6451612903227</v>
          </cell>
          <cell r="AE12">
            <v>2460</v>
          </cell>
          <cell r="AF12">
            <v>31</v>
          </cell>
          <cell r="AG12">
            <v>2496</v>
          </cell>
          <cell r="AH12">
            <v>0.2</v>
          </cell>
          <cell r="AI12">
            <v>0.7</v>
          </cell>
          <cell r="AJ12">
            <v>5.6634560906515583</v>
          </cell>
          <cell r="AK12">
            <v>2.2349726775956285</v>
          </cell>
          <cell r="AL12">
            <v>18.833333333333332</v>
          </cell>
          <cell r="AM12">
            <v>15.555555555555555</v>
          </cell>
          <cell r="AN12">
            <v>305</v>
          </cell>
          <cell r="AO12">
            <v>678</v>
          </cell>
          <cell r="AP12">
            <v>5865.8838989377173</v>
          </cell>
          <cell r="AQ12">
            <v>61345735</v>
          </cell>
          <cell r="AR12">
            <v>87019717</v>
          </cell>
          <cell r="AS12">
            <v>55513845</v>
          </cell>
          <cell r="AT12">
            <v>779.85338828389843</v>
          </cell>
          <cell r="AU12">
            <v>24175.455036800849</v>
          </cell>
          <cell r="AV12">
            <v>798.38038697962315</v>
          </cell>
          <cell r="AW12">
            <v>243506.01802878507</v>
          </cell>
          <cell r="AX12">
            <v>5275</v>
          </cell>
          <cell r="AY12">
            <v>5881</v>
          </cell>
          <cell r="AZ12">
            <v>59</v>
          </cell>
          <cell r="BA12">
            <v>0</v>
          </cell>
          <cell r="BB12">
            <v>225</v>
          </cell>
        </row>
        <row r="13">
          <cell r="B13">
            <v>42583</v>
          </cell>
          <cell r="C13">
            <v>1811</v>
          </cell>
          <cell r="D13">
            <v>10259</v>
          </cell>
          <cell r="E13">
            <v>1589</v>
          </cell>
          <cell r="F13">
            <v>458</v>
          </cell>
          <cell r="G13">
            <v>1738</v>
          </cell>
          <cell r="H13">
            <v>1007</v>
          </cell>
          <cell r="I13">
            <v>394</v>
          </cell>
          <cell r="J13">
            <v>5302</v>
          </cell>
          <cell r="K13">
            <v>1847</v>
          </cell>
          <cell r="L13">
            <v>75977</v>
          </cell>
          <cell r="M13">
            <v>6200</v>
          </cell>
          <cell r="N13">
            <v>35121</v>
          </cell>
          <cell r="O13">
            <v>5916</v>
          </cell>
          <cell r="P13">
            <v>60</v>
          </cell>
          <cell r="Q13">
            <v>5189</v>
          </cell>
          <cell r="R13">
            <v>40267</v>
          </cell>
          <cell r="S13">
            <v>5.81</v>
          </cell>
          <cell r="T13">
            <v>1.66</v>
          </cell>
          <cell r="U13">
            <v>1.86</v>
          </cell>
          <cell r="V13">
            <v>1.44</v>
          </cell>
          <cell r="W13">
            <v>192</v>
          </cell>
          <cell r="X13">
            <v>5.6648260629486469</v>
          </cell>
          <cell r="Y13">
            <v>177938</v>
          </cell>
          <cell r="Z13">
            <v>862</v>
          </cell>
          <cell r="AA13">
            <v>419</v>
          </cell>
          <cell r="AB13">
            <v>569</v>
          </cell>
          <cell r="AC13">
            <v>330.93548387096774</v>
          </cell>
          <cell r="AD13">
            <v>1132.9354838709678</v>
          </cell>
          <cell r="AE13">
            <v>2829</v>
          </cell>
          <cell r="AF13">
            <v>31</v>
          </cell>
          <cell r="AG13">
            <v>2863</v>
          </cell>
          <cell r="AH13">
            <v>0.2</v>
          </cell>
          <cell r="AI13">
            <v>0.7</v>
          </cell>
          <cell r="AJ13">
            <v>5.6648260629486469</v>
          </cell>
          <cell r="AK13">
            <v>2.228723404255319</v>
          </cell>
          <cell r="AL13">
            <v>18.810810810810811</v>
          </cell>
          <cell r="AM13">
            <v>15.672727272727272</v>
          </cell>
          <cell r="AN13">
            <v>336</v>
          </cell>
          <cell r="AO13">
            <v>696</v>
          </cell>
          <cell r="AP13">
            <v>6199.9090860215783</v>
          </cell>
          <cell r="AQ13">
            <v>62924746</v>
          </cell>
          <cell r="AR13">
            <v>96982309</v>
          </cell>
          <cell r="AS13">
            <v>55514096</v>
          </cell>
          <cell r="AT13">
            <v>840.98740137634331</v>
          </cell>
          <cell r="AU13">
            <v>26070.609442666642</v>
          </cell>
          <cell r="AV13">
            <v>802.31139128408245</v>
          </cell>
          <cell r="AW13">
            <v>269576.62747145171</v>
          </cell>
          <cell r="AX13">
            <v>5267</v>
          </cell>
          <cell r="AY13">
            <v>5884</v>
          </cell>
          <cell r="AZ13">
            <v>60</v>
          </cell>
          <cell r="BA13">
            <v>0</v>
          </cell>
          <cell r="BB13">
            <v>258</v>
          </cell>
        </row>
        <row r="15">
          <cell r="B15">
            <v>1</v>
          </cell>
          <cell r="C15">
            <v>2</v>
          </cell>
          <cell r="D15">
            <v>3</v>
          </cell>
          <cell r="E15">
            <v>4</v>
          </cell>
          <cell r="F15">
            <v>5</v>
          </cell>
          <cell r="G15">
            <v>6</v>
          </cell>
          <cell r="H15">
            <v>7</v>
          </cell>
          <cell r="I15">
            <v>8</v>
          </cell>
          <cell r="J15">
            <v>9</v>
          </cell>
          <cell r="K15">
            <v>10</v>
          </cell>
          <cell r="L15">
            <v>11</v>
          </cell>
          <cell r="M15">
            <v>12</v>
          </cell>
          <cell r="N15">
            <v>13</v>
          </cell>
          <cell r="O15">
            <v>14</v>
          </cell>
          <cell r="P15">
            <v>15</v>
          </cell>
          <cell r="Q15">
            <v>16</v>
          </cell>
          <cell r="R15">
            <v>17</v>
          </cell>
          <cell r="S15">
            <v>18</v>
          </cell>
          <cell r="T15">
            <v>19</v>
          </cell>
          <cell r="U15">
            <v>20</v>
          </cell>
          <cell r="V15">
            <v>21</v>
          </cell>
          <cell r="W15">
            <v>22</v>
          </cell>
          <cell r="X15">
            <v>23</v>
          </cell>
          <cell r="Y15">
            <v>24</v>
          </cell>
          <cell r="Z15">
            <v>25</v>
          </cell>
          <cell r="AA15">
            <v>26</v>
          </cell>
        </row>
        <row r="16">
          <cell r="B16">
            <v>41183</v>
          </cell>
          <cell r="C16">
            <v>1909</v>
          </cell>
          <cell r="D16">
            <v>10178</v>
          </cell>
          <cell r="E16">
            <v>1727</v>
          </cell>
          <cell r="F16">
            <v>527</v>
          </cell>
          <cell r="G16">
            <v>1747</v>
          </cell>
          <cell r="H16">
            <v>1094</v>
          </cell>
          <cell r="I16">
            <v>383</v>
          </cell>
          <cell r="J16">
            <v>5333</v>
          </cell>
          <cell r="K16">
            <v>2055</v>
          </cell>
          <cell r="L16">
            <v>84609</v>
          </cell>
          <cell r="M16">
            <v>6985</v>
          </cell>
          <cell r="N16">
            <v>37233</v>
          </cell>
          <cell r="O16">
            <v>5517</v>
          </cell>
          <cell r="P16">
            <v>58</v>
          </cell>
          <cell r="Q16">
            <v>5089</v>
          </cell>
          <cell r="R16">
            <v>34034</v>
          </cell>
          <cell r="S16">
            <v>5.81</v>
          </cell>
          <cell r="T16">
            <v>1.68</v>
          </cell>
          <cell r="U16">
            <v>1.91</v>
          </cell>
          <cell r="V16">
            <v>1.44</v>
          </cell>
          <cell r="W16">
            <v>187</v>
          </cell>
          <cell r="X16">
            <v>5.6510297482837526</v>
          </cell>
          <cell r="Y16">
            <v>176427</v>
          </cell>
          <cell r="Z16">
            <v>682</v>
          </cell>
          <cell r="AA16">
            <v>407</v>
          </cell>
        </row>
        <row r="17">
          <cell r="B17">
            <v>41214</v>
          </cell>
          <cell r="C17">
            <v>1768</v>
          </cell>
          <cell r="D17">
            <v>9339</v>
          </cell>
          <cell r="E17">
            <v>1584</v>
          </cell>
          <cell r="F17">
            <v>484</v>
          </cell>
          <cell r="G17">
            <v>1595</v>
          </cell>
          <cell r="H17">
            <v>999</v>
          </cell>
          <cell r="I17">
            <v>351</v>
          </cell>
          <cell r="J17">
            <v>4692</v>
          </cell>
          <cell r="K17">
            <v>1787</v>
          </cell>
          <cell r="L17">
            <v>73573</v>
          </cell>
          <cell r="M17">
            <v>6350</v>
          </cell>
          <cell r="N17">
            <v>33551</v>
          </cell>
          <cell r="O17">
            <v>5511</v>
          </cell>
          <cell r="P17">
            <v>57</v>
          </cell>
          <cell r="Q17">
            <v>4755</v>
          </cell>
          <cell r="R17">
            <v>31192</v>
          </cell>
          <cell r="S17">
            <v>5.81</v>
          </cell>
          <cell r="T17">
            <v>1.68</v>
          </cell>
          <cell r="U17">
            <v>1.91</v>
          </cell>
          <cell r="V17">
            <v>1.44</v>
          </cell>
          <cell r="W17">
            <v>177</v>
          </cell>
          <cell r="X17">
            <v>5.6509661835748792</v>
          </cell>
          <cell r="Y17">
            <v>176427</v>
          </cell>
          <cell r="Z17">
            <v>646</v>
          </cell>
          <cell r="AA17">
            <v>386</v>
          </cell>
        </row>
        <row r="18">
          <cell r="B18">
            <v>41244</v>
          </cell>
          <cell r="C18">
            <v>1775</v>
          </cell>
          <cell r="D18">
            <v>9456</v>
          </cell>
          <cell r="E18">
            <v>1604</v>
          </cell>
          <cell r="F18">
            <v>490</v>
          </cell>
          <cell r="G18">
            <v>1443</v>
          </cell>
          <cell r="H18">
            <v>904</v>
          </cell>
          <cell r="I18">
            <v>336</v>
          </cell>
          <cell r="J18">
            <v>4625</v>
          </cell>
          <cell r="K18">
            <v>1519</v>
          </cell>
          <cell r="L18">
            <v>62537</v>
          </cell>
          <cell r="M18">
            <v>5833</v>
          </cell>
          <cell r="N18">
            <v>31079</v>
          </cell>
          <cell r="O18">
            <v>5513</v>
          </cell>
          <cell r="P18">
            <v>56</v>
          </cell>
          <cell r="Q18">
            <v>4975</v>
          </cell>
          <cell r="R18">
            <v>28863</v>
          </cell>
          <cell r="S18">
            <v>5.81</v>
          </cell>
          <cell r="T18">
            <v>1.68</v>
          </cell>
          <cell r="U18">
            <v>1.91</v>
          </cell>
          <cell r="V18">
            <v>1.44</v>
          </cell>
          <cell r="W18">
            <v>176</v>
          </cell>
          <cell r="X18">
            <v>5.6506973923590058</v>
          </cell>
          <cell r="Y18">
            <v>167620</v>
          </cell>
          <cell r="Z18">
            <v>643</v>
          </cell>
          <cell r="AA18">
            <v>384</v>
          </cell>
        </row>
        <row r="19">
          <cell r="B19">
            <v>41275</v>
          </cell>
          <cell r="C19">
            <v>1834</v>
          </cell>
          <cell r="D19">
            <v>9599</v>
          </cell>
          <cell r="E19">
            <v>1628</v>
          </cell>
          <cell r="F19">
            <v>497</v>
          </cell>
          <cell r="G19">
            <v>1671</v>
          </cell>
          <cell r="H19">
            <v>1046</v>
          </cell>
          <cell r="I19">
            <v>364</v>
          </cell>
          <cell r="J19">
            <v>4921</v>
          </cell>
          <cell r="K19">
            <v>1966</v>
          </cell>
          <cell r="L19">
            <v>80930</v>
          </cell>
          <cell r="M19">
            <v>6778</v>
          </cell>
          <cell r="N19">
            <v>35478</v>
          </cell>
          <cell r="O19">
            <v>5493</v>
          </cell>
          <cell r="P19">
            <v>57</v>
          </cell>
          <cell r="Q19">
            <v>4871</v>
          </cell>
          <cell r="R19">
            <v>32634</v>
          </cell>
          <cell r="S19">
            <v>5.81</v>
          </cell>
          <cell r="T19">
            <v>1.68</v>
          </cell>
          <cell r="U19">
            <v>1.91</v>
          </cell>
          <cell r="V19">
            <v>1.44</v>
          </cell>
          <cell r="W19">
            <v>180</v>
          </cell>
          <cell r="X19">
            <v>5.649404761904762</v>
          </cell>
          <cell r="Y19">
            <v>185236</v>
          </cell>
          <cell r="Z19">
            <v>655</v>
          </cell>
          <cell r="AA19">
            <v>391</v>
          </cell>
        </row>
        <row r="20">
          <cell r="B20">
            <v>41306</v>
          </cell>
          <cell r="C20">
            <v>1729</v>
          </cell>
          <cell r="D20">
            <v>9184</v>
          </cell>
          <cell r="E20">
            <v>1558</v>
          </cell>
          <cell r="F20">
            <v>476</v>
          </cell>
          <cell r="G20">
            <v>1519</v>
          </cell>
          <cell r="H20">
            <v>951</v>
          </cell>
          <cell r="I20">
            <v>340</v>
          </cell>
          <cell r="J20">
            <v>4799</v>
          </cell>
          <cell r="K20">
            <v>1564</v>
          </cell>
          <cell r="L20">
            <v>64376</v>
          </cell>
          <cell r="M20">
            <v>5937</v>
          </cell>
          <cell r="N20">
            <v>31532</v>
          </cell>
          <cell r="O20">
            <v>5527</v>
          </cell>
          <cell r="P20">
            <v>58</v>
          </cell>
          <cell r="Q20">
            <v>5098</v>
          </cell>
          <cell r="R20">
            <v>29795</v>
          </cell>
          <cell r="S20">
            <v>5.81</v>
          </cell>
          <cell r="T20">
            <v>1.68</v>
          </cell>
          <cell r="U20">
            <v>1.91</v>
          </cell>
          <cell r="V20">
            <v>1.44</v>
          </cell>
          <cell r="W20">
            <v>173</v>
          </cell>
          <cell r="X20">
            <v>5.6499380421313505</v>
          </cell>
          <cell r="Y20">
            <v>158810</v>
          </cell>
          <cell r="Z20">
            <v>630</v>
          </cell>
          <cell r="AA20">
            <v>376</v>
          </cell>
        </row>
        <row r="21">
          <cell r="B21">
            <v>41334</v>
          </cell>
          <cell r="C21">
            <v>1890</v>
          </cell>
          <cell r="D21">
            <v>9967</v>
          </cell>
          <cell r="E21">
            <v>1691</v>
          </cell>
          <cell r="F21">
            <v>516</v>
          </cell>
          <cell r="G21">
            <v>1595</v>
          </cell>
          <cell r="H21">
            <v>999</v>
          </cell>
          <cell r="I21">
            <v>363</v>
          </cell>
          <cell r="J21">
            <v>5117</v>
          </cell>
          <cell r="K21">
            <v>1877</v>
          </cell>
          <cell r="L21">
            <v>77252</v>
          </cell>
          <cell r="M21">
            <v>6612</v>
          </cell>
          <cell r="N21">
            <v>34862</v>
          </cell>
          <cell r="O21">
            <v>5512</v>
          </cell>
          <cell r="P21">
            <v>58</v>
          </cell>
          <cell r="Q21">
            <v>4953</v>
          </cell>
          <cell r="R21">
            <v>31514</v>
          </cell>
          <cell r="S21">
            <v>5.81</v>
          </cell>
          <cell r="T21">
            <v>1.68</v>
          </cell>
          <cell r="U21">
            <v>1.91</v>
          </cell>
          <cell r="V21">
            <v>1.44</v>
          </cell>
          <cell r="W21">
            <v>188</v>
          </cell>
          <cell r="X21">
            <v>5.65</v>
          </cell>
          <cell r="Y21">
            <v>185236</v>
          </cell>
          <cell r="Z21">
            <v>687</v>
          </cell>
          <cell r="AA21">
            <v>410</v>
          </cell>
        </row>
        <row r="22">
          <cell r="B22">
            <v>41365</v>
          </cell>
          <cell r="C22">
            <v>1835</v>
          </cell>
          <cell r="D22">
            <v>9737</v>
          </cell>
          <cell r="E22">
            <v>1652</v>
          </cell>
          <cell r="F22">
            <v>504</v>
          </cell>
          <cell r="G22">
            <v>1671</v>
          </cell>
          <cell r="H22">
            <v>1046</v>
          </cell>
          <cell r="I22">
            <v>367</v>
          </cell>
          <cell r="J22">
            <v>5079</v>
          </cell>
          <cell r="K22">
            <v>1742</v>
          </cell>
          <cell r="L22">
            <v>71734</v>
          </cell>
          <cell r="M22">
            <v>6474</v>
          </cell>
          <cell r="N22">
            <v>34355</v>
          </cell>
          <cell r="O22">
            <v>5519</v>
          </cell>
          <cell r="P22">
            <v>58</v>
          </cell>
          <cell r="Q22">
            <v>5091</v>
          </cell>
          <cell r="R22">
            <v>32586</v>
          </cell>
          <cell r="S22">
            <v>5.81</v>
          </cell>
          <cell r="T22">
            <v>1.68</v>
          </cell>
          <cell r="U22">
            <v>1.91</v>
          </cell>
          <cell r="V22">
            <v>1.44</v>
          </cell>
          <cell r="W22">
            <v>181</v>
          </cell>
          <cell r="X22">
            <v>5.6505312868949229</v>
          </cell>
          <cell r="Y22">
            <v>176427</v>
          </cell>
          <cell r="Z22">
            <v>661</v>
          </cell>
          <cell r="AA22">
            <v>394</v>
          </cell>
        </row>
        <row r="23">
          <cell r="B23">
            <v>41395</v>
          </cell>
          <cell r="C23">
            <v>1827</v>
          </cell>
          <cell r="D23">
            <v>9691</v>
          </cell>
          <cell r="E23">
            <v>1644</v>
          </cell>
          <cell r="F23">
            <v>502</v>
          </cell>
          <cell r="G23">
            <v>1671</v>
          </cell>
          <cell r="H23">
            <v>1046</v>
          </cell>
          <cell r="I23">
            <v>366</v>
          </cell>
          <cell r="J23">
            <v>5220</v>
          </cell>
          <cell r="K23">
            <v>1966</v>
          </cell>
          <cell r="L23">
            <v>80930</v>
          </cell>
          <cell r="M23">
            <v>6720</v>
          </cell>
          <cell r="N23">
            <v>35646</v>
          </cell>
          <cell r="O23">
            <v>5524</v>
          </cell>
          <cell r="P23">
            <v>57</v>
          </cell>
          <cell r="Q23">
            <v>4986</v>
          </cell>
          <cell r="R23">
            <v>32784</v>
          </cell>
          <cell r="S23">
            <v>5.81</v>
          </cell>
          <cell r="T23">
            <v>1.68</v>
          </cell>
          <cell r="U23">
            <v>1.91</v>
          </cell>
          <cell r="V23">
            <v>1.44</v>
          </cell>
          <cell r="W23">
            <v>184</v>
          </cell>
          <cell r="X23">
            <v>5.6490719257540603</v>
          </cell>
          <cell r="Y23">
            <v>184979</v>
          </cell>
          <cell r="Z23">
            <v>672</v>
          </cell>
          <cell r="AA23">
            <v>401</v>
          </cell>
        </row>
        <row r="24">
          <cell r="B24">
            <v>41426</v>
          </cell>
          <cell r="C24">
            <v>1897</v>
          </cell>
          <cell r="D24">
            <v>9960</v>
          </cell>
          <cell r="E24">
            <v>1690</v>
          </cell>
          <cell r="F24">
            <v>516</v>
          </cell>
          <cell r="G24">
            <v>1519</v>
          </cell>
          <cell r="H24">
            <v>951</v>
          </cell>
          <cell r="I24">
            <v>354</v>
          </cell>
          <cell r="J24">
            <v>5175</v>
          </cell>
          <cell r="K24">
            <v>1787</v>
          </cell>
          <cell r="L24">
            <v>73573</v>
          </cell>
          <cell r="M24">
            <v>6435</v>
          </cell>
          <cell r="N24">
            <v>33780</v>
          </cell>
          <cell r="O24">
            <v>5535</v>
          </cell>
          <cell r="P24">
            <v>58</v>
          </cell>
          <cell r="Q24">
            <v>4921</v>
          </cell>
          <cell r="R24">
            <v>30212</v>
          </cell>
          <cell r="S24">
            <v>5.81</v>
          </cell>
          <cell r="T24">
            <v>1.68</v>
          </cell>
          <cell r="U24">
            <v>1.91</v>
          </cell>
          <cell r="V24">
            <v>1.44</v>
          </cell>
          <cell r="W24">
            <v>186</v>
          </cell>
          <cell r="X24">
            <v>5.6486175115207375</v>
          </cell>
          <cell r="Y24">
            <v>176170</v>
          </cell>
          <cell r="Z24">
            <v>677</v>
          </cell>
          <cell r="AA24">
            <v>404</v>
          </cell>
        </row>
        <row r="25">
          <cell r="B25">
            <v>41456</v>
          </cell>
          <cell r="C25">
            <v>1986</v>
          </cell>
          <cell r="D25">
            <v>10336</v>
          </cell>
          <cell r="E25">
            <v>1754</v>
          </cell>
          <cell r="F25">
            <v>535</v>
          </cell>
          <cell r="G25">
            <v>1671</v>
          </cell>
          <cell r="H25">
            <v>1046</v>
          </cell>
          <cell r="I25">
            <v>378</v>
          </cell>
          <cell r="J25">
            <v>5605</v>
          </cell>
          <cell r="K25">
            <v>1787</v>
          </cell>
          <cell r="L25">
            <v>73573</v>
          </cell>
          <cell r="M25">
            <v>6807</v>
          </cell>
          <cell r="N25">
            <v>35434</v>
          </cell>
          <cell r="O25">
            <v>5572</v>
          </cell>
          <cell r="P25">
            <v>58</v>
          </cell>
          <cell r="Q25">
            <v>4834</v>
          </cell>
          <cell r="R25">
            <v>32961</v>
          </cell>
          <cell r="S25">
            <v>5.81</v>
          </cell>
          <cell r="T25">
            <v>1.68</v>
          </cell>
          <cell r="U25">
            <v>1.91</v>
          </cell>
          <cell r="V25">
            <v>1.44</v>
          </cell>
          <cell r="W25">
            <v>191</v>
          </cell>
          <cell r="X25">
            <v>5.6489659027389605</v>
          </cell>
          <cell r="Y25">
            <v>176170</v>
          </cell>
          <cell r="Z25">
            <v>698</v>
          </cell>
          <cell r="AA25">
            <v>416</v>
          </cell>
        </row>
        <row r="26">
          <cell r="B26">
            <v>41487</v>
          </cell>
          <cell r="C26">
            <v>1876</v>
          </cell>
          <cell r="D26">
            <v>9813</v>
          </cell>
          <cell r="E26">
            <v>1665</v>
          </cell>
          <cell r="F26">
            <v>508</v>
          </cell>
          <cell r="G26">
            <v>1671</v>
          </cell>
          <cell r="H26">
            <v>1046</v>
          </cell>
          <cell r="I26">
            <v>368</v>
          </cell>
          <cell r="J26">
            <v>5522</v>
          </cell>
          <cell r="K26">
            <v>1698</v>
          </cell>
          <cell r="L26">
            <v>69894</v>
          </cell>
          <cell r="M26">
            <v>6567</v>
          </cell>
          <cell r="N26">
            <v>34348</v>
          </cell>
          <cell r="O26">
            <v>5520</v>
          </cell>
          <cell r="P26">
            <v>58</v>
          </cell>
          <cell r="Q26">
            <v>4840</v>
          </cell>
          <cell r="R26">
            <v>32935</v>
          </cell>
          <cell r="S26">
            <v>5.81</v>
          </cell>
          <cell r="T26">
            <v>1.68</v>
          </cell>
          <cell r="U26">
            <v>1.91</v>
          </cell>
          <cell r="V26">
            <v>1.44</v>
          </cell>
          <cell r="W26">
            <v>192</v>
          </cell>
          <cell r="X26">
            <v>5.6484679665738158</v>
          </cell>
          <cell r="Y26">
            <v>176170</v>
          </cell>
          <cell r="Z26">
            <v>700</v>
          </cell>
          <cell r="AA26">
            <v>418</v>
          </cell>
        </row>
      </sheetData>
      <sheetData sheetId="61">
        <row r="6">
          <cell r="B6">
            <v>39722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"/>
      <sheetName val="CAPDET"/>
      <sheetName val="Summary for BISHCA Schedules"/>
      <sheetName val="RAP"/>
      <sheetName val="Equipment (for Bud  Worksheet)"/>
      <sheetName val="Facilities (for Bud Worksheet)"/>
      <sheetName val="Info Systems (for Bud Workshee)"/>
      <sheetName val="Equipment (working)"/>
      <sheetName val="Facilities (working)"/>
      <sheetName val="Info Systems (worki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Unrestricted YTD New"/>
      <sheetName val="Unrest Monthly New"/>
      <sheetName val="Cash new"/>
      <sheetName val="Bal sht new"/>
      <sheetName val="Net Assets New"/>
      <sheetName val="Sch of Patient Net Rev New"/>
      <sheetName val="Summary"/>
      <sheetName val="Print Margin charts"/>
      <sheetName val="Print Capital &amp; Profit Charts"/>
      <sheetName val=" Print Activity &amp; CMI charts"/>
      <sheetName val="second title page"/>
      <sheetName val="Unrestricted YTD New June 2004"/>
      <sheetName val="Unrest Monthly New June 2004"/>
      <sheetName val="Bal sht new June 2004"/>
      <sheetName val="Net Assets New June 30"/>
    </sheetNames>
    <sheetDataSet>
      <sheetData sheetId="0" refreshError="1">
        <row r="18">
          <cell r="A18" t="str">
            <v>REPORT 7</v>
          </cell>
          <cell r="B18" t="str">
            <v>Statistical Summary</v>
          </cell>
        </row>
        <row r="20">
          <cell r="A20" t="str">
            <v>REPORT 8</v>
          </cell>
          <cell r="B20" t="str">
            <v>Graphs</v>
          </cell>
        </row>
        <row r="23">
          <cell r="B2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urnal Voucher"/>
      <sheetName val="worksheet (2)"/>
      <sheetName val="old format"/>
      <sheetName val="Instructions and Tips"/>
    </sheetNames>
    <sheetDataSet>
      <sheetData sheetId="0">
        <row r="1">
          <cell r="K1">
            <v>52400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l-rev-exp"/>
      <sheetName val="FTEs"/>
      <sheetName val="vol dwnld"/>
      <sheetName val="rvu dwnld"/>
      <sheetName val="RVUs"/>
      <sheetName val="MGM GEN SAL _99"/>
      <sheetName val="Vari Analysis"/>
      <sheetName val="MGM Rollup"/>
      <sheetName val="MGM"/>
      <sheetName val="Surg"/>
      <sheetName val="Anes"/>
      <sheetName val="Neuro"/>
      <sheetName val="Women's"/>
      <sheetName val="Ortho_Rehab"/>
      <sheetName val="Path"/>
      <sheetName val="Rad"/>
      <sheetName val="Med"/>
      <sheetName val="Mental Hlth"/>
      <sheetName val="FP"/>
      <sheetName val="Children's"/>
      <sheetName val="PC"/>
    </sheetNames>
    <sheetDataSet>
      <sheetData sheetId="0"/>
      <sheetData sheetId="1"/>
      <sheetData sheetId="2"/>
      <sheetData sheetId="3"/>
      <sheetData sheetId="4">
        <row r="3">
          <cell r="B3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-Exp-Stats"/>
      <sheetName val="Vol-RVU-Rev"/>
      <sheetName val="Graphs"/>
      <sheetName val="Angio"/>
    </sheetNames>
    <sheetDataSet>
      <sheetData sheetId="0">
        <row r="73">
          <cell r="C73">
            <v>7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SH-Tax"/>
      <sheetName val="Sheet3"/>
      <sheetName val="Assumptions"/>
      <sheetName val="Mcare"/>
      <sheetName val="Prog Rate Inc"/>
      <sheetName val="Cost Shift"/>
      <sheetName val="State"/>
      <sheetName val="Components"/>
      <sheetName val="Narrative"/>
      <sheetName val="State File"/>
      <sheetName val="Report 5"/>
      <sheetName val="Bud Team"/>
      <sheetName val="FY12 Rev Source"/>
      <sheetName val="Jan 13 Rev Source"/>
      <sheetName val="Historical"/>
      <sheetName val="Stats"/>
      <sheetName val="Net to Gross"/>
      <sheetName val="Rev Edits"/>
      <sheetName val="Budget Input"/>
      <sheetName val="M'care IP"/>
      <sheetName val="M'care OP"/>
      <sheetName val="M'care U&amp;C"/>
      <sheetName val="Psych"/>
      <sheetName val="Rehab"/>
      <sheetName val="Swing"/>
      <sheetName val="M'caid IP"/>
      <sheetName val="M'caid OP"/>
      <sheetName val="M'caid U&amp;C"/>
      <sheetName val="M'care HMO"/>
      <sheetName val="BCBS"/>
      <sheetName val="WC"/>
      <sheetName val="Catamount"/>
      <sheetName val="CIGNA &amp; MVP"/>
      <sheetName val="Other CA's"/>
      <sheetName val="Recon"/>
      <sheetName val="Bud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J12">
            <v>9209789</v>
          </cell>
        </row>
      </sheetData>
      <sheetData sheetId="12"/>
      <sheetData sheetId="13"/>
      <sheetData sheetId="14"/>
      <sheetData sheetId="15">
        <row r="8">
          <cell r="A8" t="str">
            <v>Medicare IP DRG Revenue</v>
          </cell>
          <cell r="B8">
            <v>0</v>
          </cell>
          <cell r="C8">
            <v>84086444</v>
          </cell>
          <cell r="D8">
            <v>0.46858770897908969</v>
          </cell>
          <cell r="E8">
            <v>0</v>
          </cell>
          <cell r="F8">
            <v>71773311.519999996</v>
          </cell>
          <cell r="G8">
            <v>0.45657033412743969</v>
          </cell>
          <cell r="I8">
            <v>25087987</v>
          </cell>
          <cell r="J8">
            <v>0.45317809639270012</v>
          </cell>
          <cell r="K8">
            <v>0</v>
          </cell>
          <cell r="L8">
            <v>76303323.151364267</v>
          </cell>
          <cell r="M8">
            <v>0.45317809639270001</v>
          </cell>
          <cell r="N8">
            <v>2383472</v>
          </cell>
          <cell r="O8">
            <v>0</v>
          </cell>
          <cell r="P8">
            <v>79579841.956636712</v>
          </cell>
          <cell r="Q8">
            <v>0.46717017016990031</v>
          </cell>
          <cell r="R8"/>
          <cell r="S8">
            <v>0</v>
          </cell>
          <cell r="T8">
            <v>82899005</v>
          </cell>
          <cell r="U8">
            <v>0.467170171702258</v>
          </cell>
          <cell r="V8"/>
        </row>
        <row r="9">
          <cell r="A9" t="str">
            <v>Medicare IP Swing Revenue</v>
          </cell>
          <cell r="B9">
            <v>0</v>
          </cell>
          <cell r="C9">
            <v>452683</v>
          </cell>
          <cell r="D9">
            <v>2.5226621530550306E-3</v>
          </cell>
          <cell r="E9">
            <v>0</v>
          </cell>
          <cell r="F9">
            <v>812147.85000000009</v>
          </cell>
          <cell r="G9">
            <v>5.1663021725290711E-3</v>
          </cell>
          <cell r="I9">
            <v>186531</v>
          </cell>
          <cell r="J9">
            <v>3.369411961917341E-3</v>
          </cell>
          <cell r="K9">
            <v>0</v>
          </cell>
          <cell r="L9">
            <v>567320.73285700963</v>
          </cell>
          <cell r="M9">
            <v>3.3694119619173406E-3</v>
          </cell>
          <cell r="N9"/>
          <cell r="O9">
            <v>0</v>
          </cell>
          <cell r="P9">
            <v>573960.60052093468</v>
          </cell>
          <cell r="Q9">
            <v>3.369411961917341E-3</v>
          </cell>
          <cell r="R9"/>
          <cell r="S9">
            <v>0</v>
          </cell>
          <cell r="T9">
            <v>597900</v>
          </cell>
          <cell r="U9">
            <v>3.3694137301259535E-3</v>
          </cell>
          <cell r="V9"/>
        </row>
        <row r="10">
          <cell r="A10" t="str">
            <v>Medicare IP Rehab Revenue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5296299.7499999972</v>
          </cell>
          <cell r="G10">
            <v>3.3691260655052103E-2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/>
          <cell r="O10">
            <v>0</v>
          </cell>
          <cell r="P10">
            <v>0</v>
          </cell>
          <cell r="Q10">
            <v>0</v>
          </cell>
          <cell r="R10"/>
          <cell r="S10">
            <v>0</v>
          </cell>
          <cell r="T10">
            <v>0</v>
          </cell>
          <cell r="U10">
            <v>0</v>
          </cell>
          <cell r="V10"/>
        </row>
        <row r="11">
          <cell r="A11" t="str">
            <v>Medicare IP Psych Revenue</v>
          </cell>
          <cell r="B11">
            <v>0</v>
          </cell>
          <cell r="C11">
            <v>4262253</v>
          </cell>
          <cell r="D11">
            <v>2.3752215854903461E-2</v>
          </cell>
          <cell r="E11">
            <v>0</v>
          </cell>
          <cell r="F11">
            <v>4655682.2100000018</v>
          </cell>
          <cell r="G11">
            <v>2.9616111298118877E-2</v>
          </cell>
          <cell r="I11">
            <v>1703912</v>
          </cell>
          <cell r="J11">
            <v>3.0778698848204857E-2</v>
          </cell>
          <cell r="K11">
            <v>0</v>
          </cell>
          <cell r="L11">
            <v>5182326.8226935621</v>
          </cell>
          <cell r="M11">
            <v>3.077869884820485E-2</v>
          </cell>
          <cell r="N11"/>
          <cell r="O11">
            <v>0</v>
          </cell>
          <cell r="P11">
            <v>5242980.2807834987</v>
          </cell>
          <cell r="Q11">
            <v>3.0778698848204854E-2</v>
          </cell>
          <cell r="R11"/>
          <cell r="S11">
            <v>0</v>
          </cell>
          <cell r="T11">
            <v>5461658</v>
          </cell>
          <cell r="U11">
            <v>3.0778701211661239E-2</v>
          </cell>
          <cell r="V11"/>
        </row>
        <row r="12">
          <cell r="A12" t="str">
            <v>Medicare IP U&amp;C Revenue</v>
          </cell>
          <cell r="B12">
            <v>0</v>
          </cell>
          <cell r="C12">
            <v>11481650</v>
          </cell>
          <cell r="D12">
            <v>6.39836793288555E-2</v>
          </cell>
          <cell r="E12">
            <v>0</v>
          </cell>
          <cell r="F12">
            <v>7647123</v>
          </cell>
          <cell r="G12">
            <v>4.8645512228465575E-2</v>
          </cell>
          <cell r="I12">
            <v>3303495</v>
          </cell>
          <cell r="J12">
            <v>5.9672845634956798E-2</v>
          </cell>
          <cell r="K12">
            <v>0</v>
          </cell>
          <cell r="L12">
            <v>10047344.432772391</v>
          </cell>
          <cell r="M12">
            <v>5.9672845634956784E-2</v>
          </cell>
          <cell r="N12"/>
          <cell r="O12">
            <v>0</v>
          </cell>
          <cell r="P12">
            <v>10164937.592238851</v>
          </cell>
          <cell r="Q12">
            <v>5.9672845634956798E-2</v>
          </cell>
          <cell r="R12"/>
          <cell r="S12">
            <v>0</v>
          </cell>
          <cell r="T12">
            <v>10588903</v>
          </cell>
          <cell r="U12">
            <v>5.9672846889399396E-2</v>
          </cell>
          <cell r="V12"/>
        </row>
        <row r="13">
          <cell r="A13" t="str">
            <v>Medicaid IP DRG Revenue</v>
          </cell>
          <cell r="B13">
            <v>0</v>
          </cell>
          <cell r="C13">
            <v>15091568</v>
          </cell>
          <cell r="D13">
            <v>8.4100634271347507E-2</v>
          </cell>
          <cell r="E13">
            <v>0</v>
          </cell>
          <cell r="F13">
            <v>15441147.540000005</v>
          </cell>
          <cell r="G13">
            <v>9.8225506700835241E-2</v>
          </cell>
          <cell r="I13">
            <v>4335163</v>
          </cell>
          <cell r="J13">
            <v>7.8308431676565649E-2</v>
          </cell>
          <cell r="K13">
            <v>0</v>
          </cell>
          <cell r="L13">
            <v>13185089.074816478</v>
          </cell>
          <cell r="M13">
            <v>7.8308431676565635E-2</v>
          </cell>
          <cell r="N13"/>
          <cell r="O13">
            <v>0</v>
          </cell>
          <cell r="P13">
            <v>13339406.0978397</v>
          </cell>
          <cell r="Q13">
            <v>7.8308431676565649E-2</v>
          </cell>
          <cell r="R13"/>
          <cell r="S13">
            <v>0</v>
          </cell>
          <cell r="T13">
            <v>13895774</v>
          </cell>
          <cell r="U13">
            <v>7.8308432357128685E-2</v>
          </cell>
          <cell r="V13"/>
        </row>
        <row r="14">
          <cell r="A14" t="str">
            <v>Medicaid IP Rehab Revenue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570444</v>
          </cell>
          <cell r="G14">
            <v>3.6287556219057565E-3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>
            <v>0</v>
          </cell>
          <cell r="Q14">
            <v>0</v>
          </cell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Medicaid IP Psych Revenue</v>
          </cell>
          <cell r="B15">
            <v>0</v>
          </cell>
          <cell r="C15">
            <v>2771037</v>
          </cell>
          <cell r="D15">
            <v>1.5442130949505842E-2</v>
          </cell>
          <cell r="E15">
            <v>0</v>
          </cell>
          <cell r="F15">
            <v>2973449.22</v>
          </cell>
          <cell r="G15">
            <v>1.8914951465045276E-2</v>
          </cell>
          <cell r="I15">
            <v>1266310</v>
          </cell>
          <cell r="J15">
            <v>2.2874053436134197E-2</v>
          </cell>
          <cell r="K15">
            <v>0</v>
          </cell>
          <cell r="L15">
            <v>3851391.5500595598</v>
          </cell>
          <cell r="M15">
            <v>2.2874053436134193E-2</v>
          </cell>
          <cell r="N15"/>
          <cell r="O15">
            <v>0</v>
          </cell>
          <cell r="P15">
            <v>3896467.8688564622</v>
          </cell>
          <cell r="Q15">
            <v>2.2874053436134197E-2</v>
          </cell>
          <cell r="R15"/>
          <cell r="S15">
            <v>0</v>
          </cell>
          <cell r="T15">
            <v>4058984</v>
          </cell>
          <cell r="U15">
            <v>2.2874053219537654E-2</v>
          </cell>
          <cell r="V15">
            <v>0</v>
          </cell>
        </row>
        <row r="16">
          <cell r="A16" t="str">
            <v>Medicaid Level II Revenue</v>
          </cell>
          <cell r="B16">
            <v>0</v>
          </cell>
          <cell r="C16">
            <v>3327338</v>
          </cell>
          <cell r="D16">
            <v>1.8542224123772749E-2</v>
          </cell>
          <cell r="E16">
            <v>0</v>
          </cell>
          <cell r="F16">
            <v>3107892</v>
          </cell>
          <cell r="G16">
            <v>1.977018001289509E-2</v>
          </cell>
          <cell r="I16">
            <v>852055</v>
          </cell>
          <cell r="J16">
            <v>1.5391137715508306E-2</v>
          </cell>
          <cell r="K16">
            <v>0</v>
          </cell>
          <cell r="L16">
            <v>2591464.5127859674</v>
          </cell>
          <cell r="M16">
            <v>1.5391137715508305E-2</v>
          </cell>
          <cell r="N16"/>
          <cell r="O16">
            <v>0</v>
          </cell>
          <cell r="P16">
            <v>2621794.7658934174</v>
          </cell>
          <cell r="Q16">
            <v>1.5391137715508308E-2</v>
          </cell>
          <cell r="R16"/>
          <cell r="S16">
            <v>0</v>
          </cell>
          <cell r="T16">
            <v>2731146</v>
          </cell>
          <cell r="U16">
            <v>1.5391137031909311E-2</v>
          </cell>
          <cell r="V16"/>
        </row>
        <row r="17">
          <cell r="A17" t="str">
            <v>Medicaid IP U&amp;C Revenue</v>
          </cell>
          <cell r="B17">
            <v>0</v>
          </cell>
          <cell r="C17">
            <v>4602578</v>
          </cell>
          <cell r="D17">
            <v>2.564874167371807E-2</v>
          </cell>
          <cell r="E17">
            <v>0</v>
          </cell>
          <cell r="F17">
            <v>2535605</v>
          </cell>
          <cell r="G17">
            <v>1.6129700546736132E-2</v>
          </cell>
          <cell r="I17">
            <v>925937</v>
          </cell>
          <cell r="J17">
            <v>1.6725708883680766E-2</v>
          </cell>
          <cell r="K17">
            <v>0</v>
          </cell>
          <cell r="L17">
            <v>2816171.3464218862</v>
          </cell>
          <cell r="M17">
            <v>1.6725708883680763E-2</v>
          </cell>
          <cell r="N17"/>
          <cell r="O17">
            <v>0</v>
          </cell>
          <cell r="P17">
            <v>2849131.5468450431</v>
          </cell>
          <cell r="Q17">
            <v>1.6725708883680766E-2</v>
          </cell>
          <cell r="R17"/>
          <cell r="S17">
            <v>0</v>
          </cell>
          <cell r="T17">
            <v>2967965</v>
          </cell>
          <cell r="U17">
            <v>1.672571002096216E-2</v>
          </cell>
          <cell r="V17"/>
        </row>
        <row r="18">
          <cell r="A18" t="str">
            <v>Blue Cross IP Revenue</v>
          </cell>
          <cell r="B18">
            <v>0</v>
          </cell>
          <cell r="C18">
            <v>28817395</v>
          </cell>
          <cell r="D18">
            <v>0.16059041694991258</v>
          </cell>
          <cell r="E18">
            <v>0</v>
          </cell>
          <cell r="F18">
            <v>16971635.460000001</v>
          </cell>
          <cell r="G18">
            <v>0.1079613732257857</v>
          </cell>
          <cell r="I18">
            <v>6392995</v>
          </cell>
          <cell r="J18">
            <v>0.11548018198303633</v>
          </cell>
          <cell r="K18">
            <v>0</v>
          </cell>
          <cell r="L18">
            <v>19443838.335457366</v>
          </cell>
          <cell r="M18">
            <v>0.11548018198303632</v>
          </cell>
          <cell r="N18"/>
          <cell r="O18">
            <v>0</v>
          </cell>
          <cell r="P18">
            <v>19671407.161958776</v>
          </cell>
          <cell r="Q18">
            <v>0.11548018198303632</v>
          </cell>
          <cell r="R18"/>
          <cell r="S18">
            <v>0</v>
          </cell>
          <cell r="T18">
            <v>20491874</v>
          </cell>
          <cell r="U18">
            <v>0.11548018332766523</v>
          </cell>
          <cell r="V18"/>
        </row>
        <row r="19">
          <cell r="A19" t="str">
            <v>Blue Cross IP Psych Revenue</v>
          </cell>
          <cell r="B19">
            <v>0</v>
          </cell>
          <cell r="C19">
            <v>158838</v>
          </cell>
          <cell r="D19">
            <v>8.8515497835561525E-4</v>
          </cell>
          <cell r="E19">
            <v>0</v>
          </cell>
          <cell r="F19">
            <v>233008</v>
          </cell>
          <cell r="G19">
            <v>1.4822297893378081E-3</v>
          </cell>
          <cell r="I19">
            <v>105556</v>
          </cell>
          <cell r="J19">
            <v>1.9067160367560719E-3</v>
          </cell>
          <cell r="K19">
            <v>0</v>
          </cell>
          <cell r="L19">
            <v>321041.04560343589</v>
          </cell>
          <cell r="M19">
            <v>1.9067160367560714E-3</v>
          </cell>
          <cell r="N19"/>
          <cell r="O19">
            <v>0</v>
          </cell>
          <cell r="P19">
            <v>324798.47933366452</v>
          </cell>
          <cell r="Q19">
            <v>1.9067160367560716E-3</v>
          </cell>
          <cell r="R19"/>
          <cell r="S19">
            <v>0</v>
          </cell>
          <cell r="T19">
            <v>338345</v>
          </cell>
          <cell r="U19">
            <v>1.9067139797950589E-3</v>
          </cell>
          <cell r="V19">
            <v>0</v>
          </cell>
        </row>
        <row r="20">
          <cell r="A20" t="str">
            <v>Blue Shield IP Revenue</v>
          </cell>
          <cell r="B20">
            <v>0</v>
          </cell>
          <cell r="C20">
            <v>821593</v>
          </cell>
          <cell r="D20">
            <v>4.5784833234624274E-3</v>
          </cell>
          <cell r="E20">
            <v>0</v>
          </cell>
          <cell r="F20">
            <v>1632479</v>
          </cell>
          <cell r="G20">
            <v>1.0384660630829823E-2</v>
          </cell>
          <cell r="I20">
            <v>949652</v>
          </cell>
          <cell r="J20">
            <v>1.7154085961361525E-2</v>
          </cell>
          <cell r="K20">
            <v>0</v>
          </cell>
          <cell r="L20">
            <v>2888298.8275360386</v>
          </cell>
          <cell r="M20">
            <v>1.7154085961361521E-2</v>
          </cell>
          <cell r="N20"/>
          <cell r="O20">
            <v>0</v>
          </cell>
          <cell r="P20">
            <v>2922103.2011081623</v>
          </cell>
          <cell r="Q20">
            <v>1.7154085961361525E-2</v>
          </cell>
          <cell r="R20">
            <v>0</v>
          </cell>
          <cell r="S20">
            <v>0</v>
          </cell>
          <cell r="T20">
            <v>3043980</v>
          </cell>
          <cell r="U20">
            <v>1.7154085977970898E-2</v>
          </cell>
          <cell r="V20">
            <v>0</v>
          </cell>
        </row>
        <row r="21">
          <cell r="A21" t="str">
            <v>M'care HMO IP Revenue</v>
          </cell>
          <cell r="B21">
            <v>0</v>
          </cell>
          <cell r="C21">
            <v>4925548</v>
          </cell>
          <cell r="D21">
            <v>2.7448553452760323E-2</v>
          </cell>
          <cell r="E21">
            <v>0</v>
          </cell>
          <cell r="F21">
            <v>5527346.5</v>
          </cell>
          <cell r="G21">
            <v>3.5161014378442247E-2</v>
          </cell>
          <cell r="I21">
            <v>1718597</v>
          </cell>
          <cell r="J21">
            <v>3.1043962073410085E-2</v>
          </cell>
          <cell r="K21">
            <v>0</v>
          </cell>
          <cell r="L21">
            <v>5226990.202839518</v>
          </cell>
          <cell r="M21">
            <v>3.1043962073410081E-2</v>
          </cell>
          <cell r="N21"/>
          <cell r="O21">
            <v>0</v>
          </cell>
          <cell r="P21">
            <v>5288166.3968642037</v>
          </cell>
          <cell r="Q21">
            <v>3.1043962073410085E-2</v>
          </cell>
          <cell r="R21"/>
          <cell r="S21">
            <v>0</v>
          </cell>
          <cell r="T21">
            <v>5508728</v>
          </cell>
          <cell r="U21">
            <v>3.1043960124986256E-2</v>
          </cell>
          <cell r="V21"/>
        </row>
        <row r="22">
          <cell r="A22" t="str">
            <v>M'care HMO U&amp;C Revenue</v>
          </cell>
          <cell r="B22">
            <v>0</v>
          </cell>
          <cell r="C22">
            <v>498281</v>
          </cell>
          <cell r="D22">
            <v>2.7767656843451461E-3</v>
          </cell>
          <cell r="E22">
            <v>0</v>
          </cell>
          <cell r="F22">
            <v>500925</v>
          </cell>
          <cell r="G22">
            <v>3.1865256009409181E-3</v>
          </cell>
          <cell r="I22">
            <v>237716</v>
          </cell>
          <cell r="J22">
            <v>4.2939947458553408E-3</v>
          </cell>
          <cell r="K22">
            <v>0</v>
          </cell>
          <cell r="L22">
            <v>722996.25977364019</v>
          </cell>
          <cell r="M22">
            <v>4.2939947458553399E-3</v>
          </cell>
          <cell r="N22"/>
          <cell r="O22">
            <v>0</v>
          </cell>
          <cell r="P22">
            <v>731458.13893365988</v>
          </cell>
          <cell r="Q22">
            <v>4.2939947458553408E-3</v>
          </cell>
          <cell r="R22"/>
          <cell r="S22">
            <v>0</v>
          </cell>
          <cell r="T22">
            <v>761966</v>
          </cell>
          <cell r="U22">
            <v>4.2939934809987498E-3</v>
          </cell>
          <cell r="V22"/>
        </row>
        <row r="23">
          <cell r="A23" t="str">
            <v>Catamount IP Revenue</v>
          </cell>
          <cell r="B23">
            <v>0</v>
          </cell>
          <cell r="C23">
            <v>1481429</v>
          </cell>
          <cell r="D23">
            <v>8.25554498564815E-3</v>
          </cell>
          <cell r="E23">
            <v>0</v>
          </cell>
          <cell r="F23">
            <v>1500384</v>
          </cell>
          <cell r="G23">
            <v>9.5443669755794561E-3</v>
          </cell>
          <cell r="I23">
            <v>1020206</v>
          </cell>
          <cell r="J23">
            <v>1.84285416366172E-2</v>
          </cell>
          <cell r="K23">
            <v>0</v>
          </cell>
          <cell r="L23">
            <v>3102883.7865294148</v>
          </cell>
          <cell r="M23">
            <v>1.8428541636617196E-2</v>
          </cell>
          <cell r="N23"/>
          <cell r="O23">
            <v>0</v>
          </cell>
          <cell r="P23">
            <v>3139199.6419633236</v>
          </cell>
          <cell r="Q23">
            <v>1.84285416366172E-2</v>
          </cell>
          <cell r="R23"/>
          <cell r="S23">
            <v>0</v>
          </cell>
          <cell r="T23">
            <v>3270131</v>
          </cell>
          <cell r="U23">
            <v>1.8428540375832938E-2</v>
          </cell>
          <cell r="V23"/>
        </row>
        <row r="24">
          <cell r="A24" t="str">
            <v>Pace VT IP Revenue</v>
          </cell>
          <cell r="B24">
            <v>0</v>
          </cell>
          <cell r="C24">
            <v>293722</v>
          </cell>
          <cell r="D24">
            <v>1.636821733795238E-3</v>
          </cell>
          <cell r="E24">
            <v>0</v>
          </cell>
          <cell r="F24">
            <v>800956</v>
          </cell>
          <cell r="G24">
            <v>5.0951076493032568E-3</v>
          </cell>
          <cell r="I24">
            <v>777860</v>
          </cell>
          <cell r="J24">
            <v>1.4050912656325345E-2</v>
          </cell>
          <cell r="K24">
            <v>0</v>
          </cell>
          <cell r="L24">
            <v>2365805.7119736318</v>
          </cell>
          <cell r="M24">
            <v>1.4050912656325344E-2</v>
          </cell>
          <cell r="N24">
            <v>-2383472</v>
          </cell>
          <cell r="O24">
            <v>0</v>
          </cell>
          <cell r="P24">
            <v>10022.876032478642</v>
          </cell>
          <cell r="Q24">
            <v>5.8838879125147166E-5</v>
          </cell>
          <cell r="R24">
            <v>0</v>
          </cell>
          <cell r="S24">
            <v>0</v>
          </cell>
          <cell r="T24">
            <v>10441</v>
          </cell>
          <cell r="U24">
            <v>5.8839352326885905E-5</v>
          </cell>
          <cell r="V24">
            <v>0</v>
          </cell>
        </row>
        <row r="25">
          <cell r="A25" t="str">
            <v>Commercial IP Revenue</v>
          </cell>
          <cell r="B25">
            <v>0</v>
          </cell>
          <cell r="C25">
            <v>10114589</v>
          </cell>
          <cell r="D25">
            <v>5.6365471784906279E-2</v>
          </cell>
          <cell r="E25">
            <v>0</v>
          </cell>
          <cell r="F25">
            <v>9453181.5</v>
          </cell>
          <cell r="G25">
            <v>6.0134361152050848E-2</v>
          </cell>
          <cell r="I25">
            <v>4556258</v>
          </cell>
          <cell r="J25">
            <v>8.2302192165278593E-2</v>
          </cell>
          <cell r="K25">
            <v>0</v>
          </cell>
          <cell r="L25">
            <v>13857533.748522298</v>
          </cell>
          <cell r="M25">
            <v>8.2302192165278579E-2</v>
          </cell>
          <cell r="N25"/>
          <cell r="O25">
            <v>0</v>
          </cell>
          <cell r="P25">
            <v>14019720.999771154</v>
          </cell>
          <cell r="Q25">
            <v>8.2302192165278593E-2</v>
          </cell>
          <cell r="R25"/>
          <cell r="S25">
            <v>0</v>
          </cell>
          <cell r="T25">
            <v>14604464</v>
          </cell>
          <cell r="U25">
            <v>8.2302193548637242E-2</v>
          </cell>
          <cell r="V25"/>
        </row>
        <row r="26">
          <cell r="A26" t="str">
            <v>Workers Comp IP Revenue</v>
          </cell>
          <cell r="B26">
            <v>0</v>
          </cell>
          <cell r="C26">
            <v>282122</v>
          </cell>
          <cell r="D26">
            <v>1.5721785265719972E-3</v>
          </cell>
          <cell r="E26">
            <v>0</v>
          </cell>
          <cell r="F26">
            <v>654744</v>
          </cell>
          <cell r="G26">
            <v>4.1650117643608538E-3</v>
          </cell>
          <cell r="I26">
            <v>126529</v>
          </cell>
          <cell r="J26">
            <v>2.285562861558879E-3</v>
          </cell>
          <cell r="K26">
            <v>0</v>
          </cell>
          <cell r="L26">
            <v>384828.92928073386</v>
          </cell>
          <cell r="M26">
            <v>2.2855628615588786E-3</v>
          </cell>
          <cell r="N26"/>
          <cell r="O26">
            <v>0</v>
          </cell>
          <cell r="P26">
            <v>389332.9303081705</v>
          </cell>
          <cell r="Q26">
            <v>2.285562861558879E-3</v>
          </cell>
          <cell r="R26"/>
          <cell r="S26">
            <v>0</v>
          </cell>
          <cell r="T26">
            <v>405571</v>
          </cell>
          <cell r="U26">
            <v>2.2855602875747E-3</v>
          </cell>
          <cell r="V26"/>
        </row>
        <row r="27">
          <cell r="A27" t="str">
            <v>Selfpay IP Revenue</v>
          </cell>
          <cell r="B27">
            <v>0</v>
          </cell>
          <cell r="C27">
            <v>5977474</v>
          </cell>
          <cell r="D27">
            <v>3.3310611245994368E-2</v>
          </cell>
          <cell r="E27">
            <v>0</v>
          </cell>
          <cell r="F27">
            <v>5113235</v>
          </cell>
          <cell r="G27">
            <v>3.2526734004346233E-2</v>
          </cell>
          <cell r="I27">
            <v>1813346</v>
          </cell>
          <cell r="J27">
            <v>3.2755465330132592E-2</v>
          </cell>
          <cell r="K27">
            <v>0</v>
          </cell>
          <cell r="L27">
            <v>5515162.5287127979</v>
          </cell>
          <cell r="M27">
            <v>3.2755465330132585E-2</v>
          </cell>
          <cell r="N27"/>
          <cell r="O27">
            <v>0</v>
          </cell>
          <cell r="P27">
            <v>5579711.4641117826</v>
          </cell>
          <cell r="Q27">
            <v>3.2755465330132592E-2</v>
          </cell>
          <cell r="R27"/>
          <cell r="S27">
            <v>0</v>
          </cell>
          <cell r="T27">
            <v>5812433</v>
          </cell>
          <cell r="U27">
            <v>3.2755463381229616E-2</v>
          </cell>
          <cell r="V27"/>
        </row>
        <row r="28">
          <cell r="A28" t="str">
            <v>TOTAL INPATIENT REVENUE</v>
          </cell>
          <cell r="B28">
            <v>0</v>
          </cell>
          <cell r="C28">
            <v>179446542</v>
          </cell>
          <cell r="D28">
            <v>0.40552712507167143</v>
          </cell>
          <cell r="E28">
            <v>0</v>
          </cell>
          <cell r="F28">
            <v>157200996.55000001</v>
          </cell>
          <cell r="G28">
            <v>0.40699050357465194</v>
          </cell>
          <cell r="I28">
            <v>55360105</v>
          </cell>
          <cell r="J28">
            <v>0.38041904039863883</v>
          </cell>
          <cell r="L28">
            <v>168373811.00000003</v>
          </cell>
          <cell r="M28">
            <v>0.3883430899798781</v>
          </cell>
          <cell r="N28">
            <v>0</v>
          </cell>
          <cell r="O28">
            <v>0</v>
          </cell>
          <cell r="P28">
            <v>170344442</v>
          </cell>
          <cell r="Q28">
            <v>0.38841642012155098</v>
          </cell>
          <cell r="R28">
            <v>0</v>
          </cell>
          <cell r="T28">
            <v>177449268</v>
          </cell>
          <cell r="U28">
            <v>0.38627190222147229</v>
          </cell>
          <cell r="V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 t="str">
            <v>Medicare OP APC Revenue</v>
          </cell>
          <cell r="B30">
            <v>0</v>
          </cell>
          <cell r="C30">
            <v>78126973</v>
          </cell>
          <cell r="D30">
            <v>0.29699816773199611</v>
          </cell>
          <cell r="E30">
            <v>0</v>
          </cell>
          <cell r="F30">
            <v>69524666</v>
          </cell>
          <cell r="G30">
            <v>0.3035332303844317</v>
          </cell>
          <cell r="I30">
            <v>26849314</v>
          </cell>
          <cell r="J30">
            <v>0.29778339130756609</v>
          </cell>
          <cell r="L30">
            <v>78970941.907446951</v>
          </cell>
          <cell r="M30">
            <v>0.29778339130756604</v>
          </cell>
          <cell r="N30">
            <v>519493</v>
          </cell>
          <cell r="O30">
            <v>0</v>
          </cell>
          <cell r="P30">
            <v>80390042.999337971</v>
          </cell>
          <cell r="Q30">
            <v>0.29972023019626565</v>
          </cell>
          <cell r="R30"/>
          <cell r="T30">
            <v>84503200</v>
          </cell>
          <cell r="U30">
            <v>0.29972022832368572</v>
          </cell>
          <cell r="V30"/>
        </row>
        <row r="31">
          <cell r="A31" t="str">
            <v>Medicare OP Fee Based Revenue</v>
          </cell>
          <cell r="B31">
            <v>0</v>
          </cell>
          <cell r="C31">
            <v>17954156</v>
          </cell>
          <cell r="D31">
            <v>6.8252374697461066E-2</v>
          </cell>
          <cell r="E31">
            <v>0</v>
          </cell>
          <cell r="F31">
            <v>14857548</v>
          </cell>
          <cell r="G31">
            <v>6.4865605251979958E-2</v>
          </cell>
          <cell r="I31">
            <v>4750958</v>
          </cell>
          <cell r="J31">
            <v>5.2692459300815349E-2</v>
          </cell>
          <cell r="L31">
            <v>13973825.48480458</v>
          </cell>
          <cell r="M31">
            <v>5.2692459300815335E-2</v>
          </cell>
          <cell r="N31">
            <v>0</v>
          </cell>
          <cell r="O31">
            <v>0</v>
          </cell>
          <cell r="P31">
            <v>14133010.194739232</v>
          </cell>
          <cell r="Q31">
            <v>5.2692459300815349E-2</v>
          </cell>
          <cell r="R31"/>
          <cell r="T31">
            <v>14856126</v>
          </cell>
          <cell r="U31">
            <v>5.2692459891760829E-2</v>
          </cell>
          <cell r="V31"/>
        </row>
        <row r="32">
          <cell r="A32" t="str">
            <v>Medicare OP U&amp;C Revenue</v>
          </cell>
          <cell r="B32">
            <v>0</v>
          </cell>
          <cell r="C32">
            <v>11916920</v>
          </cell>
          <cell r="D32">
            <v>4.5301939510811191E-2</v>
          </cell>
          <cell r="E32">
            <v>0</v>
          </cell>
          <cell r="F32">
            <v>9371108</v>
          </cell>
          <cell r="G32">
            <v>4.0912712669793926E-2</v>
          </cell>
          <cell r="I32">
            <v>4256095</v>
          </cell>
          <cell r="J32">
            <v>4.7203977085864303E-2</v>
          </cell>
          <cell r="L32">
            <v>12518302.366964588</v>
          </cell>
          <cell r="M32">
            <v>4.7203977085864289E-2</v>
          </cell>
          <cell r="N32"/>
          <cell r="O32">
            <v>0</v>
          </cell>
          <cell r="P32">
            <v>12660906.28980064</v>
          </cell>
          <cell r="Q32">
            <v>4.7203977085864303E-2</v>
          </cell>
          <cell r="R32"/>
          <cell r="T32">
            <v>13308702</v>
          </cell>
          <cell r="U32">
            <v>4.7203978099431651E-2</v>
          </cell>
          <cell r="V32"/>
        </row>
        <row r="33">
          <cell r="A33" t="str">
            <v>Medicaid OP Revenue</v>
          </cell>
          <cell r="B33">
            <v>0</v>
          </cell>
          <cell r="C33">
            <v>34304014</v>
          </cell>
          <cell r="D33">
            <v>0.13040604176297402</v>
          </cell>
          <cell r="E33">
            <v>0</v>
          </cell>
          <cell r="F33">
            <v>27343079</v>
          </cell>
          <cell r="G33">
            <v>0.11937537531682232</v>
          </cell>
          <cell r="I33">
            <v>10434769</v>
          </cell>
          <cell r="J33">
            <v>0.11573110956693569</v>
          </cell>
          <cell r="L33">
            <v>30691418.65287986</v>
          </cell>
          <cell r="M33">
            <v>0.11573110956693566</v>
          </cell>
          <cell r="N33"/>
          <cell r="O33">
            <v>0</v>
          </cell>
          <cell r="P33">
            <v>31041044.070848215</v>
          </cell>
          <cell r="Q33">
            <v>0.11573110956693569</v>
          </cell>
          <cell r="R33"/>
          <cell r="T33">
            <v>32629260</v>
          </cell>
          <cell r="U33">
            <v>0.11573111145179006</v>
          </cell>
          <cell r="V33"/>
        </row>
        <row r="34">
          <cell r="A34" t="str">
            <v>Medicaid OP Fee Based Revenue</v>
          </cell>
          <cell r="B34">
            <v>0</v>
          </cell>
          <cell r="C34">
            <v>7857241</v>
          </cell>
          <cell r="D34">
            <v>2.9869148782056574E-2</v>
          </cell>
          <cell r="E34">
            <v>0</v>
          </cell>
          <cell r="F34">
            <v>6501933</v>
          </cell>
          <cell r="G34">
            <v>2.8386367612800025E-2</v>
          </cell>
          <cell r="I34">
            <v>2260544</v>
          </cell>
          <cell r="J34">
            <v>2.5071495626293124E-2</v>
          </cell>
          <cell r="L34">
            <v>6648858.4737482592</v>
          </cell>
          <cell r="M34">
            <v>2.5071495626293117E-2</v>
          </cell>
          <cell r="N34"/>
          <cell r="O34">
            <v>0</v>
          </cell>
          <cell r="P34">
            <v>6724599.8381077256</v>
          </cell>
          <cell r="Q34">
            <v>2.5071495626293124E-2</v>
          </cell>
          <cell r="R34"/>
          <cell r="T34">
            <v>7068664</v>
          </cell>
          <cell r="U34">
            <v>2.5071495375600186E-2</v>
          </cell>
          <cell r="V34"/>
        </row>
        <row r="35">
          <cell r="A35" t="str">
            <v>Medicaid OP U&amp;C Revenue</v>
          </cell>
          <cell r="B35">
            <v>0</v>
          </cell>
          <cell r="C35">
            <v>6242367</v>
          </cell>
          <cell r="D35">
            <v>2.3730236691887157E-2</v>
          </cell>
          <cell r="E35">
            <v>0</v>
          </cell>
          <cell r="F35">
            <v>4768905</v>
          </cell>
          <cell r="G35">
            <v>2.0820253060208418E-2</v>
          </cell>
          <cell r="I35">
            <v>2394487</v>
          </cell>
          <cell r="J35">
            <v>2.6557045714534086E-2</v>
          </cell>
          <cell r="L35">
            <v>7042820.3035331527</v>
          </cell>
          <cell r="M35">
            <v>2.6557045714534079E-2</v>
          </cell>
          <cell r="N35"/>
          <cell r="O35">
            <v>0</v>
          </cell>
          <cell r="P35">
            <v>7123049.5369924465</v>
          </cell>
          <cell r="Q35">
            <v>2.6557045714534086E-2</v>
          </cell>
          <cell r="R35"/>
          <cell r="T35">
            <v>7487501</v>
          </cell>
          <cell r="U35">
            <v>2.6557047653743587E-2</v>
          </cell>
          <cell r="V35"/>
        </row>
        <row r="36">
          <cell r="A36" t="str">
            <v>Blue Cross OP Revenue</v>
          </cell>
          <cell r="B36">
            <v>0</v>
          </cell>
          <cell r="C36">
            <v>42352698</v>
          </cell>
          <cell r="D36">
            <v>0.16100295738459719</v>
          </cell>
          <cell r="E36">
            <v>0</v>
          </cell>
          <cell r="F36">
            <v>45886525.539999999</v>
          </cell>
          <cell r="G36">
            <v>0.2003330059618543</v>
          </cell>
          <cell r="I36">
            <v>17259448</v>
          </cell>
          <cell r="J36">
            <v>0.19142302695467711</v>
          </cell>
          <cell r="L36">
            <v>50764606.699545532</v>
          </cell>
          <cell r="M36">
            <v>0.19142302695467708</v>
          </cell>
          <cell r="N36"/>
          <cell r="O36">
            <v>0</v>
          </cell>
          <cell r="P36">
            <v>51342898.535321012</v>
          </cell>
          <cell r="Q36">
            <v>0.19142302695467711</v>
          </cell>
          <cell r="R36"/>
          <cell r="T36">
            <v>53969859</v>
          </cell>
          <cell r="U36">
            <v>0.1914230285016085</v>
          </cell>
          <cell r="V36"/>
        </row>
        <row r="37">
          <cell r="A37" t="str">
            <v>Blue Shield OP Revenue</v>
          </cell>
          <cell r="B37">
            <v>0</v>
          </cell>
          <cell r="C37">
            <v>7385441</v>
          </cell>
          <cell r="D37">
            <v>2.8075610261935544E-2</v>
          </cell>
          <cell r="E37">
            <v>0</v>
          </cell>
          <cell r="F37">
            <v>5245153</v>
          </cell>
          <cell r="G37">
            <v>2.2899473317147513E-2</v>
          </cell>
          <cell r="I37">
            <v>3211684</v>
          </cell>
          <cell r="J37">
            <v>3.5620506107837582E-2</v>
          </cell>
          <cell r="L37">
            <v>9446413.0662361365</v>
          </cell>
          <cell r="M37">
            <v>3.5620506107837568E-2</v>
          </cell>
          <cell r="N37"/>
          <cell r="O37">
            <v>0</v>
          </cell>
          <cell r="P37">
            <v>9554023.1494955067</v>
          </cell>
          <cell r="Q37">
            <v>3.5620506107837582E-2</v>
          </cell>
          <cell r="R37"/>
          <cell r="T37">
            <v>10042855</v>
          </cell>
          <cell r="U37">
            <v>3.5620506603556652E-2</v>
          </cell>
          <cell r="V37"/>
        </row>
        <row r="38">
          <cell r="A38" t="str">
            <v>M'care HMO OP Revenue</v>
          </cell>
          <cell r="B38">
            <v>0</v>
          </cell>
          <cell r="C38">
            <v>5478564</v>
          </cell>
          <cell r="D38">
            <v>2.0826654448809576E-2</v>
          </cell>
          <cell r="E38">
            <v>0</v>
          </cell>
          <cell r="F38">
            <v>4572455.5</v>
          </cell>
          <cell r="G38">
            <v>1.9962586928559452E-2</v>
          </cell>
          <cell r="I38">
            <v>1800792</v>
          </cell>
          <cell r="J38">
            <v>1.997242643888535E-2</v>
          </cell>
          <cell r="L38">
            <v>5296606.103954656</v>
          </cell>
          <cell r="M38">
            <v>1.9972426438885343E-2</v>
          </cell>
          <cell r="N38"/>
          <cell r="O38">
            <v>0</v>
          </cell>
          <cell r="P38">
            <v>5356943.1038129255</v>
          </cell>
          <cell r="Q38">
            <v>1.997242643888535E-2</v>
          </cell>
          <cell r="R38"/>
          <cell r="T38">
            <v>5631031</v>
          </cell>
          <cell r="U38">
            <v>1.9972425861005883E-2</v>
          </cell>
          <cell r="V38"/>
        </row>
        <row r="39">
          <cell r="A39" t="str">
            <v>M'care HMO U&amp;C Revenue</v>
          </cell>
          <cell r="B39">
            <v>0</v>
          </cell>
          <cell r="C39">
            <v>498281</v>
          </cell>
          <cell r="D39">
            <v>1.8942055263764892E-3</v>
          </cell>
          <cell r="E39">
            <v>0</v>
          </cell>
          <cell r="F39">
            <v>500925</v>
          </cell>
          <cell r="G39">
            <v>2.1869559708538756E-3</v>
          </cell>
          <cell r="I39">
            <v>274474</v>
          </cell>
          <cell r="J39">
            <v>3.0441671077984676E-3</v>
          </cell>
          <cell r="L39">
            <v>807300.71200718929</v>
          </cell>
          <cell r="M39">
            <v>3.0441671077984667E-3</v>
          </cell>
          <cell r="N39"/>
          <cell r="O39">
            <v>0</v>
          </cell>
          <cell r="P39">
            <v>816497.18650235515</v>
          </cell>
          <cell r="Q39">
            <v>3.0441671077984676E-3</v>
          </cell>
          <cell r="R39"/>
          <cell r="T39">
            <v>858273</v>
          </cell>
          <cell r="U39">
            <v>3.0441661324548028E-3</v>
          </cell>
          <cell r="V39"/>
        </row>
        <row r="40">
          <cell r="A40" t="str">
            <v>Catamount OP Revenue</v>
          </cell>
          <cell r="B40">
            <v>0</v>
          </cell>
          <cell r="C40">
            <v>5426934</v>
          </cell>
          <cell r="D40">
            <v>2.0630384008381748E-2</v>
          </cell>
          <cell r="E40">
            <v>0</v>
          </cell>
          <cell r="F40">
            <v>4761894</v>
          </cell>
          <cell r="G40">
            <v>2.0789644189995002E-2</v>
          </cell>
          <cell r="I40">
            <v>2028516</v>
          </cell>
          <cell r="J40">
            <v>2.2498093388965499E-2</v>
          </cell>
          <cell r="L40">
            <v>5966402.6870230902</v>
          </cell>
          <cell r="M40">
            <v>2.2498093388965492E-2</v>
          </cell>
          <cell r="N40"/>
          <cell r="O40">
            <v>0</v>
          </cell>
          <cell r="P40">
            <v>6034369.764622556</v>
          </cell>
          <cell r="Q40">
            <v>2.2498093388965499E-2</v>
          </cell>
          <cell r="R40"/>
          <cell r="T40">
            <v>6343118</v>
          </cell>
          <cell r="U40">
            <v>2.2498092086975174E-2</v>
          </cell>
          <cell r="V40"/>
        </row>
        <row r="41">
          <cell r="A41" t="str">
            <v>Pace VT OP Revenue</v>
          </cell>
          <cell r="B41">
            <v>0</v>
          </cell>
          <cell r="C41">
            <v>365935</v>
          </cell>
          <cell r="D41">
            <v>1.3910947824512284E-3</v>
          </cell>
          <cell r="E41">
            <v>0</v>
          </cell>
          <cell r="F41">
            <v>411541</v>
          </cell>
          <cell r="G41">
            <v>1.7967201621024601E-3</v>
          </cell>
          <cell r="I41">
            <v>176933</v>
          </cell>
          <cell r="J41">
            <v>1.9623484150925268E-3</v>
          </cell>
          <cell r="L41">
            <v>520406.80311274662</v>
          </cell>
          <cell r="M41">
            <v>1.9623484150925264E-3</v>
          </cell>
          <cell r="N41">
            <v>-519493</v>
          </cell>
          <cell r="O41">
            <v>0</v>
          </cell>
          <cell r="P41">
            <v>6842.0871099673677</v>
          </cell>
          <cell r="Q41">
            <v>2.5509526392954032E-5</v>
          </cell>
          <cell r="R41">
            <v>0</v>
          </cell>
          <cell r="T41">
            <v>7192</v>
          </cell>
          <cell r="U41">
            <v>2.5508949745145126E-5</v>
          </cell>
          <cell r="V41">
            <v>0</v>
          </cell>
        </row>
        <row r="42">
          <cell r="A42" t="str">
            <v>Commercial OP Revenue</v>
          </cell>
          <cell r="B42">
            <v>0</v>
          </cell>
          <cell r="C42">
            <v>33947382</v>
          </cell>
          <cell r="D42">
            <v>0.129050312154013</v>
          </cell>
          <cell r="E42">
            <v>0</v>
          </cell>
          <cell r="F42">
            <v>25846700.5</v>
          </cell>
          <cell r="G42">
            <v>0.11284243346877647</v>
          </cell>
          <cell r="I42">
            <v>10502622</v>
          </cell>
          <cell r="J42">
            <v>0.11648366125039368</v>
          </cell>
          <cell r="L42">
            <v>30890992.292684808</v>
          </cell>
          <cell r="M42">
            <v>0.11648366125039365</v>
          </cell>
          <cell r="N42"/>
          <cell r="O42">
            <v>0</v>
          </cell>
          <cell r="P42">
            <v>31242891.180577166</v>
          </cell>
          <cell r="Q42">
            <v>0.11648366125039368</v>
          </cell>
          <cell r="R42"/>
          <cell r="T42">
            <v>32841434</v>
          </cell>
          <cell r="U42">
            <v>0.11648366093777815</v>
          </cell>
          <cell r="V42"/>
        </row>
        <row r="43">
          <cell r="A43" t="str">
            <v>Workers Comp OP Revenue</v>
          </cell>
          <cell r="B43">
            <v>0</v>
          </cell>
          <cell r="C43">
            <v>3121534</v>
          </cell>
          <cell r="D43">
            <v>1.1866450764873851E-2</v>
          </cell>
          <cell r="E43">
            <v>0</v>
          </cell>
          <cell r="F43">
            <v>2842605</v>
          </cell>
          <cell r="G43">
            <v>1.2410344817146441E-2</v>
          </cell>
          <cell r="I43">
            <v>1089188</v>
          </cell>
          <cell r="J43">
            <v>1.2080088765452456E-2</v>
          </cell>
          <cell r="L43">
            <v>3203590.3142362721</v>
          </cell>
          <cell r="M43">
            <v>1.2080088765452454E-2</v>
          </cell>
          <cell r="N43"/>
          <cell r="O43">
            <v>0</v>
          </cell>
          <cell r="P43">
            <v>3240084.4435980353</v>
          </cell>
          <cell r="Q43">
            <v>1.2080088765452456E-2</v>
          </cell>
          <cell r="R43"/>
          <cell r="T43">
            <v>3405863</v>
          </cell>
          <cell r="U43">
            <v>1.2080087333961237E-2</v>
          </cell>
          <cell r="V43"/>
        </row>
        <row r="44">
          <cell r="A44" t="str">
            <v>Selfpay OP Revenue</v>
          </cell>
          <cell r="B44">
            <v>0</v>
          </cell>
          <cell r="C44">
            <v>8076964</v>
          </cell>
          <cell r="D44">
            <v>3.0704421491375256E-2</v>
          </cell>
          <cell r="E44">
            <v>0</v>
          </cell>
          <cell r="F44">
            <v>6616212</v>
          </cell>
          <cell r="G44">
            <v>2.8885290887528198E-2</v>
          </cell>
          <cell r="I44">
            <v>2874083</v>
          </cell>
          <cell r="J44">
            <v>3.1876202968888649E-2</v>
          </cell>
          <cell r="L44">
            <v>8453439.1318221707</v>
          </cell>
          <cell r="M44">
            <v>3.1876202968888642E-2</v>
          </cell>
          <cell r="N44"/>
          <cell r="O44">
            <v>0</v>
          </cell>
          <cell r="P44">
            <v>8549737.6191342287</v>
          </cell>
          <cell r="Q44">
            <v>3.1876202968888649E-2</v>
          </cell>
          <cell r="R44"/>
          <cell r="T44">
            <v>8987185</v>
          </cell>
          <cell r="U44">
            <v>3.1876202796902404E-2</v>
          </cell>
          <cell r="V44"/>
        </row>
        <row r="45">
          <cell r="A45" t="str">
            <v>TOTAL OUTPATIENT REVENUE</v>
          </cell>
          <cell r="B45">
            <v>0</v>
          </cell>
          <cell r="C45">
            <v>263055404</v>
          </cell>
          <cell r="D45">
            <v>0.59447287492832857</v>
          </cell>
          <cell r="E45">
            <v>0</v>
          </cell>
          <cell r="F45">
            <v>229051250.53999999</v>
          </cell>
          <cell r="G45">
            <v>0.59300949642534795</v>
          </cell>
          <cell r="I45">
            <v>90163907</v>
          </cell>
          <cell r="J45">
            <v>0.61958095960136117</v>
          </cell>
          <cell r="L45">
            <v>265195925.00000006</v>
          </cell>
          <cell r="M45">
            <v>0.6116569100201219</v>
          </cell>
          <cell r="N45">
            <v>0</v>
          </cell>
          <cell r="O45">
            <v>0</v>
          </cell>
          <cell r="P45">
            <v>268216940</v>
          </cell>
          <cell r="Q45">
            <v>0.61158357987844902</v>
          </cell>
          <cell r="R45">
            <v>0</v>
          </cell>
          <cell r="T45">
            <v>281940263</v>
          </cell>
          <cell r="U45">
            <v>0.61372809777852777</v>
          </cell>
          <cell r="V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 t="str">
            <v>TOTAL PATIENT REVENUE</v>
          </cell>
          <cell r="B47">
            <v>0</v>
          </cell>
          <cell r="C47">
            <v>442501946</v>
          </cell>
          <cell r="D47">
            <v>1</v>
          </cell>
          <cell r="E47">
            <v>0</v>
          </cell>
          <cell r="F47">
            <v>386252247.09000003</v>
          </cell>
          <cell r="G47">
            <v>0.99999999999999989</v>
          </cell>
          <cell r="I47">
            <v>145524012</v>
          </cell>
          <cell r="J47">
            <v>1</v>
          </cell>
          <cell r="L47">
            <v>433569736.00000012</v>
          </cell>
          <cell r="M47">
            <v>1</v>
          </cell>
          <cell r="N47">
            <v>0</v>
          </cell>
          <cell r="O47">
            <v>0</v>
          </cell>
          <cell r="P47">
            <v>438561382</v>
          </cell>
          <cell r="Q47">
            <v>1</v>
          </cell>
          <cell r="R47">
            <v>0</v>
          </cell>
          <cell r="T47">
            <v>459389531</v>
          </cell>
          <cell r="U47">
            <v>1</v>
          </cell>
          <cell r="V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</row>
        <row r="49">
          <cell r="A49" t="str">
            <v xml:space="preserve">PATIENT DAYS BY PAYOR </v>
          </cell>
          <cell r="B49">
            <v>0</v>
          </cell>
          <cell r="D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Medicare IP DRG Days</v>
          </cell>
          <cell r="B50">
            <v>0</v>
          </cell>
          <cell r="C50">
            <v>14647</v>
          </cell>
          <cell r="D50">
            <v>0.44392919924834817</v>
          </cell>
          <cell r="F50">
            <v>14047</v>
          </cell>
          <cell r="G50">
            <v>0.41514954486345906</v>
          </cell>
          <cell r="I50">
            <v>4468</v>
          </cell>
          <cell r="J50">
            <v>0.45063035804336865</v>
          </cell>
          <cell r="K50">
            <v>0.47051390058972198</v>
          </cell>
          <cell r="L50">
            <v>13367</v>
          </cell>
          <cell r="M50">
            <v>0.45103927655554055</v>
          </cell>
          <cell r="N50">
            <v>683</v>
          </cell>
          <cell r="O50">
            <v>0</v>
          </cell>
          <cell r="P50">
            <v>14494</v>
          </cell>
          <cell r="Q50">
            <v>0.47398541482716899</v>
          </cell>
          <cell r="R50"/>
          <cell r="T50">
            <v>14494</v>
          </cell>
          <cell r="U50">
            <v>0.47398541482716899</v>
          </cell>
          <cell r="V50"/>
        </row>
        <row r="51">
          <cell r="A51" t="str">
            <v>Medicare Swing Days</v>
          </cell>
          <cell r="B51">
            <v>0</v>
          </cell>
          <cell r="C51">
            <v>193</v>
          </cell>
          <cell r="D51">
            <v>5.8495484027398922E-3</v>
          </cell>
          <cell r="F51">
            <v>432</v>
          </cell>
          <cell r="G51">
            <v>1.2767466603617449E-2</v>
          </cell>
          <cell r="I51">
            <v>71</v>
          </cell>
          <cell r="J51">
            <v>7.1608673726676749E-3</v>
          </cell>
          <cell r="K51">
            <v>0</v>
          </cell>
          <cell r="L51">
            <v>224</v>
          </cell>
          <cell r="M51">
            <v>7.5583749493858821E-3</v>
          </cell>
          <cell r="N51">
            <v>0</v>
          </cell>
          <cell r="O51">
            <v>0</v>
          </cell>
          <cell r="P51">
            <v>224</v>
          </cell>
          <cell r="Q51">
            <v>7.3252885967494035E-3</v>
          </cell>
          <cell r="R51">
            <v>0</v>
          </cell>
          <cell r="T51">
            <v>224</v>
          </cell>
          <cell r="U51">
            <v>7.3252885967494035E-3</v>
          </cell>
          <cell r="V51">
            <v>0</v>
          </cell>
        </row>
        <row r="52">
          <cell r="A52" t="str">
            <v>Medicare Rehab Days</v>
          </cell>
          <cell r="B52">
            <v>0</v>
          </cell>
          <cell r="C52">
            <v>0</v>
          </cell>
          <cell r="D52">
            <v>0</v>
          </cell>
          <cell r="F52">
            <v>1965</v>
          </cell>
          <cell r="G52">
            <v>5.8074240453954366E-2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/>
          <cell r="T52">
            <v>0</v>
          </cell>
          <cell r="U52">
            <v>0</v>
          </cell>
          <cell r="V52"/>
        </row>
        <row r="53">
          <cell r="A53" t="str">
            <v>Medicare Psych Days</v>
          </cell>
          <cell r="B53">
            <v>0</v>
          </cell>
          <cell r="C53">
            <v>2464</v>
          </cell>
          <cell r="D53">
            <v>7.4680244893010853E-2</v>
          </cell>
          <cell r="F53">
            <v>2621</v>
          </cell>
          <cell r="G53">
            <v>7.7461874926114199E-2</v>
          </cell>
          <cell r="I53">
            <v>923</v>
          </cell>
          <cell r="J53">
            <v>9.3091275844679772E-2</v>
          </cell>
          <cell r="K53">
            <v>9.7198820556023593E-2</v>
          </cell>
          <cell r="L53">
            <v>2761</v>
          </cell>
          <cell r="M53">
            <v>9.3163719800242947E-2</v>
          </cell>
          <cell r="N53">
            <v>0</v>
          </cell>
          <cell r="O53">
            <v>0</v>
          </cell>
          <cell r="P53">
            <v>2853</v>
          </cell>
          <cell r="Q53">
            <v>9.3299323064848422E-2</v>
          </cell>
          <cell r="R53"/>
          <cell r="T53">
            <v>2853</v>
          </cell>
          <cell r="U53">
            <v>9.3299323064848422E-2</v>
          </cell>
          <cell r="V53"/>
        </row>
        <row r="54">
          <cell r="A54" t="str">
            <v>Medicaid DRG Days</v>
          </cell>
          <cell r="B54">
            <v>0</v>
          </cell>
          <cell r="C54">
            <v>3798</v>
          </cell>
          <cell r="D54">
            <v>0.11511183851609383</v>
          </cell>
          <cell r="F54">
            <v>3723</v>
          </cell>
          <cell r="G54">
            <v>0.11003073649367537</v>
          </cell>
          <cell r="I54">
            <v>1101</v>
          </cell>
          <cell r="J54">
            <v>0.11104387291981846</v>
          </cell>
          <cell r="K54">
            <v>0.11594355518112889</v>
          </cell>
          <cell r="L54">
            <v>3294</v>
          </cell>
          <cell r="M54">
            <v>0.11114860305034417</v>
          </cell>
          <cell r="N54">
            <v>0</v>
          </cell>
          <cell r="P54">
            <v>3403</v>
          </cell>
          <cell r="Q54">
            <v>0.11128552274436705</v>
          </cell>
          <cell r="R54"/>
          <cell r="T54">
            <v>3403</v>
          </cell>
          <cell r="U54">
            <v>0.11128552274436705</v>
          </cell>
          <cell r="V54"/>
        </row>
        <row r="55">
          <cell r="A55" t="str">
            <v>Medicaid Rehab Days</v>
          </cell>
          <cell r="B55">
            <v>0</v>
          </cell>
          <cell r="C55">
            <v>0</v>
          </cell>
          <cell r="D55">
            <v>0</v>
          </cell>
          <cell r="F55">
            <v>218</v>
          </cell>
          <cell r="G55">
            <v>6.4428419434921389E-3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/>
          <cell r="T55">
            <v>0</v>
          </cell>
          <cell r="U55">
            <v>0</v>
          </cell>
          <cell r="V55"/>
        </row>
        <row r="56">
          <cell r="A56" t="str">
            <v>Medicaid Psych Days</v>
          </cell>
          <cell r="B56">
            <v>0</v>
          </cell>
          <cell r="C56">
            <v>2187</v>
          </cell>
          <cell r="D56">
            <v>6.62847790507365E-2</v>
          </cell>
          <cell r="F56">
            <v>1733</v>
          </cell>
          <cell r="G56">
            <v>5.1217638018678333E-2</v>
          </cell>
          <cell r="I56">
            <v>642</v>
          </cell>
          <cell r="J56">
            <v>6.4750378214826015E-2</v>
          </cell>
          <cell r="K56">
            <v>6.7607413647851722E-2</v>
          </cell>
          <cell r="L56">
            <v>1921</v>
          </cell>
          <cell r="M56">
            <v>6.481981374004589E-2</v>
          </cell>
          <cell r="N56">
            <v>0</v>
          </cell>
          <cell r="P56">
            <v>1984</v>
          </cell>
          <cell r="Q56">
            <v>6.4881127571208994E-2</v>
          </cell>
          <cell r="R56"/>
          <cell r="T56">
            <v>1984</v>
          </cell>
          <cell r="U56">
            <v>6.4881127571208994E-2</v>
          </cell>
          <cell r="V56"/>
        </row>
        <row r="57">
          <cell r="A57" t="str">
            <v>Medicaid Level II Days</v>
          </cell>
          <cell r="B57">
            <v>0</v>
          </cell>
          <cell r="C57">
            <v>1154</v>
          </cell>
          <cell r="D57">
            <v>3.4976056252651995E-2</v>
          </cell>
          <cell r="F57">
            <v>1479</v>
          </cell>
          <cell r="G57">
            <v>4.3710840524884741E-2</v>
          </cell>
          <cell r="I57">
            <v>348</v>
          </cell>
          <cell r="J57">
            <v>3.509833585476551E-2</v>
          </cell>
          <cell r="K57">
            <v>0</v>
          </cell>
          <cell r="L57">
            <v>1002</v>
          </cell>
          <cell r="M57">
            <v>3.381023080037792E-2</v>
          </cell>
          <cell r="N57">
            <v>0</v>
          </cell>
          <cell r="O57">
            <v>0</v>
          </cell>
          <cell r="P57">
            <v>1002</v>
          </cell>
          <cell r="Q57">
            <v>3.2767585597959385E-2</v>
          </cell>
          <cell r="R57">
            <v>0</v>
          </cell>
          <cell r="T57">
            <v>1002</v>
          </cell>
          <cell r="U57">
            <v>3.2767585597959385E-2</v>
          </cell>
          <cell r="V57">
            <v>0</v>
          </cell>
        </row>
        <row r="58">
          <cell r="A58" t="str">
            <v>BCBS Days</v>
          </cell>
          <cell r="B58">
            <v>0</v>
          </cell>
          <cell r="C58">
            <v>3356</v>
          </cell>
          <cell r="D58">
            <v>0.10171546341759108</v>
          </cell>
          <cell r="F58">
            <v>2915</v>
          </cell>
          <cell r="G58">
            <v>8.6150845253576067E-2</v>
          </cell>
          <cell r="I58">
            <v>870</v>
          </cell>
          <cell r="J58">
            <v>8.7745839636913764E-2</v>
          </cell>
          <cell r="K58">
            <v>9.1617523167649539E-2</v>
          </cell>
          <cell r="L58">
            <v>2603</v>
          </cell>
          <cell r="M58">
            <v>8.7832366041301124E-2</v>
          </cell>
          <cell r="N58">
            <v>0</v>
          </cell>
          <cell r="O58">
            <v>0</v>
          </cell>
          <cell r="P58">
            <v>2689</v>
          </cell>
          <cell r="Q58">
            <v>8.7936165342228326E-2</v>
          </cell>
          <cell r="R58"/>
          <cell r="T58">
            <v>2689</v>
          </cell>
          <cell r="U58">
            <v>8.7936165342228326E-2</v>
          </cell>
          <cell r="V58"/>
        </row>
        <row r="59">
          <cell r="A59" t="str">
            <v>BCBS Psych Days</v>
          </cell>
          <cell r="B59">
            <v>0</v>
          </cell>
          <cell r="C59">
            <v>174</v>
          </cell>
          <cell r="D59">
            <v>5.2736861247499548E-3</v>
          </cell>
          <cell r="F59">
            <v>231</v>
          </cell>
          <cell r="G59">
            <v>6.8270481144343306E-3</v>
          </cell>
          <cell r="I59">
            <v>95</v>
          </cell>
          <cell r="J59">
            <v>9.5814422592032274E-3</v>
          </cell>
          <cell r="K59">
            <v>1.0004212299915754E-2</v>
          </cell>
          <cell r="L59">
            <v>284</v>
          </cell>
          <cell r="M59">
            <v>9.5829396679713869E-3</v>
          </cell>
          <cell r="N59">
            <v>0</v>
          </cell>
          <cell r="O59">
            <v>0</v>
          </cell>
          <cell r="P59">
            <v>294</v>
          </cell>
          <cell r="Q59">
            <v>9.6144412832335924E-3</v>
          </cell>
          <cell r="R59"/>
          <cell r="T59">
            <v>294</v>
          </cell>
          <cell r="U59">
            <v>9.6144412832335924E-3</v>
          </cell>
          <cell r="V59">
            <v>0</v>
          </cell>
        </row>
        <row r="60">
          <cell r="A60" t="str">
            <v>M'care HMO Days</v>
          </cell>
          <cell r="B60">
            <v>0</v>
          </cell>
          <cell r="C60">
            <v>1100</v>
          </cell>
          <cell r="D60">
            <v>3.3339395041522703E-2</v>
          </cell>
          <cell r="F60">
            <v>1155</v>
          </cell>
          <cell r="G60">
            <v>3.4135240572171655E-2</v>
          </cell>
          <cell r="I60">
            <v>280</v>
          </cell>
          <cell r="J60">
            <v>2.8240040342914774E-2</v>
          </cell>
          <cell r="K60">
            <v>2.9486099410278011E-2</v>
          </cell>
          <cell r="L60">
            <v>838</v>
          </cell>
          <cell r="M60">
            <v>2.8276420569577541E-2</v>
          </cell>
          <cell r="N60">
            <v>0</v>
          </cell>
          <cell r="O60">
            <v>0</v>
          </cell>
          <cell r="P60">
            <v>866</v>
          </cell>
          <cell r="Q60">
            <v>2.8320088949932959E-2</v>
          </cell>
          <cell r="R60"/>
          <cell r="T60">
            <v>866</v>
          </cell>
          <cell r="U60">
            <v>2.8320088949932959E-2</v>
          </cell>
          <cell r="V60"/>
        </row>
        <row r="61">
          <cell r="A61" t="str">
            <v>Catamount Days</v>
          </cell>
          <cell r="B61">
            <v>0</v>
          </cell>
          <cell r="C61">
            <v>185</v>
          </cell>
          <cell r="D61">
            <v>5.6070800751651818E-3</v>
          </cell>
          <cell r="F61">
            <v>249</v>
          </cell>
          <cell r="G61">
            <v>7.3590258895850575E-3</v>
          </cell>
          <cell r="I61">
            <v>145</v>
          </cell>
          <cell r="J61">
            <v>1.4624306606152295E-2</v>
          </cell>
          <cell r="K61">
            <v>1.5269587194608256E-2</v>
          </cell>
          <cell r="L61">
            <v>434</v>
          </cell>
          <cell r="M61">
            <v>1.4644351464435146E-2</v>
          </cell>
          <cell r="N61">
            <v>0</v>
          </cell>
          <cell r="O61">
            <v>0</v>
          </cell>
          <cell r="P61">
            <v>448</v>
          </cell>
          <cell r="Q61">
            <v>1.4650577193498807E-2</v>
          </cell>
          <cell r="R61">
            <v>0</v>
          </cell>
          <cell r="T61">
            <v>448</v>
          </cell>
          <cell r="U61">
            <v>1.4650577193498807E-2</v>
          </cell>
          <cell r="V61">
            <v>0</v>
          </cell>
        </row>
        <row r="62">
          <cell r="A62" t="str">
            <v>Pace VT Days</v>
          </cell>
          <cell r="B62">
            <v>0</v>
          </cell>
          <cell r="C62">
            <v>72</v>
          </cell>
          <cell r="D62">
            <v>2.1822149481723948E-3</v>
          </cell>
          <cell r="F62">
            <v>223</v>
          </cell>
          <cell r="G62">
            <v>6.5906135477006743E-3</v>
          </cell>
          <cell r="I62">
            <v>221</v>
          </cell>
          <cell r="J62">
            <v>2.2289460413514876E-2</v>
          </cell>
          <cell r="K62">
            <v>2.327295703454086E-2</v>
          </cell>
          <cell r="L62">
            <v>661</v>
          </cell>
          <cell r="M62">
            <v>2.2303954649750303E-2</v>
          </cell>
          <cell r="N62">
            <v>-683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A63" t="str">
            <v>Commercial Days</v>
          </cell>
          <cell r="B63">
            <v>0</v>
          </cell>
          <cell r="C63">
            <v>2075</v>
          </cell>
          <cell r="D63">
            <v>6.2890222464690546E-2</v>
          </cell>
          <cell r="F63">
            <v>1593</v>
          </cell>
          <cell r="G63">
            <v>4.7080033100839344E-2</v>
          </cell>
          <cell r="I63">
            <v>482</v>
          </cell>
          <cell r="J63">
            <v>4.861321230458901E-2</v>
          </cell>
          <cell r="K63">
            <v>5.0758213984835723E-2</v>
          </cell>
          <cell r="L63">
            <v>1442</v>
          </cell>
          <cell r="M63">
            <v>4.8657038736671612E-2</v>
          </cell>
          <cell r="N63">
            <v>0</v>
          </cell>
          <cell r="O63">
            <v>0</v>
          </cell>
          <cell r="P63">
            <v>1490</v>
          </cell>
          <cell r="Q63">
            <v>4.8726250040877724E-2</v>
          </cell>
          <cell r="R63"/>
          <cell r="T63">
            <v>1490</v>
          </cell>
          <cell r="U63">
            <v>4.8726250040877724E-2</v>
          </cell>
          <cell r="V63"/>
        </row>
        <row r="64">
          <cell r="A64" t="str">
            <v>Workers Comp Days</v>
          </cell>
          <cell r="B64">
            <v>0</v>
          </cell>
          <cell r="C64">
            <v>39</v>
          </cell>
          <cell r="D64">
            <v>1.1820330969267139E-3</v>
          </cell>
          <cell r="F64">
            <v>49</v>
          </cell>
          <cell r="G64">
            <v>1.4481617212436459E-3</v>
          </cell>
          <cell r="I64">
            <v>9</v>
          </cell>
          <cell r="J64">
            <v>9.0771558245083205E-4</v>
          </cell>
          <cell r="K64">
            <v>9.4776748104465037E-4</v>
          </cell>
          <cell r="L64">
            <v>27</v>
          </cell>
          <cell r="M64">
            <v>9.1105412336347689E-4</v>
          </cell>
          <cell r="N64"/>
          <cell r="O64">
            <v>0</v>
          </cell>
          <cell r="P64">
            <v>28</v>
          </cell>
          <cell r="Q64">
            <v>9.1566107459367543E-4</v>
          </cell>
          <cell r="R64"/>
          <cell r="T64">
            <v>28</v>
          </cell>
          <cell r="U64">
            <v>9.1566107459367543E-4</v>
          </cell>
          <cell r="V64"/>
        </row>
        <row r="65">
          <cell r="A65" t="str">
            <v>Selfpay Days</v>
          </cell>
          <cell r="B65">
            <v>0</v>
          </cell>
          <cell r="C65">
            <v>1550</v>
          </cell>
          <cell r="D65">
            <v>4.6978238467600172E-2</v>
          </cell>
          <cell r="F65">
            <v>1203</v>
          </cell>
          <cell r="G65">
            <v>3.5553847972573591E-2</v>
          </cell>
          <cell r="I65">
            <v>260</v>
          </cell>
          <cell r="J65">
            <v>2.6222894604135148E-2</v>
          </cell>
          <cell r="K65">
            <v>2.737994945240101E-2</v>
          </cell>
          <cell r="L65">
            <v>778</v>
          </cell>
          <cell r="M65">
            <v>2.6251855850992038E-2</v>
          </cell>
          <cell r="N65"/>
          <cell r="P65">
            <v>804</v>
          </cell>
          <cell r="Q65">
            <v>2.6292553713332681E-2</v>
          </cell>
          <cell r="R65"/>
          <cell r="T65">
            <v>804</v>
          </cell>
          <cell r="U65">
            <v>2.6292553713332681E-2</v>
          </cell>
          <cell r="V65"/>
        </row>
        <row r="66">
          <cell r="A66" t="str">
            <v>TOTAL PATIENT DAYS</v>
          </cell>
          <cell r="B66">
            <v>0</v>
          </cell>
          <cell r="C66">
            <v>32994</v>
          </cell>
          <cell r="D66">
            <v>1</v>
          </cell>
          <cell r="F66">
            <v>33836</v>
          </cell>
          <cell r="G66">
            <v>0.99999999999999978</v>
          </cell>
          <cell r="I66">
            <v>9915</v>
          </cell>
          <cell r="J66">
            <v>1</v>
          </cell>
          <cell r="K66">
            <v>0</v>
          </cell>
          <cell r="L66">
            <v>29636</v>
          </cell>
          <cell r="M66">
            <v>0.99999999999999978</v>
          </cell>
          <cell r="N66"/>
          <cell r="P66">
            <v>30579</v>
          </cell>
          <cell r="Q66">
            <v>1</v>
          </cell>
          <cell r="R66"/>
          <cell r="T66">
            <v>30579</v>
          </cell>
          <cell r="U66">
            <v>1</v>
          </cell>
          <cell r="V66"/>
        </row>
        <row r="67">
          <cell r="A67">
            <v>0</v>
          </cell>
          <cell r="B67">
            <v>0</v>
          </cell>
          <cell r="D67">
            <v>0</v>
          </cell>
          <cell r="G67">
            <v>0</v>
          </cell>
          <cell r="J67">
            <v>0</v>
          </cell>
          <cell r="L67"/>
          <cell r="M67">
            <v>0</v>
          </cell>
          <cell r="N67">
            <v>0</v>
          </cell>
          <cell r="P67"/>
          <cell r="Q67">
            <v>0</v>
          </cell>
          <cell r="R67">
            <v>0</v>
          </cell>
          <cell r="T67"/>
          <cell r="U67">
            <v>0</v>
          </cell>
          <cell r="V67">
            <v>0</v>
          </cell>
        </row>
        <row r="68">
          <cell r="A68" t="str">
            <v xml:space="preserve">DISCHARGES BY PAYOR </v>
          </cell>
          <cell r="B68">
            <v>0</v>
          </cell>
          <cell r="D68">
            <v>0</v>
          </cell>
          <cell r="G68">
            <v>0</v>
          </cell>
          <cell r="J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 t="str">
            <v>Medicare IP DRG Discharges</v>
          </cell>
          <cell r="B69">
            <v>0</v>
          </cell>
          <cell r="C69">
            <v>3293</v>
          </cell>
          <cell r="D69">
            <v>0.46862103315781983</v>
          </cell>
          <cell r="F69">
            <v>3095</v>
          </cell>
          <cell r="G69">
            <v>0.4523531131248173</v>
          </cell>
          <cell r="I69">
            <v>1013</v>
          </cell>
          <cell r="J69">
            <v>0.46639042357274402</v>
          </cell>
          <cell r="K69">
            <v>0</v>
          </cell>
          <cell r="L69">
            <v>2884</v>
          </cell>
          <cell r="M69">
            <v>0.46644023936600354</v>
          </cell>
          <cell r="N69">
            <v>64</v>
          </cell>
          <cell r="O69">
            <v>0</v>
          </cell>
          <cell r="P69">
            <v>2994</v>
          </cell>
          <cell r="Q69">
            <v>0.47659980897803245</v>
          </cell>
          <cell r="R69"/>
          <cell r="T69">
            <v>2994</v>
          </cell>
          <cell r="U69">
            <v>0.47659980897803245</v>
          </cell>
          <cell r="V69"/>
        </row>
        <row r="70">
          <cell r="A70" t="str">
            <v>Medicare Rehab Discharges</v>
          </cell>
          <cell r="B70">
            <v>0</v>
          </cell>
          <cell r="C70">
            <v>0</v>
          </cell>
          <cell r="D70">
            <v>0</v>
          </cell>
          <cell r="F70">
            <v>147</v>
          </cell>
          <cell r="G70">
            <v>2.1484945922244959E-2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/>
          <cell r="T70">
            <v>0</v>
          </cell>
          <cell r="U70">
            <v>0</v>
          </cell>
          <cell r="V70"/>
        </row>
        <row r="71">
          <cell r="A71" t="str">
            <v>Medicare Psych Discharges</v>
          </cell>
          <cell r="B71">
            <v>0</v>
          </cell>
          <cell r="C71">
            <v>157</v>
          </cell>
          <cell r="D71">
            <v>2.2342393624590864E-2</v>
          </cell>
          <cell r="F71">
            <v>148</v>
          </cell>
          <cell r="G71">
            <v>2.1631102016954108E-2</v>
          </cell>
          <cell r="I71">
            <v>54</v>
          </cell>
          <cell r="J71">
            <v>2.4861878453038673E-2</v>
          </cell>
          <cell r="L71">
            <v>154</v>
          </cell>
          <cell r="M71">
            <v>2.4907003072941938E-2</v>
          </cell>
          <cell r="N71">
            <v>0</v>
          </cell>
          <cell r="O71">
            <v>0</v>
          </cell>
          <cell r="P71">
            <v>156</v>
          </cell>
          <cell r="Q71">
            <v>2.4832855778414518E-2</v>
          </cell>
          <cell r="R71"/>
          <cell r="T71">
            <v>156</v>
          </cell>
          <cell r="U71">
            <v>2.4832855778414518E-2</v>
          </cell>
          <cell r="V71"/>
        </row>
        <row r="72">
          <cell r="A72" t="str">
            <v>Medicaid DRG Discharges</v>
          </cell>
          <cell r="B72">
            <v>0</v>
          </cell>
          <cell r="C72">
            <v>1255</v>
          </cell>
          <cell r="D72">
            <v>0.17859684075707982</v>
          </cell>
          <cell r="F72">
            <v>1210</v>
          </cell>
          <cell r="G72">
            <v>0.17684887459807075</v>
          </cell>
          <cell r="I72">
            <v>348</v>
          </cell>
          <cell r="J72">
            <v>0.16022099447513813</v>
          </cell>
          <cell r="L72">
            <v>990</v>
          </cell>
          <cell r="M72">
            <v>0.16011644832605532</v>
          </cell>
          <cell r="N72">
            <v>0</v>
          </cell>
          <cell r="P72">
            <v>1007</v>
          </cell>
          <cell r="Q72">
            <v>0.16029926774912448</v>
          </cell>
          <cell r="R72"/>
          <cell r="T72">
            <v>1007</v>
          </cell>
          <cell r="U72">
            <v>0.16029926774912448</v>
          </cell>
          <cell r="V72"/>
        </row>
        <row r="73">
          <cell r="A73" t="str">
            <v>Medicaid Rehab Discharges</v>
          </cell>
          <cell r="B73">
            <v>0</v>
          </cell>
          <cell r="C73">
            <v>0</v>
          </cell>
          <cell r="D73">
            <v>0</v>
          </cell>
          <cell r="F73">
            <v>15</v>
          </cell>
          <cell r="G73">
            <v>2.1923414206372407E-3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/>
          <cell r="T73">
            <v>0</v>
          </cell>
          <cell r="U73">
            <v>0</v>
          </cell>
          <cell r="V73"/>
        </row>
        <row r="74">
          <cell r="A74" t="str">
            <v>Medicaid Psych Discharges</v>
          </cell>
          <cell r="B74">
            <v>0</v>
          </cell>
          <cell r="C74">
            <v>268</v>
          </cell>
          <cell r="D74">
            <v>3.8138608225416253E-2</v>
          </cell>
          <cell r="F74">
            <v>225</v>
          </cell>
          <cell r="G74">
            <v>3.2885121309558611E-2</v>
          </cell>
          <cell r="I74">
            <v>77</v>
          </cell>
          <cell r="J74">
            <v>3.5451197053406998E-2</v>
          </cell>
          <cell r="L74">
            <v>219</v>
          </cell>
          <cell r="M74">
            <v>3.5419699175157693E-2</v>
          </cell>
          <cell r="N74">
            <v>0</v>
          </cell>
          <cell r="P74">
            <v>223</v>
          </cell>
          <cell r="Q74">
            <v>3.5498248965297678E-2</v>
          </cell>
          <cell r="R74"/>
          <cell r="T74">
            <v>223</v>
          </cell>
          <cell r="U74">
            <v>3.5498248965297678E-2</v>
          </cell>
          <cell r="V74"/>
        </row>
        <row r="75">
          <cell r="A75" t="str">
            <v>BCBS Discharges</v>
          </cell>
          <cell r="B75">
            <v>0</v>
          </cell>
          <cell r="C75">
            <v>935</v>
          </cell>
          <cell r="D75">
            <v>0.13305820407001565</v>
          </cell>
          <cell r="F75">
            <v>875</v>
          </cell>
          <cell r="G75">
            <v>0.12788658287050569</v>
          </cell>
          <cell r="I75">
            <v>295</v>
          </cell>
          <cell r="J75">
            <v>0.13581952117863719</v>
          </cell>
          <cell r="L75">
            <v>840</v>
          </cell>
          <cell r="M75">
            <v>0.1358563803978651</v>
          </cell>
          <cell r="N75">
            <v>0</v>
          </cell>
          <cell r="P75">
            <v>853</v>
          </cell>
          <cell r="Q75">
            <v>0.13578478191658708</v>
          </cell>
          <cell r="R75"/>
          <cell r="T75">
            <v>853</v>
          </cell>
          <cell r="U75">
            <v>0.13578478191658708</v>
          </cell>
          <cell r="V75"/>
        </row>
        <row r="76">
          <cell r="A76" t="str">
            <v>BCBS Psych Discharges</v>
          </cell>
          <cell r="B76">
            <v>0</v>
          </cell>
          <cell r="C76">
            <v>36</v>
          </cell>
          <cell r="D76">
            <v>5.1230966272947202E-3</v>
          </cell>
          <cell r="F76">
            <v>46</v>
          </cell>
          <cell r="G76">
            <v>6.7231803566208713E-3</v>
          </cell>
          <cell r="I76">
            <v>15</v>
          </cell>
          <cell r="J76">
            <v>6.9060773480662981E-3</v>
          </cell>
          <cell r="L76">
            <v>43</v>
          </cell>
          <cell r="M76">
            <v>6.9545528060811906E-3</v>
          </cell>
          <cell r="N76">
            <v>0</v>
          </cell>
          <cell r="P76">
            <v>43</v>
          </cell>
          <cell r="Q76">
            <v>6.8449538363578475E-3</v>
          </cell>
          <cell r="R76"/>
          <cell r="T76">
            <v>43</v>
          </cell>
          <cell r="U76">
            <v>6.8449538363578475E-3</v>
          </cell>
          <cell r="V76"/>
        </row>
        <row r="77">
          <cell r="A77" t="str">
            <v>M'care HMO Discharges</v>
          </cell>
          <cell r="B77">
            <v>0</v>
          </cell>
          <cell r="C77">
            <v>158</v>
          </cell>
          <cell r="D77">
            <v>2.2484701864237941E-2</v>
          </cell>
          <cell r="F77">
            <v>207</v>
          </cell>
          <cell r="G77">
            <v>3.0254311604793919E-2</v>
          </cell>
          <cell r="I77">
            <v>72</v>
          </cell>
          <cell r="J77">
            <v>3.3149171270718231E-2</v>
          </cell>
          <cell r="L77">
            <v>205</v>
          </cell>
          <cell r="M77">
            <v>3.3155426168526604E-2</v>
          </cell>
          <cell r="N77">
            <v>0</v>
          </cell>
          <cell r="P77">
            <v>208</v>
          </cell>
          <cell r="Q77">
            <v>3.3110474371219355E-2</v>
          </cell>
          <cell r="R77"/>
          <cell r="T77">
            <v>208</v>
          </cell>
          <cell r="U77">
            <v>3.3110474371219355E-2</v>
          </cell>
          <cell r="V77"/>
        </row>
        <row r="78">
          <cell r="A78" t="str">
            <v>Catamount Discharges</v>
          </cell>
          <cell r="B78">
            <v>0</v>
          </cell>
          <cell r="C78">
            <v>42</v>
          </cell>
          <cell r="D78">
            <v>5.9769460651771739E-3</v>
          </cell>
          <cell r="F78">
            <v>56</v>
          </cell>
          <cell r="G78">
            <v>8.1847413037123649E-3</v>
          </cell>
          <cell r="I78">
            <v>36</v>
          </cell>
          <cell r="J78">
            <v>1.6574585635359115E-2</v>
          </cell>
          <cell r="L78">
            <v>102</v>
          </cell>
          <cell r="M78">
            <v>1.6496846191169336E-2</v>
          </cell>
          <cell r="N78">
            <v>0</v>
          </cell>
          <cell r="P78">
            <v>104</v>
          </cell>
          <cell r="Q78">
            <v>1.6555237185609677E-2</v>
          </cell>
          <cell r="R78">
            <v>0</v>
          </cell>
          <cell r="T78">
            <v>104</v>
          </cell>
          <cell r="U78">
            <v>1.6555237185609677E-2</v>
          </cell>
          <cell r="V78">
            <v>0</v>
          </cell>
        </row>
        <row r="79">
          <cell r="A79" t="str">
            <v>Pace VT Discharges</v>
          </cell>
          <cell r="B79">
            <v>0</v>
          </cell>
          <cell r="C79">
            <v>21</v>
          </cell>
          <cell r="D79">
            <v>2.9884730325885869E-3</v>
          </cell>
          <cell r="F79">
            <v>38</v>
          </cell>
          <cell r="G79">
            <v>5.553931598947676E-3</v>
          </cell>
          <cell r="I79">
            <v>22</v>
          </cell>
          <cell r="J79">
            <v>1.0128913443830571E-2</v>
          </cell>
          <cell r="L79">
            <v>63</v>
          </cell>
          <cell r="M79">
            <v>1.0189228529839884E-2</v>
          </cell>
          <cell r="N79">
            <v>-64</v>
          </cell>
          <cell r="P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Commercial Discharges</v>
          </cell>
          <cell r="B80">
            <v>0</v>
          </cell>
          <cell r="C80">
            <v>543</v>
          </cell>
          <cell r="D80">
            <v>7.7273374128362035E-2</v>
          </cell>
          <cell r="F80">
            <v>494</v>
          </cell>
          <cell r="G80">
            <v>7.2201110786319786E-2</v>
          </cell>
          <cell r="I80">
            <v>170</v>
          </cell>
          <cell r="J80">
            <v>7.8268876611418042E-2</v>
          </cell>
          <cell r="L80">
            <v>484</v>
          </cell>
          <cell r="M80">
            <v>7.8279152514960371E-2</v>
          </cell>
          <cell r="N80">
            <v>0</v>
          </cell>
          <cell r="P80">
            <v>492</v>
          </cell>
          <cell r="Q80">
            <v>7.8319006685768869E-2</v>
          </cell>
          <cell r="R80"/>
          <cell r="T80">
            <v>492</v>
          </cell>
          <cell r="U80">
            <v>7.8319006685768869E-2</v>
          </cell>
          <cell r="V80"/>
        </row>
        <row r="81">
          <cell r="A81" t="str">
            <v>Workers Comp Discharges</v>
          </cell>
          <cell r="B81">
            <v>0</v>
          </cell>
          <cell r="C81">
            <v>15</v>
          </cell>
          <cell r="D81">
            <v>2.1346235947061333E-3</v>
          </cell>
          <cell r="F81">
            <v>21</v>
          </cell>
          <cell r="G81">
            <v>3.0692779888921366E-3</v>
          </cell>
          <cell r="I81">
            <v>5</v>
          </cell>
          <cell r="J81">
            <v>2.3020257826887663E-3</v>
          </cell>
          <cell r="L81">
            <v>14</v>
          </cell>
          <cell r="M81">
            <v>2.2642730066310852E-3</v>
          </cell>
          <cell r="N81"/>
          <cell r="P81">
            <v>14</v>
          </cell>
          <cell r="Q81">
            <v>2.2285896211397642E-3</v>
          </cell>
          <cell r="R81"/>
          <cell r="T81">
            <v>14</v>
          </cell>
          <cell r="U81">
            <v>2.2285896211397642E-3</v>
          </cell>
          <cell r="V81"/>
        </row>
        <row r="82">
          <cell r="A82" t="str">
            <v>Selfpay Discharges</v>
          </cell>
          <cell r="B82">
            <v>0</v>
          </cell>
          <cell r="C82">
            <v>304</v>
          </cell>
          <cell r="D82">
            <v>4.3261704852710969E-2</v>
          </cell>
          <cell r="F82">
            <v>265</v>
          </cell>
          <cell r="G82">
            <v>3.8731365097924582E-2</v>
          </cell>
          <cell r="I82">
            <v>65</v>
          </cell>
          <cell r="J82">
            <v>2.9926335174953959E-2</v>
          </cell>
          <cell r="L82">
            <v>185</v>
          </cell>
          <cell r="M82">
            <v>2.9920750444767913E-2</v>
          </cell>
          <cell r="N82"/>
          <cell r="P82">
            <v>188</v>
          </cell>
          <cell r="Q82">
            <v>2.9926774912448266E-2</v>
          </cell>
          <cell r="R82"/>
          <cell r="T82">
            <v>188</v>
          </cell>
          <cell r="U82">
            <v>2.9926774912448266E-2</v>
          </cell>
          <cell r="V82"/>
        </row>
        <row r="83">
          <cell r="A83" t="str">
            <v>TOTAL DISCHARGES</v>
          </cell>
          <cell r="B83">
            <v>0</v>
          </cell>
          <cell r="C83">
            <v>7027</v>
          </cell>
          <cell r="D83">
            <v>0.99999999999999989</v>
          </cell>
          <cell r="E83">
            <v>0</v>
          </cell>
          <cell r="F83">
            <v>6842</v>
          </cell>
          <cell r="G83">
            <v>1</v>
          </cell>
          <cell r="H83">
            <v>0</v>
          </cell>
          <cell r="I83">
            <v>2172</v>
          </cell>
          <cell r="J83">
            <v>0.99999999999999989</v>
          </cell>
          <cell r="K83">
            <v>0</v>
          </cell>
          <cell r="L83">
            <v>6183</v>
          </cell>
          <cell r="M83">
            <v>0.99999999999999989</v>
          </cell>
          <cell r="N83"/>
          <cell r="P83">
            <v>6282</v>
          </cell>
          <cell r="Q83">
            <v>1</v>
          </cell>
          <cell r="R83"/>
          <cell r="T83">
            <v>6282</v>
          </cell>
          <cell r="U83">
            <v>1</v>
          </cell>
          <cell r="V83"/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/>
          <cell r="M84">
            <v>0</v>
          </cell>
          <cell r="N84">
            <v>0</v>
          </cell>
          <cell r="P84"/>
          <cell r="Q84">
            <v>0</v>
          </cell>
          <cell r="R84">
            <v>0</v>
          </cell>
          <cell r="T84"/>
          <cell r="U84">
            <v>0</v>
          </cell>
          <cell r="V84">
            <v>0</v>
          </cell>
        </row>
        <row r="85">
          <cell r="A85" t="str">
            <v>Medicare Swing Bed Discharges</v>
          </cell>
          <cell r="B85">
            <v>0</v>
          </cell>
          <cell r="C85">
            <v>26</v>
          </cell>
          <cell r="D85">
            <v>3.7000142308239647E-3</v>
          </cell>
          <cell r="E85">
            <v>0</v>
          </cell>
          <cell r="F85">
            <v>29</v>
          </cell>
          <cell r="G85">
            <v>4.2385267465653315E-3</v>
          </cell>
          <cell r="H85">
            <v>0</v>
          </cell>
          <cell r="I85">
            <v>7</v>
          </cell>
          <cell r="J85">
            <v>3.2228360957642726E-3</v>
          </cell>
          <cell r="K85">
            <v>0</v>
          </cell>
          <cell r="L85">
            <v>29.866666666666667</v>
          </cell>
          <cell r="M85">
            <v>4.8304490808129819E-3</v>
          </cell>
          <cell r="N85">
            <v>0</v>
          </cell>
          <cell r="P85">
            <v>29.866666666666667</v>
          </cell>
          <cell r="Q85">
            <v>4.7543245250981645E-3</v>
          </cell>
          <cell r="R85">
            <v>0</v>
          </cell>
          <cell r="T85">
            <v>29.866666666666667</v>
          </cell>
          <cell r="U85">
            <v>4.7543245250981645E-3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</row>
        <row r="87">
          <cell r="A87" t="str">
            <v>AVERAGE LENGTH OF STAY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Medicare IP DRG</v>
          </cell>
          <cell r="B88">
            <v>0</v>
          </cell>
          <cell r="C88">
            <v>4.4479198299423022</v>
          </cell>
          <cell r="D88">
            <v>0</v>
          </cell>
          <cell r="E88">
            <v>0</v>
          </cell>
          <cell r="F88">
            <v>4.5386106623586429</v>
          </cell>
          <cell r="G88">
            <v>0</v>
          </cell>
          <cell r="H88">
            <v>0</v>
          </cell>
          <cell r="I88">
            <v>4.4106614017768999</v>
          </cell>
          <cell r="J88">
            <v>0</v>
          </cell>
          <cell r="K88">
            <v>0</v>
          </cell>
          <cell r="L88">
            <v>4.6348821081830787</v>
          </cell>
          <cell r="P88">
            <v>4.8410153640614562</v>
          </cell>
          <cell r="T88">
            <v>4.8410153640614562</v>
          </cell>
        </row>
        <row r="89">
          <cell r="A89" t="str">
            <v>Medicare Rehab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13.36734693877551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A90" t="str">
            <v>Medicare Psych</v>
          </cell>
          <cell r="B90">
            <v>0</v>
          </cell>
          <cell r="C90">
            <v>15.694267515923567</v>
          </cell>
          <cell r="D90">
            <v>0</v>
          </cell>
          <cell r="E90">
            <v>0</v>
          </cell>
          <cell r="F90">
            <v>17.70945945945946</v>
          </cell>
          <cell r="G90">
            <v>0</v>
          </cell>
          <cell r="H90">
            <v>0</v>
          </cell>
          <cell r="I90">
            <v>17.092592592592592</v>
          </cell>
          <cell r="J90">
            <v>0</v>
          </cell>
          <cell r="K90">
            <v>0</v>
          </cell>
          <cell r="L90">
            <v>17.928571428571427</v>
          </cell>
          <cell r="P90">
            <v>18.28846153846154</v>
          </cell>
          <cell r="T90">
            <v>18.28846153846154</v>
          </cell>
        </row>
        <row r="91">
          <cell r="A91" t="str">
            <v>Medicaid DRG</v>
          </cell>
          <cell r="B91">
            <v>0</v>
          </cell>
          <cell r="C91">
            <v>3.0262948207171316</v>
          </cell>
          <cell r="D91">
            <v>0</v>
          </cell>
          <cell r="E91">
            <v>0</v>
          </cell>
          <cell r="F91">
            <v>3.0768595041322313</v>
          </cell>
          <cell r="G91">
            <v>0</v>
          </cell>
          <cell r="H91">
            <v>0</v>
          </cell>
          <cell r="I91">
            <v>3.1637931034482758</v>
          </cell>
          <cell r="J91">
            <v>0</v>
          </cell>
          <cell r="K91">
            <v>0</v>
          </cell>
          <cell r="L91">
            <v>3.3272727272727272</v>
          </cell>
          <cell r="P91">
            <v>3.3793445878848063</v>
          </cell>
          <cell r="T91">
            <v>3.3793445878848063</v>
          </cell>
        </row>
        <row r="92">
          <cell r="A92" t="str">
            <v>Medicaid Rehab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14.533333333333333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P92">
            <v>0</v>
          </cell>
          <cell r="T92">
            <v>0</v>
          </cell>
        </row>
        <row r="93">
          <cell r="A93" t="str">
            <v>Medicaid Psych</v>
          </cell>
          <cell r="B93">
            <v>0</v>
          </cell>
          <cell r="C93">
            <v>8.16044776119403</v>
          </cell>
          <cell r="D93">
            <v>0</v>
          </cell>
          <cell r="E93">
            <v>0</v>
          </cell>
          <cell r="F93">
            <v>7.7022222222222219</v>
          </cell>
          <cell r="G93">
            <v>0</v>
          </cell>
          <cell r="H93">
            <v>0</v>
          </cell>
          <cell r="I93">
            <v>8.3376623376623371</v>
          </cell>
          <cell r="J93">
            <v>0</v>
          </cell>
          <cell r="K93">
            <v>0</v>
          </cell>
          <cell r="L93">
            <v>8.7716894977168955</v>
          </cell>
          <cell r="P93">
            <v>8.896860986547086</v>
          </cell>
          <cell r="T93">
            <v>8.896860986547086</v>
          </cell>
        </row>
        <row r="94">
          <cell r="A94" t="str">
            <v>Blue Cross</v>
          </cell>
          <cell r="B94">
            <v>0</v>
          </cell>
          <cell r="C94">
            <v>3.635427394438723</v>
          </cell>
          <cell r="D94">
            <v>0</v>
          </cell>
          <cell r="E94">
            <v>0</v>
          </cell>
          <cell r="F94">
            <v>3.4158523344191098</v>
          </cell>
          <cell r="G94">
            <v>0</v>
          </cell>
          <cell r="H94">
            <v>0</v>
          </cell>
          <cell r="I94">
            <v>3.1129032258064515</v>
          </cell>
          <cell r="J94">
            <v>0</v>
          </cell>
          <cell r="K94">
            <v>0</v>
          </cell>
          <cell r="L94">
            <v>3.2695356738391848</v>
          </cell>
          <cell r="P94">
            <v>3.3292410714285716</v>
          </cell>
          <cell r="T94">
            <v>3.3292410714285716</v>
          </cell>
        </row>
        <row r="95">
          <cell r="A95" t="str">
            <v>M'care HMO</v>
          </cell>
          <cell r="B95">
            <v>0</v>
          </cell>
          <cell r="C95">
            <v>6.962025316455696</v>
          </cell>
          <cell r="D95">
            <v>0</v>
          </cell>
          <cell r="E95">
            <v>0</v>
          </cell>
          <cell r="F95">
            <v>5.5797101449275361</v>
          </cell>
          <cell r="G95">
            <v>0</v>
          </cell>
          <cell r="H95">
            <v>0</v>
          </cell>
          <cell r="I95">
            <v>3.8888888888888888</v>
          </cell>
          <cell r="J95">
            <v>0</v>
          </cell>
          <cell r="K95">
            <v>0</v>
          </cell>
          <cell r="L95">
            <v>4.0878048780487806</v>
          </cell>
          <cell r="P95">
            <v>4.1634615384615383</v>
          </cell>
          <cell r="T95">
            <v>4.1634615384615383</v>
          </cell>
        </row>
        <row r="96">
          <cell r="A96" t="str">
            <v>Catamount</v>
          </cell>
          <cell r="B96">
            <v>0</v>
          </cell>
          <cell r="C96">
            <v>4.4047619047619051</v>
          </cell>
          <cell r="D96">
            <v>0</v>
          </cell>
          <cell r="E96">
            <v>0</v>
          </cell>
          <cell r="F96">
            <v>4.4464285714285712</v>
          </cell>
          <cell r="G96">
            <v>0</v>
          </cell>
          <cell r="H96">
            <v>0</v>
          </cell>
          <cell r="I96">
            <v>4.0277777777777777</v>
          </cell>
          <cell r="J96">
            <v>0</v>
          </cell>
          <cell r="K96">
            <v>0</v>
          </cell>
          <cell r="L96">
            <v>4.2549019607843137</v>
          </cell>
          <cell r="P96">
            <v>4.3076923076923075</v>
          </cell>
          <cell r="T96">
            <v>4.3076923076923075</v>
          </cell>
        </row>
        <row r="97">
          <cell r="A97" t="str">
            <v>Pace VT</v>
          </cell>
          <cell r="B97">
            <v>0</v>
          </cell>
          <cell r="C97">
            <v>3.4285714285714284</v>
          </cell>
          <cell r="D97">
            <v>0</v>
          </cell>
          <cell r="E97">
            <v>0</v>
          </cell>
          <cell r="F97">
            <v>5.8684210526315788</v>
          </cell>
          <cell r="G97">
            <v>0</v>
          </cell>
          <cell r="H97">
            <v>0</v>
          </cell>
          <cell r="I97">
            <v>10.045454545454545</v>
          </cell>
          <cell r="J97">
            <v>0</v>
          </cell>
          <cell r="K97">
            <v>0</v>
          </cell>
          <cell r="L97">
            <v>10.492063492063492</v>
          </cell>
          <cell r="P97">
            <v>0</v>
          </cell>
          <cell r="T97">
            <v>0</v>
          </cell>
        </row>
        <row r="98">
          <cell r="A98" t="str">
            <v>Commercial</v>
          </cell>
          <cell r="B98">
            <v>0</v>
          </cell>
          <cell r="C98">
            <v>3.8213627992633517</v>
          </cell>
          <cell r="D98">
            <v>0</v>
          </cell>
          <cell r="E98">
            <v>0</v>
          </cell>
          <cell r="F98">
            <v>3.2246963562753037</v>
          </cell>
          <cell r="G98">
            <v>0</v>
          </cell>
          <cell r="H98">
            <v>0</v>
          </cell>
          <cell r="I98">
            <v>2.835294117647059</v>
          </cell>
          <cell r="J98">
            <v>0</v>
          </cell>
          <cell r="K98">
            <v>0</v>
          </cell>
          <cell r="L98">
            <v>2.9793388429752068</v>
          </cell>
          <cell r="P98">
            <v>3.0284552845528454</v>
          </cell>
          <cell r="T98">
            <v>3.0284552845528454</v>
          </cell>
        </row>
        <row r="99">
          <cell r="A99" t="str">
            <v>Workers Comp</v>
          </cell>
          <cell r="B99">
            <v>0</v>
          </cell>
          <cell r="C99">
            <v>2.6</v>
          </cell>
          <cell r="D99">
            <v>0</v>
          </cell>
          <cell r="E99">
            <v>0</v>
          </cell>
          <cell r="F99">
            <v>2.3333333333333335</v>
          </cell>
          <cell r="G99">
            <v>0</v>
          </cell>
          <cell r="H99">
            <v>0</v>
          </cell>
          <cell r="I99">
            <v>1.8</v>
          </cell>
          <cell r="J99">
            <v>0</v>
          </cell>
          <cell r="K99">
            <v>0</v>
          </cell>
          <cell r="L99">
            <v>1.9285714285714286</v>
          </cell>
          <cell r="P99">
            <v>2</v>
          </cell>
          <cell r="T99">
            <v>2</v>
          </cell>
        </row>
        <row r="100">
          <cell r="A100" t="str">
            <v>Self Pay</v>
          </cell>
          <cell r="B100">
            <v>0</v>
          </cell>
          <cell r="C100">
            <v>5.0986842105263159</v>
          </cell>
          <cell r="D100">
            <v>0</v>
          </cell>
          <cell r="E100">
            <v>0</v>
          </cell>
          <cell r="F100">
            <v>4.5396226415094336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4.2054054054054051</v>
          </cell>
          <cell r="P100">
            <v>4.2765957446808507</v>
          </cell>
          <cell r="T100">
            <v>4.2765957446808507</v>
          </cell>
        </row>
        <row r="101">
          <cell r="A101" t="str">
            <v>Overall ALOS (exc swing + Level II)</v>
          </cell>
          <cell r="B101">
            <v>0</v>
          </cell>
          <cell r="C101">
            <v>4.5036288601110002</v>
          </cell>
          <cell r="D101">
            <v>0</v>
          </cell>
          <cell r="E101">
            <v>0</v>
          </cell>
          <cell r="F101">
            <v>4.6660333235895939</v>
          </cell>
          <cell r="G101">
            <v>0</v>
          </cell>
          <cell r="H101">
            <v>0</v>
          </cell>
          <cell r="I101">
            <v>4.3720073664825048</v>
          </cell>
          <cell r="J101">
            <v>0</v>
          </cell>
          <cell r="K101">
            <v>0</v>
          </cell>
          <cell r="L101">
            <v>4.5948568655992235</v>
          </cell>
          <cell r="P101">
            <v>4.6725565106653928</v>
          </cell>
          <cell r="T101">
            <v>4.6725565106653928</v>
          </cell>
        </row>
        <row r="102">
          <cell r="A102" t="str">
            <v>Swing Bed ALOS</v>
          </cell>
          <cell r="B102">
            <v>0</v>
          </cell>
          <cell r="C102">
            <v>7.4230769230769234</v>
          </cell>
          <cell r="D102">
            <v>0</v>
          </cell>
          <cell r="E102">
            <v>0</v>
          </cell>
          <cell r="F102">
            <v>14.896551724137931</v>
          </cell>
          <cell r="G102">
            <v>0</v>
          </cell>
          <cell r="H102">
            <v>0</v>
          </cell>
          <cell r="I102">
            <v>10.142857142857142</v>
          </cell>
          <cell r="J102">
            <v>0</v>
          </cell>
          <cell r="K102">
            <v>0</v>
          </cell>
          <cell r="L102">
            <v>7.5</v>
          </cell>
          <cell r="M102">
            <v>0</v>
          </cell>
          <cell r="N102">
            <v>0</v>
          </cell>
          <cell r="O102">
            <v>0</v>
          </cell>
          <cell r="P102">
            <v>7.5</v>
          </cell>
          <cell r="Q102">
            <v>0</v>
          </cell>
          <cell r="R102">
            <v>0</v>
          </cell>
          <cell r="S102">
            <v>0</v>
          </cell>
          <cell r="T102">
            <v>7.5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P103">
            <v>0</v>
          </cell>
        </row>
        <row r="104">
          <cell r="A104" t="str">
            <v>REVENUE PER DISCHARGE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U104">
            <v>0</v>
          </cell>
          <cell r="V104">
            <v>0</v>
          </cell>
        </row>
        <row r="105">
          <cell r="A105" t="str">
            <v>Medicare IP</v>
          </cell>
          <cell r="B105">
            <v>0</v>
          </cell>
          <cell r="C105">
            <v>25534.905557242637</v>
          </cell>
          <cell r="D105">
            <v>0</v>
          </cell>
          <cell r="E105">
            <v>0</v>
          </cell>
          <cell r="F105">
            <v>23190.084497576736</v>
          </cell>
          <cell r="G105">
            <v>-9.1828068618049916E-2</v>
          </cell>
          <cell r="H105">
            <v>0</v>
          </cell>
          <cell r="I105">
            <v>24766.028627838106</v>
          </cell>
          <cell r="J105">
            <v>6.7957670892749442E-2</v>
          </cell>
          <cell r="K105">
            <v>0</v>
          </cell>
          <cell r="L105">
            <v>26457.462951235877</v>
          </cell>
          <cell r="M105">
            <v>6.8296550440732517E-2</v>
          </cell>
          <cell r="O105">
            <v>0</v>
          </cell>
          <cell r="P105">
            <v>26579.77353261079</v>
          </cell>
          <cell r="Q105">
            <v>4.6229142076224701E-3</v>
          </cell>
          <cell r="R105">
            <v>0</v>
          </cell>
          <cell r="S105">
            <v>0</v>
          </cell>
          <cell r="T105">
            <v>27688.378423513695</v>
          </cell>
          <cell r="U105">
            <v>4.1708590539447407E-2</v>
          </cell>
          <cell r="V105">
            <v>0</v>
          </cell>
        </row>
        <row r="106">
          <cell r="A106" t="str">
            <v>Medicare Rehab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36029.249999999978</v>
          </cell>
          <cell r="G106">
            <v>0</v>
          </cell>
          <cell r="H106">
            <v>0</v>
          </cell>
          <cell r="I106">
            <v>0</v>
          </cell>
          <cell r="J106">
            <v>-1</v>
          </cell>
          <cell r="K106">
            <v>0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 t="e">
            <v>#DIV/0!</v>
          </cell>
          <cell r="R106">
            <v>0</v>
          </cell>
          <cell r="S106">
            <v>0</v>
          </cell>
          <cell r="T106">
            <v>0</v>
          </cell>
          <cell r="U106" t="e">
            <v>#DIV/0!</v>
          </cell>
          <cell r="V106">
            <v>0</v>
          </cell>
        </row>
        <row r="107">
          <cell r="A107" t="str">
            <v>Medicare Psych</v>
          </cell>
          <cell r="B107">
            <v>0</v>
          </cell>
          <cell r="C107">
            <v>27148.108280254775</v>
          </cell>
          <cell r="D107">
            <v>0</v>
          </cell>
          <cell r="E107">
            <v>0</v>
          </cell>
          <cell r="F107">
            <v>31457.312229729741</v>
          </cell>
          <cell r="G107">
            <v>0.15872943724071981</v>
          </cell>
          <cell r="H107">
            <v>0</v>
          </cell>
          <cell r="I107">
            <v>31553.925925925927</v>
          </cell>
          <cell r="J107">
            <v>3.071263542499278E-3</v>
          </cell>
          <cell r="K107">
            <v>0</v>
          </cell>
          <cell r="L107">
            <v>33651.472874633517</v>
          </cell>
          <cell r="M107">
            <v>6.6474991214458171E-2</v>
          </cell>
          <cell r="O107">
            <v>0</v>
          </cell>
          <cell r="P107">
            <v>33608.847953740376</v>
          </cell>
          <cell r="Q107">
            <v>-1.2666584030938818E-3</v>
          </cell>
          <cell r="R107">
            <v>0</v>
          </cell>
          <cell r="S107">
            <v>0</v>
          </cell>
          <cell r="T107">
            <v>35010.628205128203</v>
          </cell>
          <cell r="U107">
            <v>4.170866711400683E-2</v>
          </cell>
          <cell r="V107">
            <v>0</v>
          </cell>
        </row>
        <row r="108">
          <cell r="A108" t="str">
            <v>Medicaid DRG</v>
          </cell>
          <cell r="B108">
            <v>0</v>
          </cell>
          <cell r="C108">
            <v>12025.153784860559</v>
          </cell>
          <cell r="D108">
            <v>0</v>
          </cell>
          <cell r="E108">
            <v>0</v>
          </cell>
          <cell r="F108">
            <v>12761.278958677689</v>
          </cell>
          <cell r="G108">
            <v>6.1215447801083268E-2</v>
          </cell>
          <cell r="H108">
            <v>0</v>
          </cell>
          <cell r="I108">
            <v>12457.364942528735</v>
          </cell>
          <cell r="J108">
            <v>-2.3815325809666752E-2</v>
          </cell>
          <cell r="K108">
            <v>0</v>
          </cell>
          <cell r="L108">
            <v>13318.271792743917</v>
          </cell>
          <cell r="M108">
            <v>6.9108262797704129E-2</v>
          </cell>
          <cell r="O108">
            <v>0</v>
          </cell>
          <cell r="P108">
            <v>13246.679342442601</v>
          </cell>
          <cell r="Q108">
            <v>-5.3755060277656157E-3</v>
          </cell>
          <cell r="R108">
            <v>0</v>
          </cell>
          <cell r="S108">
            <v>0</v>
          </cell>
          <cell r="T108">
            <v>13799.179741807349</v>
          </cell>
          <cell r="U108">
            <v>4.170859617583756E-2</v>
          </cell>
          <cell r="V108">
            <v>0</v>
          </cell>
        </row>
        <row r="109">
          <cell r="A109" t="str">
            <v>Medicaid Rehab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38029.599999999999</v>
          </cell>
          <cell r="G109">
            <v>0</v>
          </cell>
          <cell r="H109">
            <v>0</v>
          </cell>
          <cell r="I109">
            <v>0</v>
          </cell>
          <cell r="J109">
            <v>-1</v>
          </cell>
          <cell r="K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Q109" t="e">
            <v>#DIV/0!</v>
          </cell>
          <cell r="R109">
            <v>0</v>
          </cell>
          <cell r="S109">
            <v>0</v>
          </cell>
          <cell r="T109">
            <v>0</v>
          </cell>
          <cell r="U109" t="e">
            <v>#DIV/0!</v>
          </cell>
          <cell r="V109">
            <v>0</v>
          </cell>
        </row>
        <row r="110">
          <cell r="A110" t="str">
            <v>Medicaid Psych</v>
          </cell>
          <cell r="B110">
            <v>0</v>
          </cell>
          <cell r="C110">
            <v>10339.690298507463</v>
          </cell>
          <cell r="D110">
            <v>0</v>
          </cell>
          <cell r="E110">
            <v>0</v>
          </cell>
          <cell r="F110">
            <v>13215.329866666667</v>
          </cell>
          <cell r="G110">
            <v>0.27811660554033257</v>
          </cell>
          <cell r="H110">
            <v>0</v>
          </cell>
          <cell r="I110">
            <v>16445.584415584417</v>
          </cell>
          <cell r="J110">
            <v>0.24443238129571748</v>
          </cell>
          <cell r="K110">
            <v>0</v>
          </cell>
          <cell r="L110">
            <v>17586.262785660088</v>
          </cell>
          <cell r="M110">
            <v>6.9360768291987507E-2</v>
          </cell>
          <cell r="O110">
            <v>0</v>
          </cell>
          <cell r="P110">
            <v>17472.950084558128</v>
          </cell>
          <cell r="Q110">
            <v>-6.4432507624278311E-3</v>
          </cell>
          <cell r="R110">
            <v>0</v>
          </cell>
          <cell r="S110">
            <v>0</v>
          </cell>
          <cell r="T110">
            <v>18201.721973094169</v>
          </cell>
          <cell r="U110">
            <v>4.1708577258519126E-2</v>
          </cell>
          <cell r="V110">
            <v>0</v>
          </cell>
        </row>
        <row r="111">
          <cell r="A111" t="str">
            <v>BCBS</v>
          </cell>
          <cell r="B111">
            <v>0</v>
          </cell>
          <cell r="C111">
            <v>30820.743315508022</v>
          </cell>
          <cell r="D111">
            <v>0</v>
          </cell>
          <cell r="E111">
            <v>0</v>
          </cell>
          <cell r="F111">
            <v>19396.154811428572</v>
          </cell>
          <cell r="G111">
            <v>-0.37067855201048827</v>
          </cell>
          <cell r="H111">
            <v>0</v>
          </cell>
          <cell r="I111">
            <v>21671.169491525423</v>
          </cell>
          <cell r="J111">
            <v>0.11729204588305152</v>
          </cell>
          <cell r="K111">
            <v>0</v>
          </cell>
          <cell r="L111">
            <v>23147.426589830196</v>
          </cell>
          <cell r="M111">
            <v>6.8120785953986851E-2</v>
          </cell>
          <cell r="O111">
            <v>0</v>
          </cell>
          <cell r="P111">
            <v>23061.438642390123</v>
          </cell>
          <cell r="Q111">
            <v>-3.7147951244762526E-3</v>
          </cell>
          <cell r="R111">
            <v>0</v>
          </cell>
          <cell r="S111">
            <v>0</v>
          </cell>
          <cell r="T111">
            <v>24023.298944900351</v>
          </cell>
          <cell r="U111">
            <v>4.1708599252008274E-2</v>
          </cell>
          <cell r="V111">
            <v>0</v>
          </cell>
        </row>
        <row r="112">
          <cell r="A112" t="str">
            <v>M'care HMO</v>
          </cell>
          <cell r="B112">
            <v>0</v>
          </cell>
          <cell r="C112">
            <v>31174.354430379746</v>
          </cell>
          <cell r="D112">
            <v>0</v>
          </cell>
          <cell r="E112">
            <v>0</v>
          </cell>
          <cell r="F112">
            <v>26702.157004830919</v>
          </cell>
          <cell r="G112">
            <v>-0.1434575793874539</v>
          </cell>
          <cell r="H112">
            <v>0</v>
          </cell>
          <cell r="I112">
            <v>23869.402777777777</v>
          </cell>
          <cell r="J112">
            <v>-0.10608709350861217</v>
          </cell>
          <cell r="K112">
            <v>0</v>
          </cell>
          <cell r="L112">
            <v>25497.513184583015</v>
          </cell>
          <cell r="M112">
            <v>6.8209096891229934E-2</v>
          </cell>
          <cell r="O112">
            <v>0</v>
          </cell>
          <cell r="P112">
            <v>25423.876908000981</v>
          </cell>
          <cell r="Q112">
            <v>-2.8879787628292302E-3</v>
          </cell>
          <cell r="R112">
            <v>0</v>
          </cell>
          <cell r="S112">
            <v>0</v>
          </cell>
          <cell r="T112">
            <v>26484.26923076923</v>
          </cell>
          <cell r="U112">
            <v>4.1708521741408398E-2</v>
          </cell>
          <cell r="V112">
            <v>0</v>
          </cell>
        </row>
        <row r="113">
          <cell r="A113" t="str">
            <v>Catamount</v>
          </cell>
          <cell r="B113">
            <v>0</v>
          </cell>
          <cell r="C113">
            <v>35272.119047619046</v>
          </cell>
          <cell r="D113">
            <v>0</v>
          </cell>
          <cell r="E113">
            <v>0</v>
          </cell>
          <cell r="F113">
            <v>26792.571428571428</v>
          </cell>
          <cell r="G113">
            <v>-0.24040369130076433</v>
          </cell>
          <cell r="H113">
            <v>0</v>
          </cell>
          <cell r="I113">
            <v>28339.055555555555</v>
          </cell>
          <cell r="J113">
            <v>5.7720630925890387E-2</v>
          </cell>
          <cell r="K113">
            <v>0</v>
          </cell>
          <cell r="L113">
            <v>30420.429279700144</v>
          </cell>
          <cell r="M113">
            <v>7.3445415993637755E-2</v>
          </cell>
          <cell r="O113">
            <v>0</v>
          </cell>
          <cell r="P113">
            <v>30184.611941955034</v>
          </cell>
          <cell r="Q113">
            <v>-7.7519398420347954E-3</v>
          </cell>
          <cell r="R113">
            <v>0</v>
          </cell>
          <cell r="S113">
            <v>0</v>
          </cell>
          <cell r="T113">
            <v>31443.567307692309</v>
          </cell>
          <cell r="U113">
            <v>4.1708515854311588E-2</v>
          </cell>
          <cell r="V113">
            <v>0</v>
          </cell>
        </row>
        <row r="114">
          <cell r="A114" t="str">
            <v>Pace VT</v>
          </cell>
          <cell r="B114">
            <v>0</v>
          </cell>
          <cell r="C114">
            <v>13986.761904761905</v>
          </cell>
          <cell r="D114">
            <v>0</v>
          </cell>
          <cell r="E114">
            <v>0</v>
          </cell>
          <cell r="F114">
            <v>21077.78947368421</v>
          </cell>
          <cell r="G114">
            <v>0.50698135974618319</v>
          </cell>
          <cell r="H114">
            <v>0</v>
          </cell>
          <cell r="I114">
            <v>35357.272727272728</v>
          </cell>
          <cell r="J114">
            <v>0.67746588281549014</v>
          </cell>
          <cell r="K114">
            <v>0</v>
          </cell>
          <cell r="L114">
            <v>37552.471618629075</v>
          </cell>
          <cell r="M114">
            <v>6.2086205242382488E-2</v>
          </cell>
          <cell r="O114">
            <v>0</v>
          </cell>
          <cell r="P114">
            <v>0</v>
          </cell>
          <cell r="Q114">
            <v>-1</v>
          </cell>
          <cell r="R114">
            <v>0</v>
          </cell>
          <cell r="S114">
            <v>0</v>
          </cell>
          <cell r="T114">
            <v>0</v>
          </cell>
          <cell r="U114" t="e">
            <v>#DIV/0!</v>
          </cell>
          <cell r="V114">
            <v>0</v>
          </cell>
        </row>
        <row r="115">
          <cell r="A115" t="str">
            <v>Commercial</v>
          </cell>
          <cell r="B115">
            <v>0</v>
          </cell>
          <cell r="C115">
            <v>18627.235727440147</v>
          </cell>
          <cell r="D115">
            <v>0</v>
          </cell>
          <cell r="E115">
            <v>0</v>
          </cell>
          <cell r="F115">
            <v>19135.994939271255</v>
          </cell>
          <cell r="G115">
            <v>2.7312652251543931E-2</v>
          </cell>
          <cell r="H115">
            <v>0</v>
          </cell>
          <cell r="I115">
            <v>26801.517647058823</v>
          </cell>
          <cell r="J115">
            <v>0.40058135111941506</v>
          </cell>
          <cell r="K115">
            <v>0</v>
          </cell>
          <cell r="L115">
            <v>28631.268075459295</v>
          </cell>
          <cell r="M115">
            <v>6.8270403657580456E-2</v>
          </cell>
          <cell r="O115">
            <v>0</v>
          </cell>
          <cell r="P115">
            <v>28495.367885713727</v>
          </cell>
          <cell r="Q115">
            <v>-4.7465655166720119E-3</v>
          </cell>
          <cell r="R115">
            <v>0</v>
          </cell>
          <cell r="S115">
            <v>0</v>
          </cell>
          <cell r="T115">
            <v>29683.869918699187</v>
          </cell>
          <cell r="U115">
            <v>4.1708604631888968E-2</v>
          </cell>
          <cell r="V115">
            <v>0</v>
          </cell>
        </row>
        <row r="116">
          <cell r="A116" t="str">
            <v>Workers Comp</v>
          </cell>
          <cell r="B116">
            <v>0</v>
          </cell>
          <cell r="C116">
            <v>18808.133333333335</v>
          </cell>
          <cell r="D116">
            <v>0</v>
          </cell>
          <cell r="E116">
            <v>0</v>
          </cell>
          <cell r="F116">
            <v>31178.285714285714</v>
          </cell>
          <cell r="G116">
            <v>0.65770229090352994</v>
          </cell>
          <cell r="H116">
            <v>0</v>
          </cell>
          <cell r="I116">
            <v>25305.8</v>
          </cell>
          <cell r="J116">
            <v>-0.18835178329240132</v>
          </cell>
          <cell r="K116">
            <v>0</v>
          </cell>
          <cell r="L116">
            <v>27487.780662909561</v>
          </cell>
          <cell r="M116">
            <v>8.6224528088800281E-2</v>
          </cell>
          <cell r="O116">
            <v>0</v>
          </cell>
          <cell r="P116">
            <v>27809.495022012179</v>
          </cell>
          <cell r="Q116">
            <v>1.1703904474787986E-2</v>
          </cell>
          <cell r="R116">
            <v>0</v>
          </cell>
          <cell r="S116">
            <v>0</v>
          </cell>
          <cell r="T116">
            <v>28969.357142857141</v>
          </cell>
          <cell r="U116">
            <v>4.1707413957962597E-2</v>
          </cell>
          <cell r="V116">
            <v>0</v>
          </cell>
        </row>
        <row r="117">
          <cell r="A117" t="str">
            <v>Selfpay</v>
          </cell>
          <cell r="B117">
            <v>0</v>
          </cell>
          <cell r="C117">
            <v>19662.74342105263</v>
          </cell>
          <cell r="D117">
            <v>0</v>
          </cell>
          <cell r="E117">
            <v>0</v>
          </cell>
          <cell r="F117">
            <v>19295.226415094341</v>
          </cell>
          <cell r="G117">
            <v>-1.8691034007227769E-2</v>
          </cell>
          <cell r="H117">
            <v>0</v>
          </cell>
          <cell r="I117">
            <v>27897.630769230771</v>
          </cell>
          <cell r="J117">
            <v>0.44583070284196868</v>
          </cell>
          <cell r="K117">
            <v>0</v>
          </cell>
          <cell r="L117">
            <v>29811.689344393501</v>
          </cell>
          <cell r="M117">
            <v>6.8610076281954688E-2</v>
          </cell>
          <cell r="O117">
            <v>0</v>
          </cell>
          <cell r="P117">
            <v>29679.316298466929</v>
          </cell>
          <cell r="Q117">
            <v>-4.4403067668309188E-3</v>
          </cell>
          <cell r="R117">
            <v>0</v>
          </cell>
          <cell r="S117">
            <v>0</v>
          </cell>
          <cell r="T117">
            <v>30917.196808510638</v>
          </cell>
          <cell r="U117">
            <v>4.1708525142395259E-2</v>
          </cell>
          <cell r="V117">
            <v>0</v>
          </cell>
        </row>
        <row r="118">
          <cell r="A118" t="str">
            <v>IP Revenue/Discharge</v>
          </cell>
          <cell r="B118">
            <v>0</v>
          </cell>
          <cell r="C118">
            <v>22709.875195673831</v>
          </cell>
          <cell r="D118">
            <v>0</v>
          </cell>
          <cell r="E118">
            <v>0</v>
          </cell>
          <cell r="F118">
            <v>20914.678266588719</v>
          </cell>
          <cell r="G118">
            <v>0</v>
          </cell>
          <cell r="H118">
            <v>0</v>
          </cell>
          <cell r="I118">
            <v>23062.655156537752</v>
          </cell>
          <cell r="J118">
            <v>0</v>
          </cell>
          <cell r="K118">
            <v>0</v>
          </cell>
          <cell r="L118">
            <v>24640.386539731964</v>
          </cell>
          <cell r="M118">
            <v>0</v>
          </cell>
          <cell r="N118">
            <v>0</v>
          </cell>
          <cell r="O118">
            <v>0</v>
          </cell>
          <cell r="P118">
            <v>24535.914914756722</v>
          </cell>
          <cell r="Q118">
            <v>0</v>
          </cell>
          <cell r="R118">
            <v>0</v>
          </cell>
          <cell r="S118">
            <v>0</v>
          </cell>
          <cell r="T118">
            <v>25559.273161413563</v>
          </cell>
          <cell r="U118">
            <v>0</v>
          </cell>
          <cell r="V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Swing Bed Revenue/Discharge</v>
          </cell>
          <cell r="B120">
            <v>0</v>
          </cell>
          <cell r="C120">
            <v>17410.884615384617</v>
          </cell>
          <cell r="D120">
            <v>0</v>
          </cell>
          <cell r="E120">
            <v>0</v>
          </cell>
          <cell r="F120">
            <v>28005.098275862074</v>
          </cell>
          <cell r="G120">
            <v>0</v>
          </cell>
          <cell r="H120">
            <v>0</v>
          </cell>
          <cell r="I120">
            <v>26647.285714285714</v>
          </cell>
          <cell r="J120">
            <v>0</v>
          </cell>
          <cell r="K120">
            <v>0</v>
          </cell>
          <cell r="L120">
            <v>18995.113823337375</v>
          </cell>
          <cell r="M120">
            <v>0</v>
          </cell>
          <cell r="N120">
            <v>0</v>
          </cell>
          <cell r="O120">
            <v>0</v>
          </cell>
          <cell r="P120">
            <v>19217.430821013437</v>
          </cell>
          <cell r="Q120">
            <v>0</v>
          </cell>
          <cell r="R120">
            <v>0</v>
          </cell>
          <cell r="S120">
            <v>0</v>
          </cell>
          <cell r="T120">
            <v>20018.973214285714</v>
          </cell>
          <cell r="U120">
            <v>0</v>
          </cell>
          <cell r="V120">
            <v>0</v>
          </cell>
        </row>
        <row r="121">
          <cell r="A121" t="str">
            <v>Adjusted Acute Discharges</v>
          </cell>
          <cell r="B121">
            <v>0</v>
          </cell>
          <cell r="C121">
            <v>17328.064056770734</v>
          </cell>
          <cell r="D121">
            <v>0</v>
          </cell>
          <cell r="E121">
            <v>0</v>
          </cell>
          <cell r="F121">
            <v>16811.203062247892</v>
          </cell>
          <cell r="G121">
            <v>0</v>
          </cell>
          <cell r="H121">
            <v>0</v>
          </cell>
          <cell r="I121">
            <v>5709.4933989738638</v>
          </cell>
          <cell r="K121">
            <v>0</v>
          </cell>
          <cell r="L121">
            <v>15921.488393987829</v>
          </cell>
          <cell r="P121">
            <v>16173.363623592721</v>
          </cell>
          <cell r="T121">
            <v>16263.155471241505</v>
          </cell>
        </row>
        <row r="122">
          <cell r="A122" t="str">
            <v>Average Daily Census</v>
          </cell>
          <cell r="B122">
            <v>0</v>
          </cell>
          <cell r="C122">
            <v>90.147540983606561</v>
          </cell>
          <cell r="D122">
            <v>0</v>
          </cell>
          <cell r="E122">
            <v>0</v>
          </cell>
          <cell r="F122">
            <v>92.701369863013696</v>
          </cell>
          <cell r="G122">
            <v>0</v>
          </cell>
          <cell r="H122">
            <v>0</v>
          </cell>
          <cell r="I122">
            <v>80.609756097560975</v>
          </cell>
          <cell r="K122">
            <v>0</v>
          </cell>
          <cell r="L122">
            <v>81.194520547945203</v>
          </cell>
          <cell r="P122">
            <v>83.778082191780825</v>
          </cell>
          <cell r="T122">
            <v>83.778082191780825</v>
          </cell>
        </row>
        <row r="123">
          <cell r="A123" t="str">
            <v>Total Net-To-Gross W/ Dps</v>
          </cell>
          <cell r="B123">
            <v>0</v>
          </cell>
          <cell r="C123">
            <v>0.47838043394312002</v>
          </cell>
          <cell r="D123">
            <v>0</v>
          </cell>
          <cell r="E123">
            <v>0</v>
          </cell>
          <cell r="F123">
            <v>0.4982977866393718</v>
          </cell>
          <cell r="G123">
            <v>0</v>
          </cell>
          <cell r="H123">
            <v>0</v>
          </cell>
          <cell r="I123">
            <v>0.48303686012111491</v>
          </cell>
          <cell r="K123">
            <v>0</v>
          </cell>
          <cell r="L123">
            <v>0.48464779677768405</v>
          </cell>
          <cell r="P123">
            <v>0.4836608477580423</v>
          </cell>
          <cell r="T123">
            <v>0.47415252502901117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</row>
      </sheetData>
      <sheetData sheetId="16">
        <row r="6">
          <cell r="A6" t="str">
            <v>Medicare IP DRG Revenue</v>
          </cell>
          <cell r="B6">
            <v>84086444</v>
          </cell>
          <cell r="C6">
            <v>0</v>
          </cell>
          <cell r="D6">
            <v>71773311.519999996</v>
          </cell>
          <cell r="E6">
            <v>0</v>
          </cell>
          <cell r="F6">
            <v>25087987</v>
          </cell>
          <cell r="G6">
            <v>0</v>
          </cell>
          <cell r="H6">
            <v>76303323.151364267</v>
          </cell>
          <cell r="I6">
            <v>0</v>
          </cell>
          <cell r="J6">
            <v>79579841.956636712</v>
          </cell>
          <cell r="K6">
            <v>0</v>
          </cell>
          <cell r="L6">
            <v>82899005</v>
          </cell>
        </row>
        <row r="7">
          <cell r="A7" t="str">
            <v>Medicare IP DRG</v>
          </cell>
          <cell r="B7">
            <v>48854715.847592004</v>
          </cell>
          <cell r="C7">
            <v>0</v>
          </cell>
          <cell r="D7">
            <v>38655229.108400002</v>
          </cell>
          <cell r="E7">
            <v>0</v>
          </cell>
          <cell r="F7">
            <v>14314792.6787</v>
          </cell>
          <cell r="G7">
            <v>0</v>
          </cell>
          <cell r="H7">
            <v>45408278.769764274</v>
          </cell>
          <cell r="I7">
            <v>0</v>
          </cell>
          <cell r="J7">
            <v>47327966.174236715</v>
          </cell>
          <cell r="K7">
            <v>0</v>
          </cell>
          <cell r="L7">
            <v>50647129.217600003</v>
          </cell>
        </row>
        <row r="8">
          <cell r="A8" t="str">
            <v>Medicare IP Capital</v>
          </cell>
          <cell r="B8">
            <v>-1885760.6798940001</v>
          </cell>
          <cell r="C8">
            <v>0</v>
          </cell>
          <cell r="D8">
            <v>-1772842.4313000001</v>
          </cell>
          <cell r="E8">
            <v>0</v>
          </cell>
          <cell r="F8">
            <v>-570265.00710000005</v>
          </cell>
          <cell r="G8">
            <v>0</v>
          </cell>
          <cell r="H8">
            <v>-1635388.9272</v>
          </cell>
          <cell r="I8">
            <v>0</v>
          </cell>
          <cell r="J8">
            <v>-1714536.1298520002</v>
          </cell>
          <cell r="K8">
            <v>0</v>
          </cell>
          <cell r="L8">
            <v>-1714536.1298520002</v>
          </cell>
        </row>
        <row r="9">
          <cell r="A9" t="str">
            <v>Medicare Billing Adjustment</v>
          </cell>
          <cell r="B9">
            <v>459000</v>
          </cell>
          <cell r="C9">
            <v>0</v>
          </cell>
          <cell r="D9">
            <v>404718.06</v>
          </cell>
          <cell r="E9">
            <v>0</v>
          </cell>
          <cell r="F9">
            <v>145633</v>
          </cell>
          <cell r="G9">
            <v>0</v>
          </cell>
          <cell r="H9">
            <v>342431.28571428568</v>
          </cell>
          <cell r="I9">
            <v>0</v>
          </cell>
          <cell r="J9">
            <v>335122.28571428568</v>
          </cell>
          <cell r="K9">
            <v>0</v>
          </cell>
          <cell r="L9">
            <v>339000</v>
          </cell>
        </row>
        <row r="10">
          <cell r="A10" t="str">
            <v>Medicare Waiver Of Liability</v>
          </cell>
          <cell r="B10">
            <v>4287000</v>
          </cell>
          <cell r="C10">
            <v>0</v>
          </cell>
          <cell r="D10">
            <v>4462429.5</v>
          </cell>
          <cell r="E10">
            <v>0</v>
          </cell>
          <cell r="F10">
            <v>1733525</v>
          </cell>
          <cell r="G10">
            <v>0</v>
          </cell>
          <cell r="H10">
            <v>5063092.6400000006</v>
          </cell>
          <cell r="I10">
            <v>0</v>
          </cell>
          <cell r="J10">
            <v>4252862.2100000009</v>
          </cell>
          <cell r="K10">
            <v>0</v>
          </cell>
          <cell r="L10">
            <v>4302000</v>
          </cell>
        </row>
        <row r="11">
          <cell r="A11" t="str">
            <v>Medicare IP Value Based Purchasing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100000</v>
          </cell>
          <cell r="K11">
            <v>0</v>
          </cell>
          <cell r="L11">
            <v>100000</v>
          </cell>
        </row>
        <row r="12">
          <cell r="A12" t="str">
            <v>Medicare Target Allowance</v>
          </cell>
          <cell r="B12">
            <v>0</v>
          </cell>
          <cell r="C12">
            <v>0</v>
          </cell>
          <cell r="D12">
            <v>200000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Medicare Add'l C/A</v>
          </cell>
          <cell r="B13">
            <v>1250000</v>
          </cell>
          <cell r="C13">
            <v>0</v>
          </cell>
          <cell r="D13">
            <v>2704487</v>
          </cell>
          <cell r="E13">
            <v>0</v>
          </cell>
          <cell r="F13">
            <v>-60315</v>
          </cell>
          <cell r="G13">
            <v>0</v>
          </cell>
          <cell r="H13">
            <v>325304.33308799996</v>
          </cell>
          <cell r="I13">
            <v>0</v>
          </cell>
          <cell r="J13">
            <v>1379328.2382450399</v>
          </cell>
          <cell r="K13">
            <v>0</v>
          </cell>
          <cell r="L13">
            <v>1379328.2382450399</v>
          </cell>
        </row>
        <row r="14">
          <cell r="A14" t="str">
            <v>Medicare IP C/A</v>
          </cell>
          <cell r="B14">
            <v>52964955.167698003</v>
          </cell>
          <cell r="C14">
            <v>0</v>
          </cell>
          <cell r="D14">
            <v>44654021.237100005</v>
          </cell>
          <cell r="E14">
            <v>0</v>
          </cell>
          <cell r="F14">
            <v>15563370.671599999</v>
          </cell>
          <cell r="G14">
            <v>0</v>
          </cell>
          <cell r="H14">
            <v>49503718.101366565</v>
          </cell>
          <cell r="I14">
            <v>0</v>
          </cell>
          <cell r="J14">
            <v>51680742.778344043</v>
          </cell>
          <cell r="K14">
            <v>0</v>
          </cell>
          <cell r="L14">
            <v>55052921.325993046</v>
          </cell>
        </row>
        <row r="15">
          <cell r="A15" t="str">
            <v>Medicare IP Net Revenue</v>
          </cell>
          <cell r="B15">
            <v>31121488.832301997</v>
          </cell>
          <cell r="C15">
            <v>0</v>
          </cell>
          <cell r="D15">
            <v>27119290.282899991</v>
          </cell>
          <cell r="E15">
            <v>0</v>
          </cell>
          <cell r="F15">
            <v>9524616.3284000009</v>
          </cell>
          <cell r="G15">
            <v>0</v>
          </cell>
          <cell r="H15">
            <v>26799605.049997702</v>
          </cell>
          <cell r="I15">
            <v>0</v>
          </cell>
          <cell r="J15">
            <v>27899099.178292669</v>
          </cell>
          <cell r="K15">
            <v>0</v>
          </cell>
          <cell r="L15">
            <v>27846083.674006954</v>
          </cell>
        </row>
        <row r="16">
          <cell r="A16" t="str">
            <v>Medicare IP Net to Gross %</v>
          </cell>
          <cell r="B16">
            <v>0.37011303311033106</v>
          </cell>
          <cell r="C16">
            <v>0</v>
          </cell>
          <cell r="D16">
            <v>0.37784644053023891</v>
          </cell>
          <cell r="E16">
            <v>0</v>
          </cell>
          <cell r="F16">
            <v>0.37964848787589062</v>
          </cell>
          <cell r="G16">
            <v>0</v>
          </cell>
          <cell r="H16">
            <v>0.35122461176212266</v>
          </cell>
          <cell r="I16">
            <v>0</v>
          </cell>
          <cell r="J16">
            <v>0.35057997719441275</v>
          </cell>
          <cell r="K16">
            <v>0</v>
          </cell>
          <cell r="L16">
            <v>0.33590371409170655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Medicare IP Swing Revenue</v>
          </cell>
          <cell r="B18">
            <v>452683</v>
          </cell>
          <cell r="C18">
            <v>0</v>
          </cell>
          <cell r="D18">
            <v>812147.85000000009</v>
          </cell>
          <cell r="E18">
            <v>0</v>
          </cell>
          <cell r="F18">
            <v>186531</v>
          </cell>
          <cell r="G18">
            <v>0</v>
          </cell>
          <cell r="H18">
            <v>567320.73285700963</v>
          </cell>
          <cell r="I18">
            <v>0</v>
          </cell>
          <cell r="J18">
            <v>573960.60052093468</v>
          </cell>
          <cell r="K18">
            <v>0</v>
          </cell>
          <cell r="L18">
            <v>597900</v>
          </cell>
        </row>
        <row r="19">
          <cell r="A19" t="str">
            <v>Medicare IP Swing Bed C/A</v>
          </cell>
          <cell r="B19">
            <v>401197.60832576524</v>
          </cell>
          <cell r="C19">
            <v>0</v>
          </cell>
          <cell r="D19">
            <v>812425.74563302053</v>
          </cell>
          <cell r="E19">
            <v>0</v>
          </cell>
          <cell r="F19">
            <v>138434.8459490519</v>
          </cell>
          <cell r="G19">
            <v>0</v>
          </cell>
          <cell r="H19">
            <v>504718.34071140049</v>
          </cell>
          <cell r="I19">
            <v>0</v>
          </cell>
          <cell r="J19">
            <v>511990.55577073572</v>
          </cell>
          <cell r="K19">
            <v>0</v>
          </cell>
          <cell r="L19">
            <v>535929.95524980105</v>
          </cell>
        </row>
        <row r="20">
          <cell r="A20" t="str">
            <v>Medicare IP Swing Bed Net Revenue</v>
          </cell>
          <cell r="B20">
            <v>51485.391674234765</v>
          </cell>
          <cell r="C20">
            <v>0</v>
          </cell>
          <cell r="D20">
            <v>-277.89563302043825</v>
          </cell>
          <cell r="E20">
            <v>0</v>
          </cell>
          <cell r="F20">
            <v>48096.154050948098</v>
          </cell>
          <cell r="G20">
            <v>0</v>
          </cell>
          <cell r="H20">
            <v>62602.392145609134</v>
          </cell>
          <cell r="I20">
            <v>0</v>
          </cell>
          <cell r="J20">
            <v>61970.044750198955</v>
          </cell>
          <cell r="K20">
            <v>0</v>
          </cell>
          <cell r="L20">
            <v>61970.044750198955</v>
          </cell>
        </row>
        <row r="21">
          <cell r="A21" t="str">
            <v>Medicare IP Swing Bed Net to Gross %</v>
          </cell>
          <cell r="B21">
            <v>0.11373387486217676</v>
          </cell>
          <cell r="C21">
            <v>0</v>
          </cell>
          <cell r="D21">
            <v>-3.421736978315441E-4</v>
          </cell>
          <cell r="E21">
            <v>0</v>
          </cell>
          <cell r="F21">
            <v>0.2578453664589162</v>
          </cell>
          <cell r="G21">
            <v>0</v>
          </cell>
          <cell r="H21">
            <v>0.11034744284832572</v>
          </cell>
          <cell r="I21">
            <v>0</v>
          </cell>
          <cell r="J21">
            <v>0.10796916146152553</v>
          </cell>
          <cell r="K21">
            <v>0</v>
          </cell>
          <cell r="L21">
            <v>0.10364616951028426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Medicare OP APC Revenue</v>
          </cell>
          <cell r="B23">
            <v>78126971</v>
          </cell>
          <cell r="C23">
            <v>0</v>
          </cell>
          <cell r="D23">
            <v>69524666</v>
          </cell>
          <cell r="E23">
            <v>0</v>
          </cell>
          <cell r="F23">
            <v>26849314</v>
          </cell>
          <cell r="G23">
            <v>0</v>
          </cell>
          <cell r="H23">
            <v>78970941.907446951</v>
          </cell>
          <cell r="I23">
            <v>0</v>
          </cell>
          <cell r="J23">
            <v>80390042.999337971</v>
          </cell>
          <cell r="K23">
            <v>0</v>
          </cell>
          <cell r="L23">
            <v>84503200</v>
          </cell>
        </row>
        <row r="24">
          <cell r="A24" t="str">
            <v>Medicare OP Fee Based Revenue</v>
          </cell>
          <cell r="B24">
            <v>17954156</v>
          </cell>
          <cell r="C24">
            <v>0</v>
          </cell>
          <cell r="D24">
            <v>14857548</v>
          </cell>
          <cell r="E24">
            <v>0</v>
          </cell>
          <cell r="F24">
            <v>4750958</v>
          </cell>
          <cell r="G24">
            <v>0</v>
          </cell>
          <cell r="H24">
            <v>13973825.48480458</v>
          </cell>
          <cell r="I24">
            <v>0</v>
          </cell>
          <cell r="J24">
            <v>14133010.194739232</v>
          </cell>
          <cell r="K24">
            <v>0</v>
          </cell>
          <cell r="L24">
            <v>14856126</v>
          </cell>
        </row>
        <row r="25">
          <cell r="A25" t="str">
            <v>Medicare OP Revenue</v>
          </cell>
          <cell r="B25">
            <v>96081127</v>
          </cell>
          <cell r="C25">
            <v>0</v>
          </cell>
          <cell r="D25">
            <v>84382214</v>
          </cell>
          <cell r="E25">
            <v>0</v>
          </cell>
          <cell r="F25">
            <v>31600272</v>
          </cell>
          <cell r="G25">
            <v>0</v>
          </cell>
          <cell r="H25">
            <v>92944767.392251536</v>
          </cell>
          <cell r="I25">
            <v>0</v>
          </cell>
          <cell r="J25">
            <v>94523053.194077209</v>
          </cell>
          <cell r="K25">
            <v>0</v>
          </cell>
          <cell r="L25">
            <v>99359326</v>
          </cell>
        </row>
        <row r="26">
          <cell r="A26" t="str">
            <v>Medicare OP APC C/A</v>
          </cell>
          <cell r="B26">
            <v>55309262.594038934</v>
          </cell>
          <cell r="C26">
            <v>0</v>
          </cell>
          <cell r="D26">
            <v>43337603.284530342</v>
          </cell>
          <cell r="E26">
            <v>0</v>
          </cell>
          <cell r="F26">
            <v>17863440.373599999</v>
          </cell>
          <cell r="G26">
            <v>0</v>
          </cell>
          <cell r="H26">
            <v>53258479.825449809</v>
          </cell>
          <cell r="I26">
            <v>0</v>
          </cell>
          <cell r="J26">
            <v>54777989.144175485</v>
          </cell>
          <cell r="K26">
            <v>0</v>
          </cell>
          <cell r="L26">
            <v>58705185.225797787</v>
          </cell>
        </row>
        <row r="27">
          <cell r="A27" t="str">
            <v>Medicare OP Sequestration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23713.960519335775</v>
          </cell>
          <cell r="I27">
            <v>0</v>
          </cell>
          <cell r="J27">
            <v>44539.333643392325</v>
          </cell>
          <cell r="K27">
            <v>0</v>
          </cell>
          <cell r="L27">
            <v>44539.333643392325</v>
          </cell>
        </row>
        <row r="28">
          <cell r="A28" t="str">
            <v>Medicare OP Fee Based C/A</v>
          </cell>
          <cell r="B28">
            <v>13722588.628841802</v>
          </cell>
          <cell r="C28">
            <v>0</v>
          </cell>
          <cell r="D28">
            <v>11027977.997590818</v>
          </cell>
          <cell r="E28">
            <v>0</v>
          </cell>
          <cell r="F28">
            <v>3865045.0350000001</v>
          </cell>
          <cell r="G28">
            <v>0</v>
          </cell>
          <cell r="H28">
            <v>10426951.232871003</v>
          </cell>
          <cell r="I28">
            <v>0</v>
          </cell>
          <cell r="J28">
            <v>10717174.694569616</v>
          </cell>
          <cell r="K28">
            <v>0</v>
          </cell>
          <cell r="L28">
            <v>11379461.998830384</v>
          </cell>
        </row>
        <row r="29">
          <cell r="A29" t="str">
            <v>Medicare OP C/A</v>
          </cell>
          <cell r="B29">
            <v>69031851.222880736</v>
          </cell>
          <cell r="C29">
            <v>0</v>
          </cell>
          <cell r="D29">
            <v>54365581.282121159</v>
          </cell>
          <cell r="E29">
            <v>0</v>
          </cell>
          <cell r="F29">
            <v>21728485.408599999</v>
          </cell>
          <cell r="G29">
            <v>0</v>
          </cell>
          <cell r="H29">
            <v>63709145.018840149</v>
          </cell>
          <cell r="I29">
            <v>0</v>
          </cell>
          <cell r="J29">
            <v>65539703.172388494</v>
          </cell>
          <cell r="K29">
            <v>0</v>
          </cell>
          <cell r="L29">
            <v>70129186.558271557</v>
          </cell>
        </row>
        <row r="30">
          <cell r="A30" t="str">
            <v>Medicare OP Net Revenue</v>
          </cell>
          <cell r="B30">
            <v>27049275.777119264</v>
          </cell>
          <cell r="C30">
            <v>0</v>
          </cell>
          <cell r="D30">
            <v>30016632.717878841</v>
          </cell>
          <cell r="E30">
            <v>0</v>
          </cell>
          <cell r="F30">
            <v>9871786.5914000012</v>
          </cell>
          <cell r="G30">
            <v>0</v>
          </cell>
          <cell r="H30">
            <v>29235622.373411387</v>
          </cell>
          <cell r="I30">
            <v>0</v>
          </cell>
          <cell r="J30">
            <v>28983350.021688715</v>
          </cell>
          <cell r="K30">
            <v>0</v>
          </cell>
          <cell r="L30">
            <v>29230139.441728443</v>
          </cell>
        </row>
        <row r="31">
          <cell r="A31" t="str">
            <v>Medicare OP Net to Gross %</v>
          </cell>
          <cell r="B31">
            <v>0.28152537987110898</v>
          </cell>
          <cell r="C31">
            <v>0</v>
          </cell>
          <cell r="D31">
            <v>0.35572227007315593</v>
          </cell>
          <cell r="E31">
            <v>0</v>
          </cell>
          <cell r="F31">
            <v>0.31239562087946587</v>
          </cell>
          <cell r="G31">
            <v>0</v>
          </cell>
          <cell r="H31">
            <v>0.31454834084450733</v>
          </cell>
          <cell r="I31">
            <v>0</v>
          </cell>
          <cell r="J31">
            <v>0.30662731516066605</v>
          </cell>
          <cell r="K31">
            <v>0</v>
          </cell>
          <cell r="L31">
            <v>0.29418616871181719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Medicare IP Rehab Revenue</v>
          </cell>
          <cell r="B33">
            <v>0</v>
          </cell>
          <cell r="C33">
            <v>0</v>
          </cell>
          <cell r="D33">
            <v>5296299.7499999972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Medicare IP Rehab C/A</v>
          </cell>
          <cell r="B34">
            <v>0</v>
          </cell>
          <cell r="C34">
            <v>0</v>
          </cell>
          <cell r="D34">
            <v>2272668.0799999973</v>
          </cell>
          <cell r="E34">
            <v>0</v>
          </cell>
          <cell r="F34">
            <v>-66200</v>
          </cell>
          <cell r="G34">
            <v>0</v>
          </cell>
          <cell r="H34">
            <v>-66200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Medicare IP Rehab Net Revenue</v>
          </cell>
          <cell r="B35">
            <v>0</v>
          </cell>
          <cell r="C35">
            <v>0</v>
          </cell>
          <cell r="D35">
            <v>3023631.67</v>
          </cell>
          <cell r="E35">
            <v>0</v>
          </cell>
          <cell r="F35">
            <v>66200</v>
          </cell>
          <cell r="G35">
            <v>0</v>
          </cell>
          <cell r="H35">
            <v>66200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Medicare IP Rehab Net to Gross %</v>
          </cell>
          <cell r="B36" t="e">
            <v>#DIV/0!</v>
          </cell>
          <cell r="C36">
            <v>0</v>
          </cell>
          <cell r="D36">
            <v>0.57089511786035174</v>
          </cell>
          <cell r="E36">
            <v>0</v>
          </cell>
          <cell r="F36" t="e">
            <v>#DIV/0!</v>
          </cell>
          <cell r="G36">
            <v>0</v>
          </cell>
          <cell r="H36" t="e">
            <v>#DIV/0!</v>
          </cell>
          <cell r="I36">
            <v>0</v>
          </cell>
          <cell r="J36" t="e">
            <v>#DIV/0!</v>
          </cell>
          <cell r="K36">
            <v>0</v>
          </cell>
          <cell r="L36" t="e">
            <v>#DIV/0!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Medicare IP Psych Revenue</v>
          </cell>
          <cell r="B38">
            <v>4262253</v>
          </cell>
          <cell r="C38">
            <v>0</v>
          </cell>
          <cell r="D38">
            <v>4655682.2100000018</v>
          </cell>
          <cell r="E38">
            <v>0</v>
          </cell>
          <cell r="F38">
            <v>1703912</v>
          </cell>
          <cell r="G38">
            <v>0</v>
          </cell>
          <cell r="H38">
            <v>5182326.8226935621</v>
          </cell>
          <cell r="I38">
            <v>0</v>
          </cell>
          <cell r="J38">
            <v>5242980.2807834987</v>
          </cell>
          <cell r="K38">
            <v>0</v>
          </cell>
          <cell r="L38">
            <v>5461658</v>
          </cell>
        </row>
        <row r="39">
          <cell r="A39" t="str">
            <v>Medicare IP Psych C/A</v>
          </cell>
          <cell r="B39">
            <v>1548549</v>
          </cell>
          <cell r="C39">
            <v>0</v>
          </cell>
          <cell r="D39">
            <v>2798354.2100000018</v>
          </cell>
          <cell r="E39">
            <v>0</v>
          </cell>
          <cell r="F39">
            <v>822855</v>
          </cell>
          <cell r="G39">
            <v>0</v>
          </cell>
          <cell r="H39">
            <v>2342020.4926935621</v>
          </cell>
          <cell r="I39">
            <v>0</v>
          </cell>
          <cell r="J39">
            <v>2319481.4407834988</v>
          </cell>
          <cell r="K39">
            <v>0</v>
          </cell>
          <cell r="L39">
            <v>2518294.16</v>
          </cell>
        </row>
        <row r="40">
          <cell r="A40" t="str">
            <v>Medicare IP Psych Net Revenue</v>
          </cell>
          <cell r="B40">
            <v>2713704</v>
          </cell>
          <cell r="C40">
            <v>0</v>
          </cell>
          <cell r="D40">
            <v>1857328</v>
          </cell>
          <cell r="E40">
            <v>0</v>
          </cell>
          <cell r="F40">
            <v>881057</v>
          </cell>
          <cell r="G40">
            <v>0</v>
          </cell>
          <cell r="H40">
            <v>2840306.33</v>
          </cell>
          <cell r="I40">
            <v>0</v>
          </cell>
          <cell r="J40">
            <v>2923498.84</v>
          </cell>
          <cell r="K40">
            <v>0</v>
          </cell>
          <cell r="L40">
            <v>2943363.84</v>
          </cell>
        </row>
        <row r="41">
          <cell r="A41" t="str">
            <v>Medicare IP Psych Net to Gross %</v>
          </cell>
          <cell r="B41">
            <v>0.63668299371248027</v>
          </cell>
          <cell r="C41">
            <v>0</v>
          </cell>
          <cell r="D41">
            <v>0.3989378819736924</v>
          </cell>
          <cell r="E41">
            <v>0</v>
          </cell>
          <cell r="F41">
            <v>0.51707893365385071</v>
          </cell>
          <cell r="G41">
            <v>0</v>
          </cell>
          <cell r="H41">
            <v>0.54807549334060035</v>
          </cell>
          <cell r="I41">
            <v>0</v>
          </cell>
          <cell r="J41">
            <v>0.55760248626438069</v>
          </cell>
          <cell r="K41">
            <v>0</v>
          </cell>
          <cell r="L41">
            <v>0.53891397813630948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Medicare U&amp;C Revenue</v>
          </cell>
          <cell r="B43">
            <v>23398570</v>
          </cell>
          <cell r="C43">
            <v>0</v>
          </cell>
          <cell r="D43">
            <v>17018231</v>
          </cell>
          <cell r="E43">
            <v>0</v>
          </cell>
          <cell r="F43">
            <v>7559590</v>
          </cell>
          <cell r="G43">
            <v>0</v>
          </cell>
          <cell r="H43">
            <v>22565646.799736977</v>
          </cell>
          <cell r="I43">
            <v>0</v>
          </cell>
          <cell r="J43">
            <v>22825843.882039491</v>
          </cell>
          <cell r="K43">
            <v>0</v>
          </cell>
          <cell r="L43">
            <v>23897605</v>
          </cell>
        </row>
        <row r="44">
          <cell r="A44" t="str">
            <v>Medicare U&amp;C C/A</v>
          </cell>
          <cell r="B44">
            <v>15640364.981509876</v>
          </cell>
          <cell r="C44">
            <v>0</v>
          </cell>
          <cell r="D44">
            <v>10590991.219999999</v>
          </cell>
          <cell r="E44">
            <v>0</v>
          </cell>
          <cell r="F44">
            <v>5773638.544999999</v>
          </cell>
          <cell r="G44">
            <v>0</v>
          </cell>
          <cell r="H44">
            <v>15405553.109654743</v>
          </cell>
          <cell r="I44">
            <v>0</v>
          </cell>
          <cell r="J44">
            <v>16102299.396141578</v>
          </cell>
          <cell r="K44">
            <v>0</v>
          </cell>
          <cell r="L44">
            <v>17201555.10086</v>
          </cell>
        </row>
        <row r="45">
          <cell r="A45" t="str">
            <v>Medicare U&amp;C Net Revenue</v>
          </cell>
          <cell r="B45">
            <v>7758205.0184901245</v>
          </cell>
          <cell r="C45">
            <v>0</v>
          </cell>
          <cell r="D45">
            <v>6427239.7800000012</v>
          </cell>
          <cell r="E45">
            <v>0</v>
          </cell>
          <cell r="F45">
            <v>1785951.455000001</v>
          </cell>
          <cell r="G45">
            <v>0</v>
          </cell>
          <cell r="H45">
            <v>7160093.6900822334</v>
          </cell>
          <cell r="I45">
            <v>0</v>
          </cell>
          <cell r="J45">
            <v>6723544.4858979136</v>
          </cell>
          <cell r="K45">
            <v>0</v>
          </cell>
          <cell r="L45">
            <v>6696049.8991400003</v>
          </cell>
        </row>
        <row r="46">
          <cell r="A46" t="str">
            <v>Medicare U&amp;C Net to Gross %</v>
          </cell>
          <cell r="B46">
            <v>0.33156748546984388</v>
          </cell>
          <cell r="C46">
            <v>0</v>
          </cell>
          <cell r="D46">
            <v>0.37766791272253863</v>
          </cell>
          <cell r="E46">
            <v>0</v>
          </cell>
          <cell r="F46">
            <v>0.23624977743501976</v>
          </cell>
          <cell r="G46">
            <v>0</v>
          </cell>
          <cell r="H46">
            <v>0.31730061866277598</v>
          </cell>
          <cell r="I46">
            <v>0</v>
          </cell>
          <cell r="J46">
            <v>0.29455841898525964</v>
          </cell>
          <cell r="K46">
            <v>0</v>
          </cell>
          <cell r="L46">
            <v>0.28019753021861399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Medicaid IP DRG Revenue</v>
          </cell>
          <cell r="B48">
            <v>15091568</v>
          </cell>
          <cell r="C48">
            <v>0</v>
          </cell>
          <cell r="D48">
            <v>15441147.540000005</v>
          </cell>
          <cell r="E48">
            <v>0</v>
          </cell>
          <cell r="F48">
            <v>4335163</v>
          </cell>
          <cell r="G48">
            <v>0</v>
          </cell>
          <cell r="H48">
            <v>13185089.074816478</v>
          </cell>
          <cell r="I48">
            <v>0</v>
          </cell>
          <cell r="J48">
            <v>13339406.0978397</v>
          </cell>
          <cell r="K48">
            <v>0</v>
          </cell>
          <cell r="L48">
            <v>13895774</v>
          </cell>
        </row>
        <row r="49">
          <cell r="A49" t="str">
            <v>Medicaid IP Rehab Revenue</v>
          </cell>
          <cell r="B49">
            <v>0</v>
          </cell>
          <cell r="C49">
            <v>0</v>
          </cell>
          <cell r="D49">
            <v>570444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Medicaid IP Psych Revenue</v>
          </cell>
          <cell r="B50">
            <v>2771037</v>
          </cell>
          <cell r="C50">
            <v>0</v>
          </cell>
          <cell r="D50">
            <v>2973449.22</v>
          </cell>
          <cell r="E50">
            <v>0</v>
          </cell>
          <cell r="F50">
            <v>1266310</v>
          </cell>
          <cell r="G50">
            <v>0</v>
          </cell>
          <cell r="H50">
            <v>3851391.5500595598</v>
          </cell>
          <cell r="I50">
            <v>0</v>
          </cell>
          <cell r="J50">
            <v>3896467.8688564622</v>
          </cell>
          <cell r="K50">
            <v>0</v>
          </cell>
          <cell r="L50">
            <v>4058984</v>
          </cell>
        </row>
        <row r="51">
          <cell r="A51" t="str">
            <v>Medicaid Level II Revenue</v>
          </cell>
          <cell r="B51">
            <v>3327338</v>
          </cell>
          <cell r="C51">
            <v>0</v>
          </cell>
          <cell r="D51">
            <v>3107892</v>
          </cell>
          <cell r="E51">
            <v>0</v>
          </cell>
          <cell r="F51">
            <v>852055</v>
          </cell>
          <cell r="G51">
            <v>0</v>
          </cell>
          <cell r="H51">
            <v>2591464.5127859674</v>
          </cell>
          <cell r="I51">
            <v>0</v>
          </cell>
          <cell r="J51">
            <v>2621794.7658934174</v>
          </cell>
          <cell r="K51">
            <v>0</v>
          </cell>
          <cell r="L51">
            <v>2731146</v>
          </cell>
        </row>
        <row r="52">
          <cell r="A52" t="str">
            <v>Medicaid IP Revenue</v>
          </cell>
          <cell r="B52">
            <v>21189943</v>
          </cell>
          <cell r="C52">
            <v>0</v>
          </cell>
          <cell r="D52">
            <v>22092932.760000005</v>
          </cell>
          <cell r="E52">
            <v>0</v>
          </cell>
          <cell r="F52">
            <v>6453528</v>
          </cell>
          <cell r="G52">
            <v>0</v>
          </cell>
          <cell r="H52">
            <v>19627945.137662005</v>
          </cell>
          <cell r="I52">
            <v>0</v>
          </cell>
          <cell r="J52">
            <v>19857668.73258958</v>
          </cell>
          <cell r="K52">
            <v>0</v>
          </cell>
          <cell r="L52">
            <v>20685904</v>
          </cell>
        </row>
        <row r="53">
          <cell r="A53" t="str">
            <v>Medicaid IP Per Diem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Medicaid IP DRG</v>
          </cell>
          <cell r="B54">
            <v>6754526.4170759991</v>
          </cell>
          <cell r="C54">
            <v>0</v>
          </cell>
          <cell r="D54">
            <v>8585805.996767005</v>
          </cell>
          <cell r="E54">
            <v>0</v>
          </cell>
          <cell r="F54">
            <v>2554513.3153868001</v>
          </cell>
          <cell r="G54">
            <v>0</v>
          </cell>
          <cell r="H54">
            <v>7915539.7072094381</v>
          </cell>
          <cell r="I54">
            <v>0</v>
          </cell>
          <cell r="J54">
            <v>7788428.222895042</v>
          </cell>
          <cell r="K54">
            <v>0</v>
          </cell>
          <cell r="L54">
            <v>8507312.2561988793</v>
          </cell>
        </row>
        <row r="55">
          <cell r="A55" t="str">
            <v>Medicaid Level II</v>
          </cell>
          <cell r="B55">
            <v>3119618</v>
          </cell>
          <cell r="C55">
            <v>0</v>
          </cell>
          <cell r="D55">
            <v>2841672</v>
          </cell>
          <cell r="E55">
            <v>0</v>
          </cell>
          <cell r="F55">
            <v>789415</v>
          </cell>
          <cell r="G55">
            <v>0</v>
          </cell>
          <cell r="H55">
            <v>2411104.5127859674</v>
          </cell>
          <cell r="I55">
            <v>0</v>
          </cell>
          <cell r="J55">
            <v>2441434.7658934174</v>
          </cell>
          <cell r="K55">
            <v>0</v>
          </cell>
          <cell r="L55">
            <v>2550786</v>
          </cell>
        </row>
        <row r="56">
          <cell r="A56" t="str">
            <v>Medicaid Level I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Medicaid Billing Adjustment</v>
          </cell>
          <cell r="B57">
            <v>1276000</v>
          </cell>
          <cell r="C57">
            <v>0</v>
          </cell>
          <cell r="D57">
            <v>1805850.8</v>
          </cell>
          <cell r="E57">
            <v>0</v>
          </cell>
          <cell r="F57">
            <v>564921</v>
          </cell>
          <cell r="G57">
            <v>0</v>
          </cell>
          <cell r="H57">
            <v>1419290.777142857</v>
          </cell>
          <cell r="I57">
            <v>0</v>
          </cell>
          <cell r="J57">
            <v>1277773.067142857</v>
          </cell>
          <cell r="K57">
            <v>0</v>
          </cell>
          <cell r="L57">
            <v>1292000</v>
          </cell>
        </row>
        <row r="58">
          <cell r="A58" t="str">
            <v>M'caid Add'l Reserve</v>
          </cell>
          <cell r="B58">
            <v>-320000</v>
          </cell>
          <cell r="C58">
            <v>0</v>
          </cell>
          <cell r="D58">
            <v>1396</v>
          </cell>
          <cell r="E58">
            <v>0</v>
          </cell>
          <cell r="F58">
            <v>185334</v>
          </cell>
          <cell r="G58">
            <v>0</v>
          </cell>
          <cell r="H58">
            <v>0</v>
          </cell>
          <cell r="I58">
            <v>0</v>
          </cell>
          <cell r="J58">
            <v>200000</v>
          </cell>
          <cell r="K58">
            <v>0</v>
          </cell>
          <cell r="L58">
            <v>200000</v>
          </cell>
        </row>
        <row r="59">
          <cell r="A59" t="str">
            <v>Medicaid IP C/A</v>
          </cell>
          <cell r="B59">
            <v>10830144.417075999</v>
          </cell>
          <cell r="C59">
            <v>0</v>
          </cell>
          <cell r="D59">
            <v>13234724.796767006</v>
          </cell>
          <cell r="E59">
            <v>0</v>
          </cell>
          <cell r="F59">
            <v>4094183.3153868001</v>
          </cell>
          <cell r="G59">
            <v>0</v>
          </cell>
          <cell r="H59">
            <v>11745934.997138262</v>
          </cell>
          <cell r="I59">
            <v>0</v>
          </cell>
          <cell r="J59">
            <v>11707636.055931317</v>
          </cell>
          <cell r="K59">
            <v>0</v>
          </cell>
          <cell r="L59">
            <v>12550098.256198879</v>
          </cell>
        </row>
        <row r="60">
          <cell r="A60" t="str">
            <v>Medicaid IP Net Revenue</v>
          </cell>
          <cell r="B60">
            <v>10359798.582924001</v>
          </cell>
          <cell r="C60">
            <v>0</v>
          </cell>
          <cell r="D60">
            <v>8858207.9632329997</v>
          </cell>
          <cell r="E60">
            <v>0</v>
          </cell>
          <cell r="F60">
            <v>2359344.6846131999</v>
          </cell>
          <cell r="G60">
            <v>0</v>
          </cell>
          <cell r="H60">
            <v>7882010.1405237429</v>
          </cell>
          <cell r="I60">
            <v>0</v>
          </cell>
          <cell r="J60">
            <v>8150032.6766582634</v>
          </cell>
          <cell r="K60">
            <v>0</v>
          </cell>
          <cell r="L60">
            <v>8135805.7438011207</v>
          </cell>
        </row>
        <row r="61">
          <cell r="A61" t="str">
            <v>Medicaid Net to Gross %</v>
          </cell>
          <cell r="B61">
            <v>0.48890167297401416</v>
          </cell>
          <cell r="C61">
            <v>0</v>
          </cell>
          <cell r="D61">
            <v>0.4009521080547116</v>
          </cell>
          <cell r="E61">
            <v>0</v>
          </cell>
          <cell r="F61">
            <v>0.36558990440782158</v>
          </cell>
          <cell r="G61">
            <v>0</v>
          </cell>
          <cell r="H61">
            <v>0.40157082594447346</v>
          </cell>
          <cell r="I61">
            <v>0</v>
          </cell>
          <cell r="J61">
            <v>0.41042243107232262</v>
          </cell>
          <cell r="K61">
            <v>0</v>
          </cell>
          <cell r="L61">
            <v>0.39330191921035312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Medicaid OP Revenue</v>
          </cell>
          <cell r="B63">
            <v>34304014</v>
          </cell>
          <cell r="C63">
            <v>0</v>
          </cell>
          <cell r="D63">
            <v>27343079</v>
          </cell>
          <cell r="E63">
            <v>0</v>
          </cell>
          <cell r="F63">
            <v>10434769</v>
          </cell>
          <cell r="G63">
            <v>0</v>
          </cell>
          <cell r="H63">
            <v>30691418.65287986</v>
          </cell>
          <cell r="I63">
            <v>0</v>
          </cell>
          <cell r="J63">
            <v>31041044.070848215</v>
          </cell>
          <cell r="K63">
            <v>0</v>
          </cell>
          <cell r="L63">
            <v>32629260</v>
          </cell>
        </row>
        <row r="64">
          <cell r="A64" t="str">
            <v>Medicaid OP Fee Based Revenue</v>
          </cell>
          <cell r="B64">
            <v>7857241</v>
          </cell>
          <cell r="C64">
            <v>0</v>
          </cell>
          <cell r="D64">
            <v>6501933</v>
          </cell>
          <cell r="E64">
            <v>0</v>
          </cell>
          <cell r="F64">
            <v>2260544</v>
          </cell>
          <cell r="G64">
            <v>0</v>
          </cell>
          <cell r="H64">
            <v>6648858.4737482592</v>
          </cell>
          <cell r="I64">
            <v>0</v>
          </cell>
          <cell r="J64">
            <v>6724599.8381077256</v>
          </cell>
          <cell r="K64">
            <v>0</v>
          </cell>
          <cell r="L64">
            <v>7068664</v>
          </cell>
        </row>
        <row r="65">
          <cell r="A65" t="str">
            <v>Medicaid OP Revenue</v>
          </cell>
          <cell r="B65">
            <v>42161255</v>
          </cell>
          <cell r="C65">
            <v>0</v>
          </cell>
          <cell r="D65">
            <v>33845012</v>
          </cell>
          <cell r="E65">
            <v>0</v>
          </cell>
          <cell r="F65">
            <v>12695313</v>
          </cell>
          <cell r="G65">
            <v>0</v>
          </cell>
          <cell r="H65">
            <v>37340277.126628116</v>
          </cell>
          <cell r="I65">
            <v>0</v>
          </cell>
          <cell r="J65">
            <v>37765643.908955939</v>
          </cell>
          <cell r="K65">
            <v>0</v>
          </cell>
          <cell r="L65">
            <v>39697924</v>
          </cell>
        </row>
        <row r="66">
          <cell r="A66" t="str">
            <v>Medicaid Cost Base C/A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Medicaid PPS Base C/A</v>
          </cell>
          <cell r="B67">
            <v>25440329.619999997</v>
          </cell>
          <cell r="C67">
            <v>0</v>
          </cell>
          <cell r="D67">
            <v>17443696.460000001</v>
          </cell>
          <cell r="E67">
            <v>0</v>
          </cell>
          <cell r="F67">
            <v>6877824.9900000002</v>
          </cell>
          <cell r="G67">
            <v>0</v>
          </cell>
          <cell r="H67">
            <v>21790907.24287986</v>
          </cell>
          <cell r="I67">
            <v>0</v>
          </cell>
          <cell r="J67">
            <v>21939551.270848215</v>
          </cell>
          <cell r="K67">
            <v>0</v>
          </cell>
          <cell r="L67">
            <v>23527767.199999999</v>
          </cell>
        </row>
        <row r="68">
          <cell r="A68" t="str">
            <v>Medicaid Fee Based C/A</v>
          </cell>
          <cell r="B68">
            <v>6624639</v>
          </cell>
          <cell r="C68">
            <v>0</v>
          </cell>
          <cell r="D68">
            <v>5410200</v>
          </cell>
          <cell r="E68">
            <v>0</v>
          </cell>
          <cell r="F68">
            <v>1870874</v>
          </cell>
          <cell r="G68">
            <v>0</v>
          </cell>
          <cell r="H68">
            <v>5193422</v>
          </cell>
          <cell r="I68">
            <v>0</v>
          </cell>
          <cell r="J68">
            <v>5306573</v>
          </cell>
          <cell r="K68">
            <v>0</v>
          </cell>
          <cell r="L68">
            <v>5650638</v>
          </cell>
        </row>
        <row r="69">
          <cell r="A69" t="str">
            <v>Medicaid OP C/A</v>
          </cell>
          <cell r="B69">
            <v>32064968.619999997</v>
          </cell>
          <cell r="C69">
            <v>0</v>
          </cell>
          <cell r="D69">
            <v>22853896.460000001</v>
          </cell>
          <cell r="E69">
            <v>0</v>
          </cell>
          <cell r="F69">
            <v>8748698.9900000002</v>
          </cell>
          <cell r="G69">
            <v>0</v>
          </cell>
          <cell r="H69">
            <v>26984329.24287986</v>
          </cell>
          <cell r="I69">
            <v>0</v>
          </cell>
          <cell r="J69">
            <v>27246124.270848215</v>
          </cell>
          <cell r="K69">
            <v>0</v>
          </cell>
          <cell r="L69">
            <v>29178405.199999999</v>
          </cell>
        </row>
        <row r="70">
          <cell r="A70" t="str">
            <v>Medicaid OP Net Revenue</v>
          </cell>
          <cell r="B70">
            <v>10096286.380000003</v>
          </cell>
          <cell r="C70">
            <v>0</v>
          </cell>
          <cell r="D70">
            <v>10991115.539999999</v>
          </cell>
          <cell r="E70">
            <v>0</v>
          </cell>
          <cell r="F70">
            <v>3946614.01</v>
          </cell>
          <cell r="G70">
            <v>0</v>
          </cell>
          <cell r="H70">
            <v>10355947.883748256</v>
          </cell>
          <cell r="I70">
            <v>0</v>
          </cell>
          <cell r="J70">
            <v>10519519.638107724</v>
          </cell>
          <cell r="K70">
            <v>0</v>
          </cell>
          <cell r="L70">
            <v>10519518.800000001</v>
          </cell>
        </row>
        <row r="71">
          <cell r="A71" t="str">
            <v>Medicaid Net to Gross %</v>
          </cell>
          <cell r="B71">
            <v>0.23946835500983077</v>
          </cell>
          <cell r="C71">
            <v>0</v>
          </cell>
          <cell r="D71">
            <v>0.32474846042306027</v>
          </cell>
          <cell r="E71">
            <v>0</v>
          </cell>
          <cell r="F71">
            <v>0.31087173746720542</v>
          </cell>
          <cell r="G71">
            <v>0</v>
          </cell>
          <cell r="H71">
            <v>0.2773398774901758</v>
          </cell>
          <cell r="I71">
            <v>0</v>
          </cell>
          <cell r="J71">
            <v>0.2785473395731794</v>
          </cell>
          <cell r="K71">
            <v>0</v>
          </cell>
          <cell r="L71">
            <v>0.26498914149767633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Medicaid U&amp;C Revenue</v>
          </cell>
          <cell r="B73">
            <v>10844945</v>
          </cell>
          <cell r="C73">
            <v>0</v>
          </cell>
          <cell r="D73">
            <v>7304510</v>
          </cell>
          <cell r="E73">
            <v>0</v>
          </cell>
          <cell r="F73">
            <v>3320424</v>
          </cell>
          <cell r="G73">
            <v>0</v>
          </cell>
          <cell r="H73">
            <v>9858991.649955038</v>
          </cell>
          <cell r="I73">
            <v>0</v>
          </cell>
          <cell r="J73">
            <v>9972181.0838374905</v>
          </cell>
          <cell r="K73">
            <v>0</v>
          </cell>
          <cell r="L73">
            <v>10455466</v>
          </cell>
        </row>
        <row r="74">
          <cell r="A74" t="str">
            <v>Medicaid U&amp;C C/A</v>
          </cell>
          <cell r="B74">
            <v>7580544.4479999999</v>
          </cell>
          <cell r="C74">
            <v>0</v>
          </cell>
          <cell r="D74">
            <v>5641656.120000001</v>
          </cell>
          <cell r="E74">
            <v>0</v>
          </cell>
          <cell r="F74">
            <v>2724921.1180000002</v>
          </cell>
          <cell r="G74">
            <v>0</v>
          </cell>
          <cell r="H74">
            <v>7294483.9740000004</v>
          </cell>
          <cell r="I74">
            <v>0</v>
          </cell>
          <cell r="J74">
            <v>7407548.4442800423</v>
          </cell>
          <cell r="K74">
            <v>0</v>
          </cell>
          <cell r="L74">
            <v>7895668.2934416672</v>
          </cell>
        </row>
        <row r="75">
          <cell r="A75" t="str">
            <v>Medicaid U&amp;C Net Revenue</v>
          </cell>
          <cell r="B75">
            <v>3264400.5520000001</v>
          </cell>
          <cell r="C75">
            <v>0</v>
          </cell>
          <cell r="D75">
            <v>1662853.879999999</v>
          </cell>
          <cell r="E75">
            <v>0</v>
          </cell>
          <cell r="F75">
            <v>595502.88199999975</v>
          </cell>
          <cell r="G75">
            <v>0</v>
          </cell>
          <cell r="H75">
            <v>2564507.6759550376</v>
          </cell>
          <cell r="I75">
            <v>0</v>
          </cell>
          <cell r="J75">
            <v>2564632.6395574482</v>
          </cell>
          <cell r="K75">
            <v>0</v>
          </cell>
          <cell r="L75">
            <v>2559797.7065583328</v>
          </cell>
        </row>
        <row r="76">
          <cell r="A76" t="str">
            <v>Medicaid Net to Gross %</v>
          </cell>
          <cell r="B76">
            <v>0.3010066489041669</v>
          </cell>
          <cell r="C76">
            <v>0</v>
          </cell>
          <cell r="D76">
            <v>0.22764756020595481</v>
          </cell>
          <cell r="E76">
            <v>0</v>
          </cell>
          <cell r="F76">
            <v>0.17934543359522753</v>
          </cell>
          <cell r="G76">
            <v>0</v>
          </cell>
          <cell r="H76">
            <v>0.26011865787174421</v>
          </cell>
          <cell r="I76">
            <v>0</v>
          </cell>
          <cell r="J76">
            <v>0.25717870724530878</v>
          </cell>
          <cell r="K76">
            <v>0</v>
          </cell>
          <cell r="L76">
            <v>0.24482865771437953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M'care HMO IP Revenue</v>
          </cell>
          <cell r="B78">
            <v>4925548</v>
          </cell>
          <cell r="C78">
            <v>0</v>
          </cell>
          <cell r="D78">
            <v>5527346.5</v>
          </cell>
          <cell r="E78">
            <v>0</v>
          </cell>
          <cell r="F78">
            <v>1718597</v>
          </cell>
          <cell r="G78">
            <v>0</v>
          </cell>
          <cell r="H78">
            <v>5226990.202839518</v>
          </cell>
          <cell r="I78">
            <v>0</v>
          </cell>
          <cell r="J78">
            <v>5288166.3968642037</v>
          </cell>
          <cell r="K78">
            <v>0</v>
          </cell>
          <cell r="L78">
            <v>5508728</v>
          </cell>
        </row>
        <row r="79">
          <cell r="A79" t="str">
            <v>M'care HMO OP Revenue</v>
          </cell>
          <cell r="B79">
            <v>5478564</v>
          </cell>
          <cell r="C79">
            <v>0</v>
          </cell>
          <cell r="D79">
            <v>4572455.5</v>
          </cell>
          <cell r="E79">
            <v>0</v>
          </cell>
          <cell r="F79">
            <v>1800792</v>
          </cell>
          <cell r="G79">
            <v>0</v>
          </cell>
          <cell r="H79">
            <v>5296606.103954656</v>
          </cell>
          <cell r="I79">
            <v>0</v>
          </cell>
          <cell r="J79">
            <v>5356943.1038129255</v>
          </cell>
          <cell r="K79">
            <v>0</v>
          </cell>
          <cell r="L79">
            <v>5631031</v>
          </cell>
        </row>
        <row r="80">
          <cell r="A80" t="str">
            <v>M'care HMO U&amp;C Revenue</v>
          </cell>
          <cell r="B80">
            <v>996562</v>
          </cell>
          <cell r="C80">
            <v>0</v>
          </cell>
          <cell r="D80">
            <v>1001850</v>
          </cell>
          <cell r="E80">
            <v>0</v>
          </cell>
          <cell r="F80">
            <v>512190</v>
          </cell>
          <cell r="G80">
            <v>0</v>
          </cell>
          <cell r="H80">
            <v>1530296.9717808296</v>
          </cell>
          <cell r="I80">
            <v>0</v>
          </cell>
          <cell r="J80">
            <v>1547955.3254360151</v>
          </cell>
          <cell r="K80">
            <v>0</v>
          </cell>
          <cell r="L80">
            <v>1620239</v>
          </cell>
        </row>
        <row r="81">
          <cell r="A81" t="str">
            <v>M'care HMO IP &amp; OP Revenue</v>
          </cell>
          <cell r="B81">
            <v>11400674</v>
          </cell>
          <cell r="C81">
            <v>0</v>
          </cell>
          <cell r="D81">
            <v>11101652</v>
          </cell>
          <cell r="E81">
            <v>0</v>
          </cell>
          <cell r="F81">
            <v>4031579</v>
          </cell>
          <cell r="G81">
            <v>0</v>
          </cell>
          <cell r="H81">
            <v>12053893.278575003</v>
          </cell>
          <cell r="I81">
            <v>0</v>
          </cell>
          <cell r="J81">
            <v>12193064.826113144</v>
          </cell>
          <cell r="K81">
            <v>0</v>
          </cell>
          <cell r="L81">
            <v>12759998</v>
          </cell>
        </row>
        <row r="82">
          <cell r="A82" t="str">
            <v>M'care HMO IP Contractual</v>
          </cell>
          <cell r="B82">
            <v>3154965.3344839998</v>
          </cell>
          <cell r="C82">
            <v>0</v>
          </cell>
          <cell r="D82">
            <v>3162741.5745999999</v>
          </cell>
          <cell r="E82">
            <v>0</v>
          </cell>
          <cell r="F82">
            <v>935292.29599999997</v>
          </cell>
          <cell r="G82">
            <v>0</v>
          </cell>
          <cell r="H82">
            <v>2928124.7948395177</v>
          </cell>
          <cell r="I82">
            <v>0</v>
          </cell>
          <cell r="J82">
            <v>2932891.4226562036</v>
          </cell>
          <cell r="K82">
            <v>0</v>
          </cell>
          <cell r="L82">
            <v>3153453.0257919999</v>
          </cell>
        </row>
        <row r="83">
          <cell r="A83" t="str">
            <v>M'care HMO OP Contractual</v>
          </cell>
          <cell r="B83">
            <v>4062978.5386844696</v>
          </cell>
          <cell r="C83">
            <v>0</v>
          </cell>
          <cell r="D83">
            <v>3242328.1950500002</v>
          </cell>
          <cell r="E83">
            <v>0</v>
          </cell>
          <cell r="F83">
            <v>1278562.32</v>
          </cell>
          <cell r="G83">
            <v>0</v>
          </cell>
          <cell r="H83">
            <v>3760590.3338078056</v>
          </cell>
          <cell r="I83">
            <v>0</v>
          </cell>
          <cell r="J83">
            <v>3791778.2524563838</v>
          </cell>
          <cell r="K83">
            <v>0</v>
          </cell>
          <cell r="L83">
            <v>4065866.1845634365</v>
          </cell>
        </row>
        <row r="84">
          <cell r="A84" t="str">
            <v>M'care HMO U&amp;C Contractual</v>
          </cell>
          <cell r="B84">
            <v>717454.45000000007</v>
          </cell>
          <cell r="C84">
            <v>0</v>
          </cell>
          <cell r="D84">
            <v>898969.5399999998</v>
          </cell>
          <cell r="E84">
            <v>0</v>
          </cell>
          <cell r="F84">
            <v>733666.66</v>
          </cell>
          <cell r="G84">
            <v>0</v>
          </cell>
          <cell r="H84">
            <v>1040484.6399999999</v>
          </cell>
          <cell r="I84">
            <v>0</v>
          </cell>
          <cell r="J84">
            <v>1768480.7700000003</v>
          </cell>
          <cell r="K84">
            <v>0</v>
          </cell>
          <cell r="L84">
            <v>1839206.7700000003</v>
          </cell>
        </row>
        <row r="85">
          <cell r="A85" t="str">
            <v>M'care HMO C/A</v>
          </cell>
          <cell r="B85">
            <v>7935398.3231684696</v>
          </cell>
          <cell r="C85">
            <v>0</v>
          </cell>
          <cell r="D85">
            <v>7304039.3096500002</v>
          </cell>
          <cell r="E85">
            <v>0</v>
          </cell>
          <cell r="F85">
            <v>2947521.2760000001</v>
          </cell>
          <cell r="G85">
            <v>0</v>
          </cell>
          <cell r="H85">
            <v>7729199.7686473234</v>
          </cell>
          <cell r="I85">
            <v>0</v>
          </cell>
          <cell r="J85">
            <v>8493150.4451125879</v>
          </cell>
          <cell r="K85">
            <v>0</v>
          </cell>
          <cell r="L85">
            <v>9058525.980355436</v>
          </cell>
        </row>
        <row r="86">
          <cell r="A86" t="str">
            <v>M'care HMO Net Revenue</v>
          </cell>
          <cell r="B86">
            <v>3465275.6768315304</v>
          </cell>
          <cell r="C86">
            <v>0</v>
          </cell>
          <cell r="D86">
            <v>3797612.6903499998</v>
          </cell>
          <cell r="E86">
            <v>0</v>
          </cell>
          <cell r="F86">
            <v>1084057.7239999999</v>
          </cell>
          <cell r="G86">
            <v>0</v>
          </cell>
          <cell r="H86">
            <v>4324693.5099276798</v>
          </cell>
          <cell r="I86">
            <v>0</v>
          </cell>
          <cell r="J86">
            <v>3699914.3810005561</v>
          </cell>
          <cell r="K86">
            <v>0</v>
          </cell>
          <cell r="L86">
            <v>3701472.019644564</v>
          </cell>
        </row>
        <row r="87">
          <cell r="A87" t="str">
            <v>M'care HMO Net to Gross %</v>
          </cell>
          <cell r="B87">
            <v>0.30395358001040379</v>
          </cell>
          <cell r="C87">
            <v>0</v>
          </cell>
          <cell r="D87">
            <v>0.34207635857708385</v>
          </cell>
          <cell r="E87">
            <v>0</v>
          </cell>
          <cell r="F87">
            <v>0.26889159904841253</v>
          </cell>
          <cell r="G87">
            <v>0</v>
          </cell>
          <cell r="H87">
            <v>0.35877980748465194</v>
          </cell>
          <cell r="I87">
            <v>0</v>
          </cell>
          <cell r="J87">
            <v>0.30344416549616587</v>
          </cell>
          <cell r="K87">
            <v>0</v>
          </cell>
          <cell r="L87">
            <v>0.2900840595464485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Blue Cross IP &amp; OP Revenue</v>
          </cell>
          <cell r="B89">
            <v>71170093</v>
          </cell>
          <cell r="C89">
            <v>0</v>
          </cell>
          <cell r="D89">
            <v>62858161</v>
          </cell>
          <cell r="E89">
            <v>0</v>
          </cell>
          <cell r="F89">
            <v>23652443</v>
          </cell>
          <cell r="G89">
            <v>0</v>
          </cell>
          <cell r="H89">
            <v>70208445.035002902</v>
          </cell>
          <cell r="I89">
            <v>0</v>
          </cell>
          <cell r="J89">
            <v>71014305.697279781</v>
          </cell>
          <cell r="K89">
            <v>0</v>
          </cell>
          <cell r="L89">
            <v>74461733</v>
          </cell>
        </row>
        <row r="90">
          <cell r="A90" t="str">
            <v>Blue Shield Physician Revenue</v>
          </cell>
          <cell r="B90">
            <v>8207033.9999999991</v>
          </cell>
          <cell r="C90">
            <v>0</v>
          </cell>
          <cell r="D90">
            <v>6877631.9600000009</v>
          </cell>
          <cell r="E90">
            <v>0</v>
          </cell>
          <cell r="F90">
            <v>4116864</v>
          </cell>
          <cell r="G90">
            <v>0</v>
          </cell>
          <cell r="H90">
            <v>12334711.893772176</v>
          </cell>
          <cell r="I90">
            <v>0</v>
          </cell>
          <cell r="J90">
            <v>12476126.35060367</v>
          </cell>
          <cell r="K90">
            <v>0</v>
          </cell>
          <cell r="L90">
            <v>13086835.000000002</v>
          </cell>
        </row>
        <row r="91">
          <cell r="A91" t="str">
            <v>Blue Cross IP Psych Revenue</v>
          </cell>
          <cell r="B91">
            <v>158838</v>
          </cell>
          <cell r="C91">
            <v>0</v>
          </cell>
          <cell r="D91">
            <v>233008</v>
          </cell>
          <cell r="E91">
            <v>0</v>
          </cell>
          <cell r="F91">
            <v>105556</v>
          </cell>
          <cell r="G91">
            <v>0</v>
          </cell>
          <cell r="H91">
            <v>321041.04560343589</v>
          </cell>
          <cell r="I91">
            <v>0</v>
          </cell>
          <cell r="J91">
            <v>324798.47933366452</v>
          </cell>
          <cell r="K91">
            <v>0</v>
          </cell>
          <cell r="L91">
            <v>338345</v>
          </cell>
        </row>
        <row r="92">
          <cell r="A92" t="str">
            <v>Blue Cross IP &amp; OP Revenue</v>
          </cell>
          <cell r="B92">
            <v>79535965</v>
          </cell>
          <cell r="C92">
            <v>0</v>
          </cell>
          <cell r="D92">
            <v>69968800.960000008</v>
          </cell>
          <cell r="E92">
            <v>0</v>
          </cell>
          <cell r="F92">
            <v>27874863</v>
          </cell>
          <cell r="G92">
            <v>0</v>
          </cell>
          <cell r="H92">
            <v>82864197.974378511</v>
          </cell>
          <cell r="I92">
            <v>0</v>
          </cell>
          <cell r="J92">
            <v>83815230.52721712</v>
          </cell>
          <cell r="K92">
            <v>0</v>
          </cell>
          <cell r="L92">
            <v>87886913</v>
          </cell>
        </row>
        <row r="93">
          <cell r="A93" t="str">
            <v>Blue Cross C/A</v>
          </cell>
          <cell r="B93">
            <v>9481559.0294874813</v>
          </cell>
          <cell r="C93">
            <v>0</v>
          </cell>
          <cell r="D93">
            <v>9162085.988880001</v>
          </cell>
          <cell r="E93">
            <v>0</v>
          </cell>
          <cell r="F93">
            <v>4194082.4029999999</v>
          </cell>
          <cell r="G93">
            <v>0</v>
          </cell>
          <cell r="H93">
            <v>12584698.920944346</v>
          </cell>
          <cell r="I93">
            <v>0</v>
          </cell>
          <cell r="J93">
            <v>12676530.247653639</v>
          </cell>
          <cell r="K93">
            <v>0</v>
          </cell>
          <cell r="L93">
            <v>13533469.066692512</v>
          </cell>
        </row>
        <row r="94">
          <cell r="A94" t="str">
            <v>Blue Cross Net Revenue</v>
          </cell>
          <cell r="B94">
            <v>70054405.970512524</v>
          </cell>
          <cell r="C94">
            <v>0</v>
          </cell>
          <cell r="D94">
            <v>60806714.971120007</v>
          </cell>
          <cell r="E94">
            <v>0</v>
          </cell>
          <cell r="F94">
            <v>23680780.596999999</v>
          </cell>
          <cell r="G94">
            <v>0</v>
          </cell>
          <cell r="H94">
            <v>70279499.053434163</v>
          </cell>
          <cell r="I94">
            <v>0</v>
          </cell>
          <cell r="J94">
            <v>71138700.279563487</v>
          </cell>
          <cell r="K94">
            <v>0</v>
          </cell>
          <cell r="L94">
            <v>74353443.933307484</v>
          </cell>
        </row>
        <row r="95">
          <cell r="A95" t="str">
            <v>Blue Cross Net to Gross %</v>
          </cell>
          <cell r="B95">
            <v>0.88078903638765838</v>
          </cell>
          <cell r="C95">
            <v>0</v>
          </cell>
          <cell r="D95">
            <v>0.86905469490440734</v>
          </cell>
          <cell r="E95">
            <v>0</v>
          </cell>
          <cell r="F95">
            <v>0.84953890524950737</v>
          </cell>
          <cell r="G95">
            <v>0</v>
          </cell>
          <cell r="H95">
            <v>0.84812863421624474</v>
          </cell>
          <cell r="I95">
            <v>0</v>
          </cell>
          <cell r="J95">
            <v>0.84875624432557972</v>
          </cell>
          <cell r="K95">
            <v>0</v>
          </cell>
          <cell r="L95">
            <v>0.84601269284890557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Catamount IP Revenue</v>
          </cell>
          <cell r="B97">
            <v>1481429</v>
          </cell>
          <cell r="C97">
            <v>0</v>
          </cell>
          <cell r="D97">
            <v>1500384</v>
          </cell>
          <cell r="E97">
            <v>0</v>
          </cell>
          <cell r="F97">
            <v>1020206</v>
          </cell>
          <cell r="G97">
            <v>0</v>
          </cell>
          <cell r="H97">
            <v>3102883.7865294148</v>
          </cell>
          <cell r="I97">
            <v>0</v>
          </cell>
          <cell r="J97">
            <v>3139199.6419633236</v>
          </cell>
          <cell r="K97">
            <v>0</v>
          </cell>
          <cell r="L97">
            <v>3270131</v>
          </cell>
        </row>
        <row r="98">
          <cell r="A98" t="str">
            <v>Catamount OP Revenue</v>
          </cell>
          <cell r="B98">
            <v>5426934</v>
          </cell>
          <cell r="C98">
            <v>0</v>
          </cell>
          <cell r="D98">
            <v>4761894</v>
          </cell>
          <cell r="E98">
            <v>0</v>
          </cell>
          <cell r="F98">
            <v>2028516</v>
          </cell>
          <cell r="G98">
            <v>0</v>
          </cell>
          <cell r="H98">
            <v>5966402.6870230902</v>
          </cell>
          <cell r="I98">
            <v>0</v>
          </cell>
          <cell r="J98">
            <v>6034369.764622556</v>
          </cell>
          <cell r="K98">
            <v>0</v>
          </cell>
          <cell r="L98">
            <v>6343118</v>
          </cell>
        </row>
        <row r="99">
          <cell r="A99" t="str">
            <v>Catamount IP &amp; OP Revenue</v>
          </cell>
          <cell r="B99">
            <v>6908363</v>
          </cell>
          <cell r="C99">
            <v>0</v>
          </cell>
          <cell r="D99">
            <v>6262278</v>
          </cell>
          <cell r="E99">
            <v>0</v>
          </cell>
          <cell r="F99">
            <v>3048722</v>
          </cell>
          <cell r="G99">
            <v>0</v>
          </cell>
          <cell r="H99">
            <v>9069286.4735525046</v>
          </cell>
          <cell r="I99">
            <v>0</v>
          </cell>
          <cell r="J99">
            <v>9173569.4065858796</v>
          </cell>
          <cell r="K99">
            <v>0</v>
          </cell>
          <cell r="L99">
            <v>9613249</v>
          </cell>
        </row>
        <row r="100">
          <cell r="A100" t="str">
            <v>Catamount IP C/A</v>
          </cell>
          <cell r="B100">
            <v>675531.62</v>
          </cell>
          <cell r="C100">
            <v>0</v>
          </cell>
          <cell r="D100">
            <v>602174.1</v>
          </cell>
          <cell r="E100">
            <v>0</v>
          </cell>
          <cell r="F100">
            <v>607163.93999999994</v>
          </cell>
          <cell r="G100">
            <v>0</v>
          </cell>
          <cell r="H100">
            <v>1840765.0065294148</v>
          </cell>
          <cell r="I100">
            <v>0</v>
          </cell>
          <cell r="J100">
            <v>1857325.0319633235</v>
          </cell>
          <cell r="K100">
            <v>0</v>
          </cell>
          <cell r="L100">
            <v>1917029.74</v>
          </cell>
        </row>
        <row r="101">
          <cell r="A101" t="str">
            <v>Catamount OP C/A</v>
          </cell>
          <cell r="B101">
            <v>2474681.9</v>
          </cell>
          <cell r="C101">
            <v>0</v>
          </cell>
          <cell r="D101">
            <v>2171423.66</v>
          </cell>
          <cell r="E101">
            <v>0</v>
          </cell>
          <cell r="F101">
            <v>925003.3</v>
          </cell>
          <cell r="G101">
            <v>0</v>
          </cell>
          <cell r="H101">
            <v>2720679.6270230901</v>
          </cell>
          <cell r="I101">
            <v>0</v>
          </cell>
          <cell r="J101">
            <v>2751672.6146225561</v>
          </cell>
          <cell r="K101">
            <v>0</v>
          </cell>
          <cell r="L101">
            <v>2892461.81</v>
          </cell>
        </row>
        <row r="102">
          <cell r="A102" t="str">
            <v>Catamount C/A</v>
          </cell>
          <cell r="B102">
            <v>3150213.52</v>
          </cell>
          <cell r="C102">
            <v>0</v>
          </cell>
          <cell r="D102">
            <v>2773597.7600000002</v>
          </cell>
          <cell r="E102">
            <v>0</v>
          </cell>
          <cell r="F102">
            <v>1532167.24</v>
          </cell>
          <cell r="G102">
            <v>0</v>
          </cell>
          <cell r="H102">
            <v>4561444.6335525047</v>
          </cell>
          <cell r="I102">
            <v>0</v>
          </cell>
          <cell r="J102">
            <v>4608997.6465858798</v>
          </cell>
          <cell r="K102">
            <v>0</v>
          </cell>
          <cell r="L102">
            <v>4809491.55</v>
          </cell>
        </row>
        <row r="103">
          <cell r="A103" t="str">
            <v>Catamount Net Revenue</v>
          </cell>
          <cell r="B103">
            <v>3758149.48</v>
          </cell>
          <cell r="D103">
            <v>3488680.2399999998</v>
          </cell>
          <cell r="F103">
            <v>1516554.76</v>
          </cell>
          <cell r="H103">
            <v>4507841.84</v>
          </cell>
          <cell r="I103">
            <v>0</v>
          </cell>
          <cell r="J103">
            <v>4564571.76</v>
          </cell>
          <cell r="K103">
            <v>0</v>
          </cell>
          <cell r="L103">
            <v>4803757.45</v>
          </cell>
        </row>
        <row r="104">
          <cell r="A104" t="str">
            <v>Catamount Net to Gross %</v>
          </cell>
          <cell r="B104">
            <v>0.54400000115801672</v>
          </cell>
          <cell r="D104">
            <v>0.55709443751938192</v>
          </cell>
          <cell r="F104">
            <v>0.49743950415944782</v>
          </cell>
          <cell r="H104">
            <v>0.49704481748873963</v>
          </cell>
          <cell r="I104">
            <v>0</v>
          </cell>
          <cell r="J104">
            <v>0.49757859320528025</v>
          </cell>
          <cell r="K104">
            <v>0</v>
          </cell>
          <cell r="L104">
            <v>0.4997017605598274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Cigna IP &amp; OP Revenue</v>
          </cell>
          <cell r="B106">
            <v>22471605.210000001</v>
          </cell>
          <cell r="C106">
            <v>0</v>
          </cell>
          <cell r="D106">
            <v>8824970.5</v>
          </cell>
          <cell r="E106">
            <v>0</v>
          </cell>
          <cell r="F106">
            <v>6057194</v>
          </cell>
          <cell r="G106">
            <v>0</v>
          </cell>
          <cell r="H106">
            <v>22821748.281015623</v>
          </cell>
          <cell r="I106">
            <v>0</v>
          </cell>
          <cell r="J106">
            <v>23083932.211977646</v>
          </cell>
          <cell r="K106">
            <v>0</v>
          </cell>
          <cell r="L106">
            <v>24197407.98</v>
          </cell>
        </row>
        <row r="107">
          <cell r="A107" t="str">
            <v>Cigna C/A</v>
          </cell>
          <cell r="B107">
            <v>2134802.4949500002</v>
          </cell>
          <cell r="C107">
            <v>0</v>
          </cell>
          <cell r="D107">
            <v>764005.19750000001</v>
          </cell>
          <cell r="E107">
            <v>0</v>
          </cell>
          <cell r="F107">
            <v>367714.43000000005</v>
          </cell>
          <cell r="G107">
            <v>0</v>
          </cell>
          <cell r="H107">
            <v>2168066.0866964841</v>
          </cell>
          <cell r="I107">
            <v>0</v>
          </cell>
          <cell r="J107">
            <v>2192973.5601378763</v>
          </cell>
          <cell r="K107">
            <v>0</v>
          </cell>
          <cell r="L107">
            <v>2298753.7581000002</v>
          </cell>
        </row>
        <row r="108">
          <cell r="A108" t="str">
            <v>Cigna Net Revenue</v>
          </cell>
          <cell r="B108">
            <v>20336802.715050001</v>
          </cell>
          <cell r="C108">
            <v>0</v>
          </cell>
          <cell r="D108">
            <v>8060965.3025000002</v>
          </cell>
          <cell r="E108">
            <v>0</v>
          </cell>
          <cell r="F108">
            <v>5689479.5700000003</v>
          </cell>
          <cell r="G108">
            <v>0</v>
          </cell>
          <cell r="H108">
            <v>20653682.19431914</v>
          </cell>
          <cell r="I108">
            <v>0</v>
          </cell>
          <cell r="J108">
            <v>20890958.65183977</v>
          </cell>
          <cell r="K108">
            <v>0</v>
          </cell>
          <cell r="L108">
            <v>21898654.221900001</v>
          </cell>
        </row>
        <row r="109">
          <cell r="A109" t="str">
            <v>Cigna Net to Gross %</v>
          </cell>
          <cell r="B109">
            <v>0.90500000000000003</v>
          </cell>
          <cell r="C109">
            <v>0</v>
          </cell>
          <cell r="D109">
            <v>0.91342688369326563</v>
          </cell>
          <cell r="E109">
            <v>0</v>
          </cell>
          <cell r="F109">
            <v>0.939292941583182</v>
          </cell>
          <cell r="G109">
            <v>0</v>
          </cell>
          <cell r="H109">
            <v>0.90500000000000003</v>
          </cell>
          <cell r="I109">
            <v>0</v>
          </cell>
          <cell r="J109">
            <v>0.90500000000000003</v>
          </cell>
          <cell r="K109">
            <v>0</v>
          </cell>
          <cell r="L109">
            <v>0.90500000000000003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Workers Comp IP &amp; OP Revenue</v>
          </cell>
          <cell r="B111">
            <v>3403656</v>
          </cell>
          <cell r="C111">
            <v>0</v>
          </cell>
          <cell r="D111">
            <v>3497349</v>
          </cell>
          <cell r="E111">
            <v>0</v>
          </cell>
          <cell r="F111">
            <v>1215717</v>
          </cell>
          <cell r="G111">
            <v>0</v>
          </cell>
          <cell r="H111">
            <v>3588419.2435170058</v>
          </cell>
          <cell r="I111">
            <v>0</v>
          </cell>
          <cell r="J111">
            <v>3629417.3739062059</v>
          </cell>
          <cell r="K111">
            <v>0</v>
          </cell>
          <cell r="L111">
            <v>3811434</v>
          </cell>
        </row>
        <row r="112">
          <cell r="A112" t="str">
            <v>Workers Comp C/A</v>
          </cell>
          <cell r="B112">
            <v>636105.95025171782</v>
          </cell>
          <cell r="C112">
            <v>0</v>
          </cell>
          <cell r="D112">
            <v>453020.46200000006</v>
          </cell>
          <cell r="E112">
            <v>0</v>
          </cell>
          <cell r="F112">
            <v>377259.54300000001</v>
          </cell>
          <cell r="G112">
            <v>0</v>
          </cell>
          <cell r="H112">
            <v>865354.64538490912</v>
          </cell>
          <cell r="I112">
            <v>0</v>
          </cell>
          <cell r="J112">
            <v>875241.42844362976</v>
          </cell>
          <cell r="K112">
            <v>0</v>
          </cell>
          <cell r="L112">
            <v>934061.60192620149</v>
          </cell>
        </row>
        <row r="113">
          <cell r="A113" t="str">
            <v>Workers Comp Net Revenue</v>
          </cell>
          <cell r="B113">
            <v>2767550.0497482819</v>
          </cell>
          <cell r="C113">
            <v>0</v>
          </cell>
          <cell r="D113">
            <v>3044328.5379999997</v>
          </cell>
          <cell r="E113">
            <v>0</v>
          </cell>
          <cell r="F113">
            <v>838457.45699999994</v>
          </cell>
          <cell r="G113">
            <v>0</v>
          </cell>
          <cell r="H113">
            <v>2723064.5981320967</v>
          </cell>
          <cell r="I113">
            <v>0</v>
          </cell>
          <cell r="J113">
            <v>2754175.9454625761</v>
          </cell>
          <cell r="K113">
            <v>0</v>
          </cell>
          <cell r="L113">
            <v>2877372.3980737985</v>
          </cell>
        </row>
        <row r="114">
          <cell r="A114" t="str">
            <v>Workers Comp Net to Gross %</v>
          </cell>
          <cell r="B114">
            <v>0.81311097530075949</v>
          </cell>
          <cell r="C114">
            <v>0</v>
          </cell>
          <cell r="D114">
            <v>0.87046747064705288</v>
          </cell>
          <cell r="E114">
            <v>0</v>
          </cell>
          <cell r="F114">
            <v>0.68968144477703275</v>
          </cell>
          <cell r="G114">
            <v>0</v>
          </cell>
          <cell r="H114">
            <v>0.75884795319044829</v>
          </cell>
          <cell r="I114">
            <v>0</v>
          </cell>
          <cell r="J114">
            <v>0.75884795319044829</v>
          </cell>
          <cell r="K114">
            <v>0</v>
          </cell>
          <cell r="L114">
            <v>0.75493171286025118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Other Payor Revenue</v>
          </cell>
          <cell r="B116">
            <v>36304460.789999999</v>
          </cell>
          <cell r="C116">
            <v>0</v>
          </cell>
          <cell r="D116">
            <v>39416855.5</v>
          </cell>
          <cell r="E116">
            <v>0</v>
          </cell>
          <cell r="F116">
            <v>14643908</v>
          </cell>
          <cell r="G116">
            <v>0</v>
          </cell>
          <cell r="H116">
            <v>38781591.935812831</v>
          </cell>
          <cell r="I116">
            <v>0</v>
          </cell>
          <cell r="J116">
            <v>36324994.014759123</v>
          </cell>
          <cell r="K116">
            <v>0</v>
          </cell>
          <cell r="L116">
            <v>38065741.019999996</v>
          </cell>
        </row>
        <row r="117">
          <cell r="A117" t="str">
            <v>Other C/A</v>
          </cell>
          <cell r="B117">
            <v>12331587.225257743</v>
          </cell>
          <cell r="C117">
            <v>0</v>
          </cell>
          <cell r="D117">
            <v>12456100.910850001</v>
          </cell>
          <cell r="E117">
            <v>0</v>
          </cell>
          <cell r="F117">
            <v>5558428</v>
          </cell>
          <cell r="G117">
            <v>0</v>
          </cell>
          <cell r="H117">
            <v>12926940.365607833</v>
          </cell>
          <cell r="I117">
            <v>0</v>
          </cell>
          <cell r="J117">
            <v>11210888.74551985</v>
          </cell>
          <cell r="K117">
            <v>0</v>
          </cell>
          <cell r="L117">
            <v>11561969.097367717</v>
          </cell>
        </row>
        <row r="118">
          <cell r="A118" t="str">
            <v>Bad Debt</v>
          </cell>
          <cell r="B118">
            <v>9292541</v>
          </cell>
          <cell r="C118">
            <v>0</v>
          </cell>
          <cell r="D118">
            <v>7581672</v>
          </cell>
          <cell r="E118">
            <v>0</v>
          </cell>
          <cell r="F118">
            <v>2116394</v>
          </cell>
          <cell r="G118">
            <v>0</v>
          </cell>
          <cell r="H118">
            <v>9538534</v>
          </cell>
          <cell r="I118">
            <v>0</v>
          </cell>
          <cell r="J118">
            <v>9209789</v>
          </cell>
          <cell r="K118">
            <v>0</v>
          </cell>
          <cell r="L118">
            <v>9647180</v>
          </cell>
        </row>
        <row r="119">
          <cell r="A119" t="str">
            <v>Medicaid DPS</v>
          </cell>
          <cell r="B119">
            <v>-4207111</v>
          </cell>
          <cell r="C119">
            <v>0</v>
          </cell>
          <cell r="D119">
            <v>-3935233.52</v>
          </cell>
          <cell r="E119">
            <v>0</v>
          </cell>
          <cell r="F119">
            <v>-1414395</v>
          </cell>
          <cell r="G119">
            <v>0</v>
          </cell>
          <cell r="H119">
            <v>-4356823</v>
          </cell>
          <cell r="I119">
            <v>0</v>
          </cell>
          <cell r="J119">
            <v>-5336685</v>
          </cell>
          <cell r="K119">
            <v>0</v>
          </cell>
          <cell r="L119">
            <v>-5336685</v>
          </cell>
        </row>
        <row r="120">
          <cell r="A120" t="str">
            <v>Other Net Revenue</v>
          </cell>
          <cell r="B120">
            <v>18887443.564742256</v>
          </cell>
          <cell r="C120">
            <v>0</v>
          </cell>
          <cell r="D120">
            <v>23314316.109149996</v>
          </cell>
          <cell r="E120">
            <v>0</v>
          </cell>
          <cell r="F120">
            <v>8383481</v>
          </cell>
          <cell r="G120">
            <v>0</v>
          </cell>
          <cell r="H120">
            <v>20672940.570204996</v>
          </cell>
          <cell r="I120">
            <v>0</v>
          </cell>
          <cell r="J120">
            <v>21241001.269239273</v>
          </cell>
          <cell r="K120">
            <v>0</v>
          </cell>
          <cell r="L120">
            <v>22193276.922632277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Gross Patient Revenue</v>
          </cell>
          <cell r="B122">
            <v>442501944</v>
          </cell>
          <cell r="C122">
            <v>0</v>
          </cell>
          <cell r="D122">
            <v>386252247.05000007</v>
          </cell>
          <cell r="E122">
            <v>0</v>
          </cell>
          <cell r="F122">
            <v>145479540</v>
          </cell>
          <cell r="G122">
            <v>0</v>
          </cell>
          <cell r="H122">
            <v>433569736</v>
          </cell>
          <cell r="I122">
            <v>0</v>
          </cell>
          <cell r="J122">
            <v>438561382</v>
          </cell>
          <cell r="K122">
            <v>0</v>
          </cell>
          <cell r="L122">
            <v>459389531</v>
          </cell>
        </row>
        <row r="123">
          <cell r="A123" t="str">
            <v>Contractual Allowance ( w/ DPS )</v>
          </cell>
          <cell r="B123">
            <v>230817672.00860581</v>
          </cell>
          <cell r="C123">
            <v>0</v>
          </cell>
          <cell r="D123">
            <v>193783607.26050121</v>
          </cell>
          <cell r="E123">
            <v>0</v>
          </cell>
          <cell r="F123">
            <v>75207559.786535859</v>
          </cell>
          <cell r="G123">
            <v>0</v>
          </cell>
          <cell r="H123">
            <v>223441118.69811788</v>
          </cell>
          <cell r="I123">
            <v>0</v>
          </cell>
          <cell r="J123">
            <v>226446412.18794137</v>
          </cell>
          <cell r="K123">
            <v>0</v>
          </cell>
          <cell r="L123">
            <v>241568824.90445679</v>
          </cell>
        </row>
        <row r="124">
          <cell r="A124" t="str">
            <v>Net Patient Revenue</v>
          </cell>
          <cell r="B124">
            <v>211684271.99139419</v>
          </cell>
          <cell r="C124">
            <v>0</v>
          </cell>
          <cell r="D124">
            <v>192468639.78949887</v>
          </cell>
          <cell r="E124">
            <v>0</v>
          </cell>
          <cell r="F124">
            <v>70271980.213464141</v>
          </cell>
          <cell r="G124">
            <v>0</v>
          </cell>
          <cell r="H124">
            <v>210128617.30188212</v>
          </cell>
          <cell r="I124">
            <v>0</v>
          </cell>
          <cell r="J124">
            <v>212114969.81205863</v>
          </cell>
          <cell r="K124">
            <v>0</v>
          </cell>
          <cell r="L124">
            <v>217820706.09554321</v>
          </cell>
        </row>
        <row r="125">
          <cell r="A125" t="str">
            <v>Total Net To Gross %  ( w/ DPS )</v>
          </cell>
          <cell r="B125">
            <v>0.47838043394312002</v>
          </cell>
          <cell r="C125">
            <v>0</v>
          </cell>
          <cell r="D125">
            <v>0.4982977866393718</v>
          </cell>
          <cell r="E125">
            <v>0</v>
          </cell>
          <cell r="F125">
            <v>0.48303686012111491</v>
          </cell>
          <cell r="G125">
            <v>0</v>
          </cell>
          <cell r="H125">
            <v>0.48464779677768405</v>
          </cell>
          <cell r="I125">
            <v>0</v>
          </cell>
          <cell r="J125">
            <v>0.4836608477580423</v>
          </cell>
          <cell r="K125">
            <v>0</v>
          </cell>
          <cell r="L125">
            <v>0.47415252502901117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Gross Patient Revenue</v>
          </cell>
          <cell r="B127">
            <v>442501944</v>
          </cell>
          <cell r="C127">
            <v>0</v>
          </cell>
          <cell r="D127">
            <v>386252247.05000007</v>
          </cell>
          <cell r="E127">
            <v>0</v>
          </cell>
          <cell r="F127">
            <v>145479540</v>
          </cell>
          <cell r="G127">
            <v>0</v>
          </cell>
          <cell r="H127">
            <v>433569736</v>
          </cell>
          <cell r="I127">
            <v>0</v>
          </cell>
          <cell r="J127">
            <v>438561382</v>
          </cell>
          <cell r="K127">
            <v>0</v>
          </cell>
          <cell r="L127">
            <v>459389531</v>
          </cell>
        </row>
        <row r="128">
          <cell r="A128" t="str">
            <v>Contractual Allowance (w/ DPS &amp; w/o PY Adj)</v>
          </cell>
          <cell r="B128">
            <v>230719344.2788308</v>
          </cell>
          <cell r="C128">
            <v>0</v>
          </cell>
          <cell r="D128">
            <v>193406767.01050121</v>
          </cell>
          <cell r="E128">
            <v>0</v>
          </cell>
          <cell r="F128">
            <v>75167700.786535859</v>
          </cell>
          <cell r="G128">
            <v>0</v>
          </cell>
          <cell r="H128">
            <v>223156118.69811788</v>
          </cell>
          <cell r="I128">
            <v>0</v>
          </cell>
          <cell r="J128">
            <v>226350569.18794137</v>
          </cell>
          <cell r="K128">
            <v>0</v>
          </cell>
          <cell r="L128">
            <v>241471601.76525679</v>
          </cell>
        </row>
        <row r="129">
          <cell r="A129" t="str">
            <v>Net Patient Revenue</v>
          </cell>
          <cell r="B129">
            <v>211782599.7211692</v>
          </cell>
          <cell r="C129">
            <v>0</v>
          </cell>
          <cell r="D129">
            <v>192845480.03949887</v>
          </cell>
          <cell r="E129">
            <v>0</v>
          </cell>
          <cell r="F129">
            <v>70311839.213464141</v>
          </cell>
          <cell r="G129">
            <v>0</v>
          </cell>
          <cell r="H129">
            <v>210413617.30188212</v>
          </cell>
          <cell r="I129">
            <v>0</v>
          </cell>
          <cell r="J129">
            <v>212210812.81205863</v>
          </cell>
          <cell r="K129">
            <v>0</v>
          </cell>
          <cell r="L129">
            <v>217917929.23474321</v>
          </cell>
        </row>
        <row r="130">
          <cell r="A130" t="str">
            <v>Total Net To Gross % (w/ DPS &amp; w/o PY Adj)</v>
          </cell>
          <cell r="B130">
            <v>0.47860264252572232</v>
          </cell>
          <cell r="C130">
            <v>0</v>
          </cell>
          <cell r="D130">
            <v>0.4992734191512293</v>
          </cell>
          <cell r="E130">
            <v>0</v>
          </cell>
          <cell r="F130">
            <v>0.48331084366546762</v>
          </cell>
          <cell r="G130">
            <v>0</v>
          </cell>
          <cell r="H130">
            <v>0.48530513048051427</v>
          </cell>
          <cell r="I130">
            <v>0</v>
          </cell>
          <cell r="J130">
            <v>0.4838793872919222</v>
          </cell>
          <cell r="K130">
            <v>0</v>
          </cell>
          <cell r="L130">
            <v>0.47436416054231589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>
            <v>0</v>
          </cell>
          <cell r="B132">
            <v>211684271.99139419</v>
          </cell>
          <cell r="C132">
            <v>0</v>
          </cell>
          <cell r="D132">
            <v>192468639.78949881</v>
          </cell>
          <cell r="E132">
            <v>0</v>
          </cell>
          <cell r="F132">
            <v>70271980.213464156</v>
          </cell>
          <cell r="G132">
            <v>0</v>
          </cell>
          <cell r="H132">
            <v>210128617.30188206</v>
          </cell>
          <cell r="I132">
            <v>0</v>
          </cell>
          <cell r="J132">
            <v>212114969.81205857</v>
          </cell>
          <cell r="K132">
            <v>0</v>
          </cell>
          <cell r="L132">
            <v>217820706.09554315</v>
          </cell>
        </row>
      </sheetData>
      <sheetData sheetId="17"/>
      <sheetData sheetId="18">
        <row r="4">
          <cell r="C4" t="str">
            <v>BY 2014</v>
          </cell>
        </row>
      </sheetData>
      <sheetData sheetId="19">
        <row r="43">
          <cell r="L43">
            <v>500000</v>
          </cell>
        </row>
      </sheetData>
      <sheetData sheetId="20"/>
      <sheetData sheetId="21"/>
      <sheetData sheetId="22">
        <row r="50">
          <cell r="Z50">
            <v>49943.16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List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>
        <row r="3">
          <cell r="B3" t="str">
            <v xml:space="preserve"> </v>
          </cell>
        </row>
        <row r="4">
          <cell r="B4" t="str">
            <v>R_IPRev</v>
          </cell>
        </row>
        <row r="5">
          <cell r="B5" t="str">
            <v>R_OPRev</v>
          </cell>
        </row>
        <row r="6">
          <cell r="B6" t="str">
            <v>R_OthPtRev</v>
          </cell>
        </row>
        <row r="7">
          <cell r="B7" t="str">
            <v>R_IntRevAlloc</v>
          </cell>
        </row>
        <row r="8">
          <cell r="B8" t="str">
            <v>R_OtherRev</v>
          </cell>
        </row>
        <row r="9">
          <cell r="B9" t="str">
            <v>D_Charity</v>
          </cell>
        </row>
        <row r="10">
          <cell r="B10" t="str">
            <v>D_Contractual</v>
          </cell>
        </row>
        <row r="11">
          <cell r="B11" t="str">
            <v>E_SalariesContract</v>
          </cell>
        </row>
        <row r="12">
          <cell r="B12" t="str">
            <v>E_SalariesPhy</v>
          </cell>
        </row>
        <row r="13">
          <cell r="B13" t="str">
            <v>E_SalariesProd</v>
          </cell>
        </row>
        <row r="14">
          <cell r="B14" t="str">
            <v>E_SalariesOvertime</v>
          </cell>
        </row>
        <row r="15">
          <cell r="B15" t="str">
            <v>E_SalariesNonProd</v>
          </cell>
        </row>
        <row r="16">
          <cell r="B16" t="str">
            <v>E_SalariesOth</v>
          </cell>
        </row>
        <row r="17">
          <cell r="B17" t="str">
            <v>E_SalariesPhyOth</v>
          </cell>
        </row>
        <row r="18">
          <cell r="B18" t="str">
            <v>E_AllocFringe</v>
          </cell>
        </row>
        <row r="19">
          <cell r="B19" t="str">
            <v>E_Benefits</v>
          </cell>
        </row>
        <row r="20">
          <cell r="B20" t="str">
            <v>E_MedSupplies</v>
          </cell>
        </row>
        <row r="21">
          <cell r="B21" t="str">
            <v>E_Drugs</v>
          </cell>
        </row>
        <row r="22">
          <cell r="B22" t="str">
            <v>E_Nutrition</v>
          </cell>
        </row>
        <row r="23">
          <cell r="B23" t="str">
            <v>E_OthSupplies</v>
          </cell>
        </row>
        <row r="24">
          <cell r="B24" t="str">
            <v>E_PurchSvcs</v>
          </cell>
        </row>
        <row r="25">
          <cell r="B25" t="str">
            <v>E_ProFees</v>
          </cell>
        </row>
        <row r="26">
          <cell r="B26" t="str">
            <v>E_MaintRepairs</v>
          </cell>
        </row>
        <row r="27">
          <cell r="B27" t="str">
            <v>E_RentLease</v>
          </cell>
        </row>
        <row r="28">
          <cell r="B28" t="str">
            <v>E_Utilities</v>
          </cell>
        </row>
        <row r="29">
          <cell r="B29" t="str">
            <v>E_OtherExp</v>
          </cell>
        </row>
        <row r="30">
          <cell r="B30" t="str">
            <v>E_Insurance</v>
          </cell>
        </row>
        <row r="31">
          <cell r="B31" t="str">
            <v>E_Interest</v>
          </cell>
        </row>
        <row r="32">
          <cell r="B32" t="str">
            <v>E_Depreciation</v>
          </cell>
        </row>
        <row r="33">
          <cell r="B33" t="str">
            <v>E_BadDebt</v>
          </cell>
        </row>
        <row r="34">
          <cell r="B34" t="str">
            <v>E_IntExpAlloc</v>
          </cell>
        </row>
        <row r="35">
          <cell r="B35" t="str">
            <v>R_NonOpGainLoss</v>
          </cell>
        </row>
        <row r="36">
          <cell r="B36" t="str">
            <v>R_NonOpRev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"/>
      <sheetName val="Net"/>
      <sheetName val="Variable"/>
      <sheetName val="Vol&amp;Exp"/>
      <sheetName val="Salary Pool"/>
      <sheetName val="Sheet1"/>
      <sheetName val="Sheet2"/>
      <sheetName val="Sheet3"/>
      <sheetName val="Sheet4"/>
      <sheetName val="Sheet6"/>
      <sheetName val="Sheet5"/>
      <sheetName val="Cap"/>
      <sheetName val="Sheet7"/>
    </sheetNames>
    <sheetDataSet>
      <sheetData sheetId="0"/>
      <sheetData sheetId="1"/>
      <sheetData sheetId="2"/>
      <sheetData sheetId="3">
        <row r="56">
          <cell r="W56">
            <v>0.24</v>
          </cell>
        </row>
      </sheetData>
      <sheetData sheetId="4"/>
      <sheetData sheetId="5"/>
      <sheetData sheetId="6"/>
      <sheetData sheetId="7">
        <row r="43">
          <cell r="C43">
            <v>0.92610000000000003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Proforma"/>
      <sheetName val="Proforma Matrix"/>
      <sheetName val="PREV FILE TIE OUT"/>
      <sheetName val="SCNA Trade P&amp;L"/>
      <sheetName val="Systems"/>
      <sheetName val="Seating"/>
      <sheetName val="Turnstone"/>
      <sheetName val="Wood"/>
      <sheetName val="A&amp;T"/>
      <sheetName val="Other"/>
      <sheetName val="Services"/>
      <sheetName val="Trend P&amp;L"/>
      <sheetName val="Allocations"/>
      <sheetName val=" OPEX"/>
      <sheetName val="Services Inputs"/>
      <sheetName val="SCNA Tie Out"/>
      <sheetName val="Sales less vended "/>
      <sheetName val="Cube Allocation Basis"/>
      <sheetName val="Canada vended"/>
      <sheetName val="Trade Actual Data"/>
      <sheetName val="Net Sales"/>
      <sheetName val="Full Yr Forecast"/>
      <sheetName val="Trade Plan"/>
      <sheetName val="Trade YAG Actual"/>
      <sheetName val="Trade Forecast"/>
      <sheetName val="Ranges"/>
      <sheetName val="FY07 Actual Category 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B2">
            <v>3</v>
          </cell>
        </row>
      </sheetData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HIBIT I"/>
      <sheetName val="EXHIBIT II"/>
      <sheetName val="EXHIBIT III.A"/>
      <sheetName val="EXHIBIT III.B"/>
      <sheetName val="EXHIBIT IV.A"/>
      <sheetName val="EXHIBIT IV.B"/>
      <sheetName val="EXHIBIT V.A"/>
      <sheetName val="EXHIBIT VI.A"/>
      <sheetName val="EXHIBIT V.B"/>
      <sheetName val="EXHIBIT VI.B"/>
      <sheetName val="EXHIBIT VII.A"/>
      <sheetName val="EXHIBIT VII.B"/>
      <sheetName val="EXHIBIT VIII"/>
      <sheetName val="Distribution vs. Projection"/>
      <sheetName val="DPC Stop"/>
      <sheetName val="Benchmarks"/>
      <sheetName val="APP Supervision"/>
      <sheetName val="Assumptions"/>
      <sheetName val="Source Data Summary"/>
      <sheetName val="Single versus APP"/>
      <sheetName val="Contributions"/>
      <sheetName val="Contribution vs. Projection"/>
      <sheetName val="Table 20.22"/>
      <sheetName val="Table 76.1"/>
      <sheetName val="Table 77.1"/>
      <sheetName val="Client Data"/>
      <sheetName val="APP List"/>
      <sheetName val="NewHires2011"/>
      <sheetName val="ECG SHMG phys ex HDVCH"/>
      <sheetName val="Benchmark Deviations"/>
      <sheetName val="SA 40 Service"/>
      <sheetName val="Jan-Dec11 data"/>
      <sheetName val="S Prov calcs"/>
      <sheetName val="B Prov Calcs"/>
      <sheetName val="Physician Data"/>
      <sheetName val="Stipends"/>
      <sheetName val="Summary - All"/>
      <sheetName val="Clinical vs Nonclinical"/>
      <sheetName val="Terms2011"/>
      <sheetName val="HDVCH FY13 Comp"/>
      <sheetName val="HDVCH Salary"/>
      <sheetName val="GRMEP "/>
      <sheetName val="HDVCH WRVU"/>
      <sheetName val="Sheet1"/>
      <sheetName val="Sheet3"/>
      <sheetName val="Sheet2"/>
      <sheetName val="Sheet7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>
        <row r="3">
          <cell r="B3" t="str">
            <v>Leach, Richard</v>
          </cell>
          <cell r="C3" t="str">
            <v>Women's Health</v>
          </cell>
          <cell r="D3" t="str">
            <v>Administration</v>
          </cell>
          <cell r="E3" t="str">
            <v>Administration</v>
          </cell>
          <cell r="F3" t="str">
            <v>x</v>
          </cell>
          <cell r="G3">
            <v>0</v>
          </cell>
          <cell r="H3">
            <v>218.67</v>
          </cell>
          <cell r="I3">
            <v>227416.8</v>
          </cell>
          <cell r="J3">
            <v>227416.8</v>
          </cell>
          <cell r="K3">
            <v>227416.8</v>
          </cell>
          <cell r="L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131491</v>
          </cell>
          <cell r="T3">
            <v>0.5</v>
          </cell>
          <cell r="U3">
            <v>0</v>
          </cell>
          <cell r="V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B4" t="str">
            <v xml:space="preserve">Sheikh, Asad                    </v>
          </cell>
          <cell r="C4" t="str">
            <v>Women's Health</v>
          </cell>
          <cell r="D4" t="str">
            <v>Maternal Fetal Medicine</v>
          </cell>
          <cell r="E4" t="str">
            <v>Maternal Fetal Medicine</v>
          </cell>
          <cell r="F4" t="str">
            <v>88540: WHS-MATERNAL FETAL MEDICINE</v>
          </cell>
          <cell r="G4">
            <v>421208</v>
          </cell>
          <cell r="H4">
            <v>0</v>
          </cell>
          <cell r="I4">
            <v>0</v>
          </cell>
          <cell r="J4">
            <v>421208</v>
          </cell>
          <cell r="K4">
            <v>421208</v>
          </cell>
          <cell r="L4">
            <v>559.11999888718128</v>
          </cell>
          <cell r="M4" t="str">
            <v>Guarantee</v>
          </cell>
          <cell r="N4">
            <v>277</v>
          </cell>
          <cell r="O4">
            <v>0</v>
          </cell>
          <cell r="Q4">
            <v>0</v>
          </cell>
          <cell r="R4">
            <v>5840</v>
          </cell>
          <cell r="T4">
            <v>1</v>
          </cell>
          <cell r="U4">
            <v>1</v>
          </cell>
          <cell r="V4">
            <v>0</v>
          </cell>
          <cell r="X4">
            <v>0</v>
          </cell>
          <cell r="Y4">
            <v>559.11999888718128</v>
          </cell>
          <cell r="Z4">
            <v>0</v>
          </cell>
          <cell r="AA4">
            <v>559.11999888718128</v>
          </cell>
          <cell r="AB4">
            <v>0</v>
          </cell>
        </row>
        <row r="5">
          <cell r="B5" t="str">
            <v xml:space="preserve">Day, Lori                           </v>
          </cell>
          <cell r="C5" t="str">
            <v>Women's Health</v>
          </cell>
          <cell r="D5" t="str">
            <v>Maternal Fetal Medicine</v>
          </cell>
          <cell r="E5" t="str">
            <v>Maternal Fetal Medicine</v>
          </cell>
          <cell r="F5" t="str">
            <v>88540: WHS-MATERNAL FETAL MEDICINE</v>
          </cell>
          <cell r="G5">
            <v>363463.1999999999</v>
          </cell>
          <cell r="H5">
            <v>0</v>
          </cell>
          <cell r="I5">
            <v>0</v>
          </cell>
          <cell r="J5">
            <v>363463.1999999999</v>
          </cell>
          <cell r="K5">
            <v>363463.1999999999</v>
          </cell>
          <cell r="L5">
            <v>510.0150003246963</v>
          </cell>
          <cell r="M5" t="str">
            <v>Guarantee</v>
          </cell>
          <cell r="N5">
            <v>213</v>
          </cell>
          <cell r="O5">
            <v>0</v>
          </cell>
          <cell r="Q5">
            <v>0</v>
          </cell>
          <cell r="R5">
            <v>0</v>
          </cell>
          <cell r="T5">
            <v>1</v>
          </cell>
          <cell r="U5">
            <v>1</v>
          </cell>
          <cell r="V5">
            <v>0</v>
          </cell>
          <cell r="Y5">
            <v>510.0150003246963</v>
          </cell>
          <cell r="Z5">
            <v>0</v>
          </cell>
          <cell r="AA5">
            <v>510.0150003246963</v>
          </cell>
          <cell r="AB5">
            <v>0</v>
          </cell>
        </row>
        <row r="6">
          <cell r="B6" t="str">
            <v xml:space="preserve">Zuidema, Laura                    </v>
          </cell>
          <cell r="C6" t="str">
            <v>Women's Health</v>
          </cell>
          <cell r="D6" t="str">
            <v>Maternal Fetal Medicine</v>
          </cell>
          <cell r="E6" t="str">
            <v>Maternal Fetal Medicine</v>
          </cell>
          <cell r="F6" t="str">
            <v>88540: WHS-MATERNAL FETAL MEDICINE</v>
          </cell>
          <cell r="G6">
            <v>415346.4000000002</v>
          </cell>
          <cell r="H6">
            <v>0</v>
          </cell>
          <cell r="I6">
            <v>0</v>
          </cell>
          <cell r="J6">
            <v>415346.4000000002</v>
          </cell>
          <cell r="K6">
            <v>415346.4000000002</v>
          </cell>
          <cell r="L6">
            <v>489.69999926537275</v>
          </cell>
          <cell r="M6" t="str">
            <v>Guarantee</v>
          </cell>
          <cell r="N6">
            <v>292</v>
          </cell>
          <cell r="O6">
            <v>0</v>
          </cell>
          <cell r="Q6">
            <v>0</v>
          </cell>
          <cell r="R6">
            <v>0</v>
          </cell>
          <cell r="T6">
            <v>1</v>
          </cell>
          <cell r="U6">
            <v>0.8</v>
          </cell>
          <cell r="V6">
            <v>0</v>
          </cell>
          <cell r="Y6">
            <v>489.69999926537275</v>
          </cell>
          <cell r="Z6">
            <v>0</v>
          </cell>
          <cell r="AA6">
            <v>489.69999926537275</v>
          </cell>
          <cell r="AB6">
            <v>0</v>
          </cell>
        </row>
        <row r="7">
          <cell r="B7" t="str">
            <v xml:space="preserve">Fee, Susan                          </v>
          </cell>
          <cell r="C7" t="str">
            <v>Women's Health</v>
          </cell>
          <cell r="D7" t="str">
            <v>Maternal Fetal Medicine</v>
          </cell>
          <cell r="E7" t="str">
            <v>Maternal Fetal Medicine</v>
          </cell>
          <cell r="F7" t="str">
            <v>88540: WHS-MATERNAL FETAL MEDICINE</v>
          </cell>
          <cell r="G7">
            <v>415389.5999999998</v>
          </cell>
          <cell r="H7">
            <v>0</v>
          </cell>
          <cell r="I7">
            <v>0</v>
          </cell>
          <cell r="J7">
            <v>415389.5999999998</v>
          </cell>
          <cell r="K7">
            <v>415389.5999999998</v>
          </cell>
          <cell r="L7">
            <v>300.79000143706799</v>
          </cell>
          <cell r="M7" t="str">
            <v>Guarantee</v>
          </cell>
          <cell r="N7">
            <v>307</v>
          </cell>
          <cell r="O7" t="str">
            <v>Yes</v>
          </cell>
          <cell r="Q7">
            <v>0</v>
          </cell>
          <cell r="R7">
            <v>0</v>
          </cell>
          <cell r="T7">
            <v>1</v>
          </cell>
          <cell r="U7">
            <v>1</v>
          </cell>
          <cell r="V7">
            <v>0</v>
          </cell>
          <cell r="X7">
            <v>0</v>
          </cell>
          <cell r="Y7">
            <v>300.79000143706799</v>
          </cell>
          <cell r="Z7">
            <v>0</v>
          </cell>
          <cell r="AA7">
            <v>300.79000143706799</v>
          </cell>
          <cell r="AB7">
            <v>0</v>
          </cell>
        </row>
        <row r="8">
          <cell r="B8" t="str">
            <v xml:space="preserve">Olson, Darla                        </v>
          </cell>
          <cell r="C8" t="str">
            <v>Women's Health</v>
          </cell>
          <cell r="D8" t="str">
            <v>OB/GYN Core Faculty</v>
          </cell>
          <cell r="E8" t="str">
            <v>OB/GYN Core Faculty</v>
          </cell>
          <cell r="F8" t="str">
            <v>88510: WHS-OB/GYN Core Faculty</v>
          </cell>
          <cell r="G8">
            <v>218073.59999999992</v>
          </cell>
          <cell r="H8">
            <v>0</v>
          </cell>
          <cell r="I8">
            <v>0</v>
          </cell>
          <cell r="J8">
            <v>218073.59999999992</v>
          </cell>
          <cell r="K8">
            <v>218073.59999999992</v>
          </cell>
          <cell r="L8">
            <v>3974.0098921382428</v>
          </cell>
          <cell r="M8" t="str">
            <v>Guarantee</v>
          </cell>
          <cell r="N8">
            <v>265</v>
          </cell>
          <cell r="O8">
            <v>0</v>
          </cell>
          <cell r="Q8">
            <v>0</v>
          </cell>
          <cell r="R8">
            <v>0</v>
          </cell>
          <cell r="T8">
            <v>1</v>
          </cell>
          <cell r="U8">
            <v>1</v>
          </cell>
          <cell r="V8">
            <v>0</v>
          </cell>
          <cell r="X8">
            <v>0</v>
          </cell>
          <cell r="Y8">
            <v>3974.0098921382428</v>
          </cell>
          <cell r="Z8">
            <v>0</v>
          </cell>
          <cell r="AA8">
            <v>3974.0098921382428</v>
          </cell>
          <cell r="AB8">
            <v>0</v>
          </cell>
        </row>
        <row r="9">
          <cell r="B9" t="str">
            <v xml:space="preserve">Backus Walzer, Michelle               </v>
          </cell>
          <cell r="C9" t="str">
            <v>Women's Health</v>
          </cell>
          <cell r="D9" t="str">
            <v>OB/GYN Core Faculty</v>
          </cell>
          <cell r="E9" t="str">
            <v>OB/GYN Core Faculty</v>
          </cell>
          <cell r="F9" t="str">
            <v>88510: WHS-OB/GYN Core Faculty</v>
          </cell>
          <cell r="G9">
            <v>209223.2</v>
          </cell>
          <cell r="H9">
            <v>0</v>
          </cell>
          <cell r="I9">
            <v>0</v>
          </cell>
          <cell r="J9">
            <v>209223.2</v>
          </cell>
          <cell r="K9">
            <v>209223.2</v>
          </cell>
          <cell r="L9">
            <v>3396.189986795187</v>
          </cell>
          <cell r="M9" t="str">
            <v>Guarantee</v>
          </cell>
          <cell r="N9">
            <v>309</v>
          </cell>
          <cell r="O9" t="str">
            <v>Yes</v>
          </cell>
          <cell r="Q9">
            <v>0</v>
          </cell>
          <cell r="R9">
            <v>0</v>
          </cell>
          <cell r="T9">
            <v>1</v>
          </cell>
          <cell r="U9">
            <v>0.8</v>
          </cell>
          <cell r="V9">
            <v>0</v>
          </cell>
          <cell r="Y9">
            <v>3396.189986795187</v>
          </cell>
          <cell r="Z9">
            <v>0</v>
          </cell>
          <cell r="AA9">
            <v>3396.189986795187</v>
          </cell>
          <cell r="AB9">
            <v>0</v>
          </cell>
        </row>
        <row r="10">
          <cell r="B10" t="str">
            <v xml:space="preserve">Johnson, Melinda                   </v>
          </cell>
          <cell r="C10" t="str">
            <v>Women's Health</v>
          </cell>
          <cell r="D10" t="str">
            <v>OB/GYN Core Faculty</v>
          </cell>
          <cell r="E10" t="str">
            <v>OB/GYN Core Faculty</v>
          </cell>
          <cell r="F10" t="str">
            <v>88510: WHS-OB/GYN Core Faculty</v>
          </cell>
          <cell r="G10">
            <v>217641.59999999992</v>
          </cell>
          <cell r="H10">
            <v>0</v>
          </cell>
          <cell r="I10">
            <v>0</v>
          </cell>
          <cell r="J10">
            <v>217641.59999999992</v>
          </cell>
          <cell r="K10">
            <v>217641.59999999992</v>
          </cell>
          <cell r="L10">
            <v>3302.1999797821045</v>
          </cell>
          <cell r="M10" t="str">
            <v>Guarantee</v>
          </cell>
          <cell r="N10">
            <v>253</v>
          </cell>
          <cell r="O10">
            <v>0</v>
          </cell>
          <cell r="Q10">
            <v>0</v>
          </cell>
          <cell r="R10">
            <v>0</v>
          </cell>
          <cell r="T10">
            <v>1</v>
          </cell>
          <cell r="U10">
            <v>1</v>
          </cell>
          <cell r="V10">
            <v>0</v>
          </cell>
          <cell r="X10">
            <v>0</v>
          </cell>
          <cell r="Y10">
            <v>3302.1999797821045</v>
          </cell>
          <cell r="Z10">
            <v>0</v>
          </cell>
          <cell r="AA10">
            <v>3302.1999797821045</v>
          </cell>
          <cell r="AB10">
            <v>0</v>
          </cell>
        </row>
        <row r="11">
          <cell r="B11" t="str">
            <v xml:space="preserve">Caldwell, Rebecca                  </v>
          </cell>
          <cell r="C11" t="str">
            <v>Women's Health</v>
          </cell>
          <cell r="D11" t="str">
            <v>OB/GYN Core Faculty</v>
          </cell>
          <cell r="E11" t="str">
            <v>OB/GYN Core Faculty</v>
          </cell>
          <cell r="F11" t="str">
            <v>88510: WHS-OB/GYN Core Faculty</v>
          </cell>
          <cell r="G11">
            <v>223531</v>
          </cell>
          <cell r="H11">
            <v>0</v>
          </cell>
          <cell r="I11">
            <v>0</v>
          </cell>
          <cell r="J11">
            <v>223531</v>
          </cell>
          <cell r="K11">
            <v>223531</v>
          </cell>
          <cell r="L11">
            <v>2951.6974785625935</v>
          </cell>
          <cell r="M11" t="str">
            <v>Guarantee</v>
          </cell>
          <cell r="N11">
            <v>294</v>
          </cell>
          <cell r="O11" t="str">
            <v>Yes</v>
          </cell>
          <cell r="Q11">
            <v>0</v>
          </cell>
          <cell r="R11">
            <v>50000</v>
          </cell>
          <cell r="T11">
            <v>1</v>
          </cell>
          <cell r="U11">
            <v>1</v>
          </cell>
          <cell r="V11">
            <v>0</v>
          </cell>
          <cell r="W11">
            <v>0</v>
          </cell>
          <cell r="Y11">
            <v>2951.6974785625935</v>
          </cell>
          <cell r="Z11">
            <v>0</v>
          </cell>
          <cell r="AA11">
            <v>2951.6974785625935</v>
          </cell>
          <cell r="AB11">
            <v>0</v>
          </cell>
        </row>
        <row r="12">
          <cell r="B12" t="str">
            <v>Tanner,Elena</v>
          </cell>
          <cell r="C12" t="str">
            <v>Women's Health</v>
          </cell>
          <cell r="D12" t="str">
            <v>OB/GYN General</v>
          </cell>
          <cell r="E12" t="str">
            <v>OB/GYN General</v>
          </cell>
          <cell r="F12" t="str">
            <v>86510:  WH OB/GYN Midtown</v>
          </cell>
          <cell r="G12">
            <v>84620.800000000017</v>
          </cell>
          <cell r="H12">
            <v>96.16</v>
          </cell>
          <cell r="I12">
            <v>200012.79999999999</v>
          </cell>
          <cell r="J12">
            <v>200012.79999999999</v>
          </cell>
          <cell r="K12">
            <v>106473.27313490678</v>
          </cell>
          <cell r="L12">
            <v>1427.5466000000001</v>
          </cell>
          <cell r="M12" t="str">
            <v>Guarantee</v>
          </cell>
          <cell r="N12">
            <v>317</v>
          </cell>
          <cell r="O12" t="str">
            <v>Yes</v>
          </cell>
          <cell r="Q12">
            <v>0</v>
          </cell>
          <cell r="R12">
            <v>0</v>
          </cell>
          <cell r="S12">
            <v>131030</v>
          </cell>
          <cell r="T12">
            <v>1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208.31000024080276</v>
          </cell>
          <cell r="Z12">
            <v>1474.6613080051543</v>
          </cell>
          <cell r="AA12">
            <v>1682.9713082459571</v>
          </cell>
          <cell r="AB12">
            <v>255.42470824595694</v>
          </cell>
        </row>
        <row r="13">
          <cell r="B13" t="str">
            <v>Wolfe, Andrea</v>
          </cell>
          <cell r="C13" t="str">
            <v>Women's Health</v>
          </cell>
          <cell r="D13" t="str">
            <v>OB/GYN General</v>
          </cell>
          <cell r="E13" t="str">
            <v>OB/GYN General</v>
          </cell>
          <cell r="F13" t="str">
            <v>86510:  WH OB/GYN Midtown</v>
          </cell>
          <cell r="G13">
            <v>213861.63411398474</v>
          </cell>
          <cell r="H13">
            <v>0</v>
          </cell>
          <cell r="I13">
            <v>0</v>
          </cell>
          <cell r="J13">
            <v>213861.63411398474</v>
          </cell>
          <cell r="K13">
            <v>213861.63411398474</v>
          </cell>
          <cell r="L13">
            <v>5468.5207999999957</v>
          </cell>
          <cell r="N13">
            <v>289</v>
          </cell>
          <cell r="O13" t="e">
            <v>#N/A</v>
          </cell>
          <cell r="Q13">
            <v>800</v>
          </cell>
          <cell r="R13">
            <v>380</v>
          </cell>
          <cell r="T13">
            <v>1</v>
          </cell>
          <cell r="U13">
            <v>1</v>
          </cell>
          <cell r="V13">
            <v>0</v>
          </cell>
          <cell r="Y13">
            <v>0</v>
          </cell>
          <cell r="Z13">
            <v>5573.4443963277336</v>
          </cell>
          <cell r="AA13">
            <v>5573.4443963277336</v>
          </cell>
          <cell r="AB13">
            <v>104.92359632773787</v>
          </cell>
        </row>
        <row r="14">
          <cell r="B14" t="str">
            <v>Klyn, Michelle</v>
          </cell>
          <cell r="C14" t="str">
            <v>Women's Health</v>
          </cell>
          <cell r="D14" t="str">
            <v>OB/GYN General</v>
          </cell>
          <cell r="E14" t="str">
            <v>OB/GYN General</v>
          </cell>
          <cell r="F14" t="str">
            <v>86510:  WH OB/GYN Midtown</v>
          </cell>
          <cell r="G14">
            <v>266592.16583999986</v>
          </cell>
          <cell r="H14">
            <v>0</v>
          </cell>
          <cell r="I14">
            <v>0</v>
          </cell>
          <cell r="J14">
            <v>266592.16583999986</v>
          </cell>
          <cell r="K14">
            <v>266592.16583999986</v>
          </cell>
          <cell r="L14">
            <v>6274.2159999999967</v>
          </cell>
          <cell r="N14">
            <v>255</v>
          </cell>
          <cell r="O14" t="e">
            <v>#N/A</v>
          </cell>
          <cell r="Q14">
            <v>0</v>
          </cell>
          <cell r="R14">
            <v>0</v>
          </cell>
          <cell r="T14">
            <v>1</v>
          </cell>
          <cell r="U14">
            <v>1</v>
          </cell>
          <cell r="V14">
            <v>0</v>
          </cell>
          <cell r="Y14">
            <v>0</v>
          </cell>
          <cell r="Z14">
            <v>6369.7910060948125</v>
          </cell>
          <cell r="AA14">
            <v>6369.7910060948125</v>
          </cell>
          <cell r="AB14">
            <v>95.575006094815762</v>
          </cell>
        </row>
        <row r="15">
          <cell r="B15" t="str">
            <v>Ulstad, Sharla</v>
          </cell>
          <cell r="C15" t="str">
            <v>Women's Health</v>
          </cell>
          <cell r="D15" t="str">
            <v>OB/GYN General</v>
          </cell>
          <cell r="E15" t="str">
            <v>OB/GYN General</v>
          </cell>
          <cell r="F15" t="str">
            <v>86510:  WH OB/GYN Midtown</v>
          </cell>
          <cell r="G15">
            <v>262583.273032</v>
          </cell>
          <cell r="H15">
            <v>0</v>
          </cell>
          <cell r="I15">
            <v>0</v>
          </cell>
          <cell r="J15">
            <v>262583.273032</v>
          </cell>
          <cell r="K15">
            <v>262583.273032</v>
          </cell>
          <cell r="L15">
            <v>6518.8258000000014</v>
          </cell>
          <cell r="N15">
            <v>281</v>
          </cell>
          <cell r="O15" t="e">
            <v>#N/A</v>
          </cell>
          <cell r="Q15">
            <v>0</v>
          </cell>
          <cell r="R15">
            <v>80</v>
          </cell>
          <cell r="T15">
            <v>1</v>
          </cell>
          <cell r="U15">
            <v>1</v>
          </cell>
          <cell r="V15">
            <v>0</v>
          </cell>
          <cell r="Y15">
            <v>0</v>
          </cell>
          <cell r="Z15">
            <v>6706.0142926365143</v>
          </cell>
          <cell r="AA15">
            <v>6706.0142926365143</v>
          </cell>
          <cell r="AB15">
            <v>187.18849263651282</v>
          </cell>
        </row>
        <row r="16">
          <cell r="B16" t="str">
            <v>Wittingen, Jerry</v>
          </cell>
          <cell r="C16" t="str">
            <v>Women's Health</v>
          </cell>
          <cell r="D16" t="str">
            <v>OB/GYN General</v>
          </cell>
          <cell r="E16" t="str">
            <v>OB/GYN General</v>
          </cell>
          <cell r="F16" t="str">
            <v>86510:  WH OB/GYN Midtown</v>
          </cell>
          <cell r="G16">
            <v>275839.99999999994</v>
          </cell>
          <cell r="H16">
            <v>0</v>
          </cell>
          <cell r="I16">
            <v>0</v>
          </cell>
          <cell r="J16">
            <v>275839.99999999994</v>
          </cell>
          <cell r="K16">
            <v>275839.99999999994</v>
          </cell>
          <cell r="L16">
            <v>7168.028299999999</v>
          </cell>
          <cell r="N16">
            <v>288</v>
          </cell>
          <cell r="O16" t="e">
            <v>#N/A</v>
          </cell>
          <cell r="Q16">
            <v>950</v>
          </cell>
          <cell r="R16">
            <v>0</v>
          </cell>
          <cell r="T16">
            <v>1</v>
          </cell>
          <cell r="U16">
            <v>1</v>
          </cell>
          <cell r="V16">
            <v>0</v>
          </cell>
          <cell r="Y16">
            <v>0</v>
          </cell>
          <cell r="Z16">
            <v>7262.5620848354702</v>
          </cell>
          <cell r="AA16">
            <v>7262.5620848354702</v>
          </cell>
          <cell r="AB16">
            <v>94.533784835471124</v>
          </cell>
        </row>
        <row r="17">
          <cell r="B17" t="str">
            <v>Leazenby, Calvin</v>
          </cell>
          <cell r="C17" t="str">
            <v>Women's Health</v>
          </cell>
          <cell r="D17" t="str">
            <v>OB/GYN General</v>
          </cell>
          <cell r="E17" t="str">
            <v>OB/GYN General</v>
          </cell>
          <cell r="F17" t="str">
            <v>86510:  WH OB/GYN Midtown</v>
          </cell>
          <cell r="G17">
            <v>303434.8928554781</v>
          </cell>
          <cell r="H17">
            <v>0</v>
          </cell>
          <cell r="I17">
            <v>0</v>
          </cell>
          <cell r="J17">
            <v>303434.8928554781</v>
          </cell>
          <cell r="K17">
            <v>303434.8928554781</v>
          </cell>
          <cell r="L17">
            <v>8720.3434000000016</v>
          </cell>
          <cell r="N17">
            <v>258</v>
          </cell>
          <cell r="O17" t="e">
            <v>#N/A</v>
          </cell>
          <cell r="Q17">
            <v>0</v>
          </cell>
          <cell r="R17">
            <v>0</v>
          </cell>
          <cell r="T17">
            <v>1</v>
          </cell>
          <cell r="U17">
            <v>0.95</v>
          </cell>
          <cell r="V17">
            <v>0</v>
          </cell>
          <cell r="Y17">
            <v>0</v>
          </cell>
          <cell r="Z17">
            <v>8750.9327529069778</v>
          </cell>
          <cell r="AA17">
            <v>8750.9327529069778</v>
          </cell>
          <cell r="AB17">
            <v>30.589352906976274</v>
          </cell>
        </row>
        <row r="18">
          <cell r="B18" t="str">
            <v>West, Suzanne</v>
          </cell>
          <cell r="C18" t="str">
            <v>Women's Health</v>
          </cell>
          <cell r="D18" t="str">
            <v>OB/GYN General</v>
          </cell>
          <cell r="E18" t="str">
            <v>OB/GYN General</v>
          </cell>
          <cell r="F18" t="str">
            <v>88501:  WH Grand Rapids OB/GYN</v>
          </cell>
          <cell r="G18">
            <v>0</v>
          </cell>
          <cell r="H18">
            <v>96.16</v>
          </cell>
          <cell r="I18">
            <v>200012.79999999999</v>
          </cell>
          <cell r="J18">
            <v>200012.79999999999</v>
          </cell>
          <cell r="K18">
            <v>162265.58666884014</v>
          </cell>
          <cell r="L18">
            <v>2941.0229000000013</v>
          </cell>
          <cell r="M18" t="str">
            <v>Guarantee</v>
          </cell>
          <cell r="N18">
            <v>195</v>
          </cell>
          <cell r="O18" t="str">
            <v>Yes</v>
          </cell>
          <cell r="P18">
            <v>0</v>
          </cell>
          <cell r="Q18">
            <v>0</v>
          </cell>
          <cell r="R18">
            <v>0</v>
          </cell>
          <cell r="S18">
            <v>130309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2918.9836991113425</v>
          </cell>
          <cell r="AA18">
            <v>2918.9836991113425</v>
          </cell>
          <cell r="AB18">
            <v>-22.039200888658797</v>
          </cell>
        </row>
        <row r="19">
          <cell r="B19" t="str">
            <v>Knudson, Katheryn</v>
          </cell>
          <cell r="C19" t="str">
            <v>Women's Health</v>
          </cell>
          <cell r="D19" t="str">
            <v>OB/GYN General</v>
          </cell>
          <cell r="E19" t="str">
            <v>OB/GYN General</v>
          </cell>
          <cell r="F19" t="str">
            <v>88501:  WH Grand Rapids OB/GYN</v>
          </cell>
          <cell r="G19">
            <v>220745</v>
          </cell>
          <cell r="H19">
            <v>0</v>
          </cell>
          <cell r="I19">
            <v>0</v>
          </cell>
          <cell r="J19">
            <v>220745</v>
          </cell>
          <cell r="K19">
            <v>194351.86546775894</v>
          </cell>
          <cell r="L19">
            <v>4539.5824999999995</v>
          </cell>
          <cell r="N19">
            <v>76</v>
          </cell>
          <cell r="O19" t="str">
            <v>No</v>
          </cell>
          <cell r="Q19">
            <v>0</v>
          </cell>
          <cell r="R19">
            <v>0</v>
          </cell>
          <cell r="T19">
            <v>1</v>
          </cell>
          <cell r="U19">
            <v>1</v>
          </cell>
          <cell r="V19">
            <v>0</v>
          </cell>
          <cell r="Y19">
            <v>0</v>
          </cell>
          <cell r="Z19">
            <v>4636.8302913117404</v>
          </cell>
          <cell r="AA19">
            <v>4636.8302913117404</v>
          </cell>
          <cell r="AB19">
            <v>97.247791311740912</v>
          </cell>
        </row>
        <row r="20">
          <cell r="B20" t="str">
            <v>Rinzler, Liana</v>
          </cell>
          <cell r="C20" t="str">
            <v>Women's Health</v>
          </cell>
          <cell r="D20" t="str">
            <v>OB/GYN General</v>
          </cell>
          <cell r="E20" t="str">
            <v>OB/GYN General</v>
          </cell>
          <cell r="F20" t="str">
            <v>88501:  WH Grand Rapids OB/GYN</v>
          </cell>
          <cell r="G20">
            <v>204169</v>
          </cell>
          <cell r="H20">
            <v>0</v>
          </cell>
          <cell r="I20">
            <v>0</v>
          </cell>
          <cell r="J20">
            <v>204169</v>
          </cell>
          <cell r="K20">
            <v>227209.73928964898</v>
          </cell>
          <cell r="L20">
            <v>4817.7833999999993</v>
          </cell>
          <cell r="N20">
            <v>27</v>
          </cell>
          <cell r="O20" t="str">
            <v>No</v>
          </cell>
          <cell r="Q20">
            <v>0</v>
          </cell>
          <cell r="R20">
            <v>0</v>
          </cell>
          <cell r="T20">
            <v>1</v>
          </cell>
          <cell r="U20">
            <v>1</v>
          </cell>
          <cell r="V20">
            <v>0</v>
          </cell>
          <cell r="Y20">
            <v>0</v>
          </cell>
          <cell r="Z20">
            <v>4919.0601936551921</v>
          </cell>
          <cell r="AA20">
            <v>4919.0601936551921</v>
          </cell>
          <cell r="AB20">
            <v>101.27679365519271</v>
          </cell>
        </row>
        <row r="21">
          <cell r="B21" t="str">
            <v>Bitner, Diana</v>
          </cell>
          <cell r="C21" t="str">
            <v>Women's Health</v>
          </cell>
          <cell r="D21" t="str">
            <v>OB/GYN General</v>
          </cell>
          <cell r="E21" t="str">
            <v>OB/GYN General</v>
          </cell>
          <cell r="F21" t="str">
            <v>88501:  WH Grand Rapids OB/GYN</v>
          </cell>
          <cell r="G21">
            <v>188517</v>
          </cell>
          <cell r="H21">
            <v>0</v>
          </cell>
          <cell r="I21">
            <v>0</v>
          </cell>
          <cell r="J21">
            <v>188517</v>
          </cell>
          <cell r="K21">
            <v>151975.02839805026</v>
          </cell>
          <cell r="L21">
            <v>4844.6264000000028</v>
          </cell>
          <cell r="N21">
            <v>61</v>
          </cell>
          <cell r="O21" t="str">
            <v>No</v>
          </cell>
          <cell r="Q21">
            <v>0</v>
          </cell>
          <cell r="R21">
            <v>0</v>
          </cell>
          <cell r="T21">
            <v>1</v>
          </cell>
          <cell r="U21">
            <v>1</v>
          </cell>
          <cell r="V21">
            <v>0</v>
          </cell>
          <cell r="Y21">
            <v>0</v>
          </cell>
          <cell r="Z21">
            <v>4889.353787246645</v>
          </cell>
          <cell r="AA21">
            <v>4889.353787246645</v>
          </cell>
          <cell r="AB21">
            <v>44.727387246642138</v>
          </cell>
        </row>
        <row r="22">
          <cell r="B22" t="str">
            <v>Menapace, David</v>
          </cell>
          <cell r="C22" t="str">
            <v>Women's Health</v>
          </cell>
          <cell r="D22" t="str">
            <v>OB/GYN General</v>
          </cell>
          <cell r="E22" t="str">
            <v>OB/GYN General</v>
          </cell>
          <cell r="F22" t="str">
            <v>88501:  WH Grand Rapids OB/GYN</v>
          </cell>
          <cell r="G22">
            <v>263541</v>
          </cell>
          <cell r="H22">
            <v>0</v>
          </cell>
          <cell r="I22">
            <v>0</v>
          </cell>
          <cell r="J22">
            <v>263541</v>
          </cell>
          <cell r="K22">
            <v>251097.96504443203</v>
          </cell>
          <cell r="L22">
            <v>5035.9478000000017</v>
          </cell>
          <cell r="N22">
            <v>20</v>
          </cell>
          <cell r="O22" t="str">
            <v>No</v>
          </cell>
          <cell r="Q22">
            <v>0</v>
          </cell>
          <cell r="R22">
            <v>0</v>
          </cell>
          <cell r="T22">
            <v>1</v>
          </cell>
          <cell r="U22">
            <v>1</v>
          </cell>
          <cell r="V22">
            <v>0</v>
          </cell>
          <cell r="Y22">
            <v>0</v>
          </cell>
          <cell r="Z22">
            <v>5074.1222865888485</v>
          </cell>
          <cell r="AA22">
            <v>5074.1222865888485</v>
          </cell>
          <cell r="AB22">
            <v>38.174486588846776</v>
          </cell>
        </row>
        <row r="23">
          <cell r="B23" t="str">
            <v>Wisebaker, Sandra</v>
          </cell>
          <cell r="C23" t="str">
            <v>Women's Health</v>
          </cell>
          <cell r="D23" t="str">
            <v>OB/GYN General</v>
          </cell>
          <cell r="E23" t="str">
            <v>OB/GYN General</v>
          </cell>
          <cell r="F23" t="str">
            <v>88501:  WH Grand Rapids OB/GYN</v>
          </cell>
          <cell r="G23">
            <v>227086</v>
          </cell>
          <cell r="H23">
            <v>0</v>
          </cell>
          <cell r="I23">
            <v>0</v>
          </cell>
          <cell r="J23">
            <v>227086</v>
          </cell>
          <cell r="K23">
            <v>238042.39146897919</v>
          </cell>
          <cell r="L23">
            <v>5271.2977999999994</v>
          </cell>
          <cell r="N23">
            <v>28</v>
          </cell>
          <cell r="O23" t="str">
            <v>No</v>
          </cell>
          <cell r="Q23">
            <v>0</v>
          </cell>
          <cell r="R23">
            <v>0</v>
          </cell>
          <cell r="T23">
            <v>1</v>
          </cell>
          <cell r="U23">
            <v>1</v>
          </cell>
          <cell r="V23">
            <v>0</v>
          </cell>
          <cell r="Y23">
            <v>0</v>
          </cell>
          <cell r="Z23">
            <v>5286.0133836767081</v>
          </cell>
          <cell r="AA23">
            <v>5286.0133836767081</v>
          </cell>
          <cell r="AB23">
            <v>14.715583676708775</v>
          </cell>
        </row>
        <row r="24">
          <cell r="B24" t="str">
            <v>Federico, Domenic</v>
          </cell>
          <cell r="C24" t="str">
            <v>Women's Health</v>
          </cell>
          <cell r="D24" t="str">
            <v>OB/GYN General</v>
          </cell>
          <cell r="E24" t="str">
            <v>OB/GYN General</v>
          </cell>
          <cell r="F24" t="str">
            <v>88501:  WH Grand Rapids OB/GYN</v>
          </cell>
          <cell r="G24">
            <v>250863</v>
          </cell>
          <cell r="H24">
            <v>0</v>
          </cell>
          <cell r="I24">
            <v>0</v>
          </cell>
          <cell r="J24">
            <v>250863</v>
          </cell>
          <cell r="K24">
            <v>242012.68163610034</v>
          </cell>
          <cell r="L24">
            <v>5357.2045000000016</v>
          </cell>
          <cell r="N24">
            <v>19</v>
          </cell>
          <cell r="O24" t="str">
            <v>No</v>
          </cell>
          <cell r="Q24">
            <v>0</v>
          </cell>
          <cell r="R24">
            <v>0</v>
          </cell>
          <cell r="T24">
            <v>1</v>
          </cell>
          <cell r="U24">
            <v>1</v>
          </cell>
          <cell r="V24">
            <v>0</v>
          </cell>
          <cell r="Y24">
            <v>0</v>
          </cell>
          <cell r="Z24">
            <v>5430.7173792967205</v>
          </cell>
          <cell r="AA24">
            <v>5430.7173792967205</v>
          </cell>
          <cell r="AB24">
            <v>73.512879296718893</v>
          </cell>
        </row>
        <row r="25">
          <cell r="B25" t="str">
            <v>Lalley, Jessica</v>
          </cell>
          <cell r="C25" t="str">
            <v>Women's Health</v>
          </cell>
          <cell r="D25" t="str">
            <v>OB/GYN General</v>
          </cell>
          <cell r="E25" t="str">
            <v>OB/GYN General</v>
          </cell>
          <cell r="F25" t="str">
            <v>88501:  WH Grand Rapids OB/GYN</v>
          </cell>
          <cell r="G25">
            <v>265543</v>
          </cell>
          <cell r="H25">
            <v>0</v>
          </cell>
          <cell r="I25">
            <v>0</v>
          </cell>
          <cell r="J25">
            <v>265543</v>
          </cell>
          <cell r="K25">
            <v>239158.49751014874</v>
          </cell>
          <cell r="L25">
            <v>6647.3687999999938</v>
          </cell>
          <cell r="N25">
            <v>104</v>
          </cell>
          <cell r="O25" t="str">
            <v>No</v>
          </cell>
          <cell r="Q25">
            <v>0</v>
          </cell>
          <cell r="R25">
            <v>0</v>
          </cell>
          <cell r="T25">
            <v>1</v>
          </cell>
          <cell r="U25">
            <v>1</v>
          </cell>
          <cell r="V25">
            <v>0</v>
          </cell>
          <cell r="Y25">
            <v>0</v>
          </cell>
          <cell r="Z25">
            <v>6816.2240011483436</v>
          </cell>
          <cell r="AA25">
            <v>6816.2240011483436</v>
          </cell>
          <cell r="AB25">
            <v>168.85520114834981</v>
          </cell>
        </row>
        <row r="26">
          <cell r="B26" t="str">
            <v>Leary, Elizabeth</v>
          </cell>
          <cell r="C26" t="str">
            <v>Women's Health</v>
          </cell>
          <cell r="D26" t="str">
            <v>OB/GYN General</v>
          </cell>
          <cell r="E26" t="str">
            <v>OB/GYN General</v>
          </cell>
          <cell r="F26" t="str">
            <v>88501:  WH Grand Rapids OB/GYN</v>
          </cell>
          <cell r="G26">
            <v>276054</v>
          </cell>
          <cell r="H26">
            <v>0</v>
          </cell>
          <cell r="I26">
            <v>0</v>
          </cell>
          <cell r="J26">
            <v>276054</v>
          </cell>
          <cell r="K26">
            <v>301400.69522437511</v>
          </cell>
          <cell r="L26">
            <v>7203.3616999999995</v>
          </cell>
          <cell r="N26">
            <v>88</v>
          </cell>
          <cell r="O26" t="str">
            <v>No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0</v>
          </cell>
          <cell r="Y26">
            <v>0</v>
          </cell>
          <cell r="Z26">
            <v>7295.3832959917172</v>
          </cell>
          <cell r="AA26">
            <v>7295.3832959917172</v>
          </cell>
          <cell r="AB26">
            <v>92.021595991717732</v>
          </cell>
        </row>
        <row r="27">
          <cell r="B27" t="str">
            <v>Fasbender, Thomas</v>
          </cell>
          <cell r="C27" t="str">
            <v>Women's Health</v>
          </cell>
          <cell r="D27" t="str">
            <v>OB/GYN General</v>
          </cell>
          <cell r="E27" t="str">
            <v>OB/GYN General</v>
          </cell>
          <cell r="F27" t="str">
            <v>88502:  WH Holland OB/GYN</v>
          </cell>
          <cell r="G27">
            <v>190735.8965066736</v>
          </cell>
          <cell r="H27">
            <v>0</v>
          </cell>
          <cell r="I27">
            <v>0</v>
          </cell>
          <cell r="J27">
            <v>190735.8965066736</v>
          </cell>
          <cell r="K27">
            <v>217545.09185849954</v>
          </cell>
          <cell r="L27">
            <v>6001.0563999999977</v>
          </cell>
          <cell r="N27">
            <v>191</v>
          </cell>
          <cell r="O27" t="str">
            <v>Yes</v>
          </cell>
          <cell r="Q27">
            <v>800</v>
          </cell>
          <cell r="R27">
            <v>0</v>
          </cell>
          <cell r="T27">
            <v>1</v>
          </cell>
          <cell r="U27">
            <v>1</v>
          </cell>
          <cell r="V27">
            <v>0</v>
          </cell>
          <cell r="Y27">
            <v>0</v>
          </cell>
          <cell r="Z27">
            <v>5768.5551995483038</v>
          </cell>
          <cell r="AA27">
            <v>5768.5551995483038</v>
          </cell>
          <cell r="AB27">
            <v>-232.50120045169388</v>
          </cell>
        </row>
        <row r="28">
          <cell r="B28" t="str">
            <v>Zimmerman, Brett</v>
          </cell>
          <cell r="C28" t="str">
            <v>Women's Health</v>
          </cell>
          <cell r="D28" t="str">
            <v>OB/GYN General</v>
          </cell>
          <cell r="E28" t="str">
            <v>OB/GYN General</v>
          </cell>
          <cell r="F28" t="str">
            <v>88502:  WH Holland OB/GYN</v>
          </cell>
          <cell r="G28">
            <v>282033.88306776859</v>
          </cell>
          <cell r="H28">
            <v>0</v>
          </cell>
          <cell r="I28">
            <v>0</v>
          </cell>
          <cell r="J28">
            <v>282033.88306776859</v>
          </cell>
          <cell r="K28">
            <v>325747.11946046329</v>
          </cell>
          <cell r="L28">
            <v>7706.8816000000015</v>
          </cell>
          <cell r="N28">
            <v>126</v>
          </cell>
          <cell r="O28" t="str">
            <v>No</v>
          </cell>
          <cell r="Q28">
            <v>1550</v>
          </cell>
          <cell r="R28">
            <v>10875</v>
          </cell>
          <cell r="T28">
            <v>1</v>
          </cell>
          <cell r="U28">
            <v>0.95</v>
          </cell>
          <cell r="V28">
            <v>0</v>
          </cell>
          <cell r="Y28">
            <v>0</v>
          </cell>
          <cell r="Z28">
            <v>7036.3406072679163</v>
          </cell>
          <cell r="AA28">
            <v>7036.3406072679163</v>
          </cell>
          <cell r="AB28">
            <v>-670.54099273208521</v>
          </cell>
        </row>
        <row r="29">
          <cell r="B29" t="str">
            <v>Strong, Sarah</v>
          </cell>
          <cell r="C29" t="str">
            <v>Women's Health</v>
          </cell>
          <cell r="D29" t="str">
            <v>OB/GYN General</v>
          </cell>
          <cell r="E29" t="str">
            <v>OB/GYN General</v>
          </cell>
          <cell r="F29" t="str">
            <v>88502:  WH Holland OB/GYN</v>
          </cell>
          <cell r="G29">
            <v>289544.27950286557</v>
          </cell>
          <cell r="H29">
            <v>0</v>
          </cell>
          <cell r="I29">
            <v>0</v>
          </cell>
          <cell r="J29">
            <v>289544.27950286557</v>
          </cell>
          <cell r="K29">
            <v>316407.32673404127</v>
          </cell>
          <cell r="L29">
            <v>8098.063900000001</v>
          </cell>
          <cell r="M29">
            <v>0</v>
          </cell>
          <cell r="N29">
            <v>146</v>
          </cell>
          <cell r="O29" t="str">
            <v>No</v>
          </cell>
          <cell r="P29">
            <v>0</v>
          </cell>
          <cell r="Q29">
            <v>800</v>
          </cell>
          <cell r="R29">
            <v>0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7048.6002930071945</v>
          </cell>
          <cell r="AA29">
            <v>7048.6002930071945</v>
          </cell>
          <cell r="AB29">
            <v>-1049.4636069928065</v>
          </cell>
        </row>
        <row r="30">
          <cell r="B30" t="str">
            <v>Dewitt, Dawn</v>
          </cell>
          <cell r="C30" t="str">
            <v>Women's Health</v>
          </cell>
          <cell r="D30" t="str">
            <v>OB/GYN General</v>
          </cell>
          <cell r="E30" t="str">
            <v>OB/GYN General</v>
          </cell>
          <cell r="F30" t="str">
            <v>Hudsonville</v>
          </cell>
          <cell r="G30">
            <v>0</v>
          </cell>
          <cell r="H30">
            <v>129.81</v>
          </cell>
          <cell r="I30">
            <v>162002.87999999998</v>
          </cell>
          <cell r="J30">
            <v>162002.87999999998</v>
          </cell>
          <cell r="K30">
            <v>162002.87999999998</v>
          </cell>
          <cell r="L30">
            <v>0</v>
          </cell>
          <cell r="M30" t="str">
            <v>Guarantee</v>
          </cell>
          <cell r="O30" t="str">
            <v>Yes</v>
          </cell>
          <cell r="Q30">
            <v>0</v>
          </cell>
          <cell r="R30">
            <v>0</v>
          </cell>
          <cell r="S30">
            <v>132140</v>
          </cell>
          <cell r="T30">
            <v>0.6</v>
          </cell>
          <cell r="U30">
            <v>0.6</v>
          </cell>
          <cell r="V30">
            <v>0</v>
          </cell>
          <cell r="W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Vanheest, Todd</v>
          </cell>
          <cell r="C31" t="str">
            <v>Women's Health</v>
          </cell>
          <cell r="D31" t="str">
            <v>OB/GYN General</v>
          </cell>
          <cell r="E31" t="str">
            <v>OB/GYN General</v>
          </cell>
          <cell r="F31" t="str">
            <v>Hudsonville</v>
          </cell>
          <cell r="G31">
            <v>0</v>
          </cell>
          <cell r="H31">
            <v>110.58</v>
          </cell>
          <cell r="I31">
            <v>230006.39999999999</v>
          </cell>
          <cell r="J31">
            <v>230006.39999999999</v>
          </cell>
          <cell r="K31">
            <v>230006.39999999999</v>
          </cell>
          <cell r="L31">
            <v>0</v>
          </cell>
          <cell r="Q31">
            <v>0</v>
          </cell>
          <cell r="R31">
            <v>0</v>
          </cell>
          <cell r="S31">
            <v>132142</v>
          </cell>
          <cell r="T31">
            <v>1</v>
          </cell>
          <cell r="U31">
            <v>1</v>
          </cell>
          <cell r="V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Seamon, Leighanne</v>
          </cell>
          <cell r="C32" t="str">
            <v>Women's Health</v>
          </cell>
          <cell r="D32" t="str">
            <v>OB/GYN Oncology</v>
          </cell>
          <cell r="E32" t="str">
            <v>OB/GYN Oncology</v>
          </cell>
          <cell r="F32" t="str">
            <v>88504: WH OB/GYN Gyn/Onc</v>
          </cell>
          <cell r="G32">
            <v>123078.40000000001</v>
          </cell>
          <cell r="H32">
            <v>192.31</v>
          </cell>
          <cell r="I32">
            <v>400004.8</v>
          </cell>
          <cell r="J32">
            <v>400004.8</v>
          </cell>
          <cell r="K32">
            <v>123452.57040872851</v>
          </cell>
          <cell r="L32">
            <v>882.76540133237836</v>
          </cell>
          <cell r="M32" t="str">
            <v>Guarantee</v>
          </cell>
          <cell r="N32">
            <v>192</v>
          </cell>
          <cell r="O32" t="str">
            <v>Yes</v>
          </cell>
          <cell r="Q32">
            <v>0</v>
          </cell>
          <cell r="R32">
            <v>0</v>
          </cell>
          <cell r="S32">
            <v>118130</v>
          </cell>
          <cell r="T32">
            <v>1</v>
          </cell>
          <cell r="U32">
            <v>0.75</v>
          </cell>
          <cell r="V32">
            <v>0</v>
          </cell>
          <cell r="X32">
            <v>0</v>
          </cell>
          <cell r="Y32">
            <v>0</v>
          </cell>
          <cell r="Z32">
            <v>882.76540133237836</v>
          </cell>
          <cell r="AA32">
            <v>882.76540133237836</v>
          </cell>
          <cell r="AB32">
            <v>0</v>
          </cell>
        </row>
        <row r="33">
          <cell r="B33" t="str">
            <v>Heisler, Christine</v>
          </cell>
          <cell r="C33" t="str">
            <v>Women's Health</v>
          </cell>
          <cell r="D33" t="str">
            <v>OB/GYN Urogynecology</v>
          </cell>
          <cell r="E33" t="str">
            <v>Urogynecology</v>
          </cell>
          <cell r="F33" t="str">
            <v>88530:  SS Urogynecology</v>
          </cell>
          <cell r="G33">
            <v>383654</v>
          </cell>
          <cell r="H33">
            <v>0</v>
          </cell>
          <cell r="I33">
            <v>0</v>
          </cell>
          <cell r="J33">
            <v>383654</v>
          </cell>
          <cell r="K33">
            <v>302351.46122699283</v>
          </cell>
          <cell r="L33">
            <v>6554.8056000000015</v>
          </cell>
          <cell r="M33" t="str">
            <v>Guarantee</v>
          </cell>
          <cell r="N33">
            <v>310</v>
          </cell>
          <cell r="O33">
            <v>0</v>
          </cell>
          <cell r="Q33">
            <v>0</v>
          </cell>
          <cell r="R33">
            <v>0</v>
          </cell>
          <cell r="T33">
            <v>1</v>
          </cell>
          <cell r="U33">
            <v>0.8</v>
          </cell>
          <cell r="V33">
            <v>0</v>
          </cell>
          <cell r="X33">
            <v>0</v>
          </cell>
          <cell r="Y33">
            <v>0</v>
          </cell>
          <cell r="Z33">
            <v>6360.6919439971443</v>
          </cell>
          <cell r="AA33">
            <v>6360.6919439971443</v>
          </cell>
          <cell r="AB33">
            <v>-194.11365600285717</v>
          </cell>
        </row>
        <row r="34">
          <cell r="B34" t="str">
            <v>Gawel, Karen</v>
          </cell>
          <cell r="C34" t="str">
            <v>Surgical Specialty</v>
          </cell>
          <cell r="D34" t="str">
            <v>Internal Medicine General</v>
          </cell>
          <cell r="E34" t="str">
            <v>Internal Medicine General</v>
          </cell>
          <cell r="F34" t="str">
            <v>88708:  MS Weight Loss Specialists</v>
          </cell>
          <cell r="G34">
            <v>162035.32</v>
          </cell>
          <cell r="H34">
            <v>0</v>
          </cell>
          <cell r="I34">
            <v>0</v>
          </cell>
          <cell r="J34">
            <v>162035.32</v>
          </cell>
          <cell r="K34">
            <v>162035.32</v>
          </cell>
          <cell r="L34">
            <v>3303.1400000000003</v>
          </cell>
          <cell r="M34" t="str">
            <v>Guarantee</v>
          </cell>
          <cell r="N34">
            <v>41</v>
          </cell>
          <cell r="O34" t="str">
            <v>No</v>
          </cell>
          <cell r="Q34">
            <v>0</v>
          </cell>
          <cell r="R34">
            <v>0</v>
          </cell>
          <cell r="T34">
            <v>0.9</v>
          </cell>
          <cell r="U34">
            <v>0.63</v>
          </cell>
          <cell r="V34">
            <v>0</v>
          </cell>
          <cell r="X34">
            <v>0</v>
          </cell>
          <cell r="Y34">
            <v>0</v>
          </cell>
          <cell r="Z34">
            <v>3430.7500198036432</v>
          </cell>
          <cell r="AA34">
            <v>3430.7500198036432</v>
          </cell>
          <cell r="AB34">
            <v>127.6100198036429</v>
          </cell>
        </row>
        <row r="35">
          <cell r="B35" t="str">
            <v>Habekovic, Marko</v>
          </cell>
          <cell r="C35" t="str">
            <v>Surgical Specialty</v>
          </cell>
          <cell r="D35" t="str">
            <v>Ophthalmology</v>
          </cell>
          <cell r="E35" t="str">
            <v>Ophthalmology</v>
          </cell>
          <cell r="F35" t="str">
            <v>88714:  SS Grand Rapids Ophthalmology</v>
          </cell>
          <cell r="G35">
            <v>313275.81802437414</v>
          </cell>
          <cell r="H35">
            <v>0</v>
          </cell>
          <cell r="I35">
            <v>0</v>
          </cell>
          <cell r="J35">
            <v>313275.81802437414</v>
          </cell>
          <cell r="K35">
            <v>347272.02500216063</v>
          </cell>
          <cell r="L35">
            <v>9378.4749999999985</v>
          </cell>
          <cell r="N35">
            <v>103</v>
          </cell>
          <cell r="O35" t="str">
            <v>No</v>
          </cell>
          <cell r="Q35">
            <v>800</v>
          </cell>
          <cell r="R35">
            <v>2000</v>
          </cell>
          <cell r="T35">
            <v>1</v>
          </cell>
          <cell r="U35">
            <v>1</v>
          </cell>
          <cell r="V35">
            <v>0</v>
          </cell>
          <cell r="Y35">
            <v>0</v>
          </cell>
          <cell r="Z35">
            <v>8735.9900313019753</v>
          </cell>
          <cell r="AA35">
            <v>8735.9900313019753</v>
          </cell>
          <cell r="AB35">
            <v>-642.48496869802329</v>
          </cell>
        </row>
        <row r="36">
          <cell r="B36" t="str">
            <v>Steensma, Matthew</v>
          </cell>
          <cell r="C36" t="str">
            <v>Surgical Specialty</v>
          </cell>
          <cell r="D36" t="str">
            <v>Orthopedic Oncology</v>
          </cell>
          <cell r="E36" t="str">
            <v>Surgical Oncology</v>
          </cell>
          <cell r="F36" t="str">
            <v>88701: Surgical Orthopedic Oncology</v>
          </cell>
          <cell r="G36">
            <v>399815.99999999994</v>
          </cell>
          <cell r="H36">
            <v>0</v>
          </cell>
          <cell r="I36">
            <v>0</v>
          </cell>
          <cell r="J36">
            <v>399815.99999999994</v>
          </cell>
          <cell r="K36">
            <v>399815.99999999994</v>
          </cell>
          <cell r="L36">
            <v>4884.894400000002</v>
          </cell>
          <cell r="M36" t="str">
            <v>Guarantee</v>
          </cell>
          <cell r="N36">
            <v>194</v>
          </cell>
          <cell r="O36" t="str">
            <v>Yes</v>
          </cell>
          <cell r="Q36">
            <v>0</v>
          </cell>
          <cell r="R36">
            <v>0</v>
          </cell>
          <cell r="T36">
            <v>1</v>
          </cell>
          <cell r="U36">
            <v>0.6</v>
          </cell>
          <cell r="V36">
            <v>0</v>
          </cell>
          <cell r="X36">
            <v>0</v>
          </cell>
          <cell r="Y36">
            <v>0</v>
          </cell>
          <cell r="Z36">
            <v>5141.1458744639158</v>
          </cell>
          <cell r="AA36">
            <v>5141.1458744639158</v>
          </cell>
          <cell r="AB36">
            <v>256.25147446391384</v>
          </cell>
        </row>
        <row r="37">
          <cell r="B37" t="str">
            <v>Afman, Chad</v>
          </cell>
          <cell r="C37" t="str">
            <v>Surgical Specialty</v>
          </cell>
          <cell r="D37" t="str">
            <v>Otolaryngology</v>
          </cell>
          <cell r="E37" t="str">
            <v>Otolaryngology</v>
          </cell>
          <cell r="F37" t="str">
            <v>88703:  SS Grand Rapids ENT</v>
          </cell>
          <cell r="G37">
            <v>0</v>
          </cell>
          <cell r="H37">
            <v>197.12</v>
          </cell>
          <cell r="I37">
            <v>410009.60000000003</v>
          </cell>
          <cell r="J37">
            <v>410009.60000000003</v>
          </cell>
          <cell r="K37">
            <v>410009.60000000003</v>
          </cell>
          <cell r="L37">
            <v>0</v>
          </cell>
          <cell r="M37" t="str">
            <v>Guarantee</v>
          </cell>
          <cell r="N37">
            <v>296</v>
          </cell>
          <cell r="O37" t="str">
            <v>Yes</v>
          </cell>
          <cell r="Q37">
            <v>0</v>
          </cell>
          <cell r="R37">
            <v>0</v>
          </cell>
          <cell r="S37">
            <v>133366</v>
          </cell>
          <cell r="T37">
            <v>1</v>
          </cell>
          <cell r="U37">
            <v>0.95</v>
          </cell>
          <cell r="V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B38" t="str">
            <v>Weinman, Eric</v>
          </cell>
          <cell r="C38" t="str">
            <v>Surgical Specialty</v>
          </cell>
          <cell r="D38" t="str">
            <v>Otolaryngology</v>
          </cell>
          <cell r="E38" t="str">
            <v>Otolaryngology</v>
          </cell>
          <cell r="F38" t="str">
            <v>88703:  SS Grand Rapids ENT</v>
          </cell>
          <cell r="G38">
            <v>351970.83721355483</v>
          </cell>
          <cell r="H38">
            <v>0</v>
          </cell>
          <cell r="I38">
            <v>0</v>
          </cell>
          <cell r="J38">
            <v>351970.83721355483</v>
          </cell>
          <cell r="K38">
            <v>385513.22013850987</v>
          </cell>
          <cell r="L38">
            <v>7763.4676000000018</v>
          </cell>
          <cell r="N38">
            <v>89</v>
          </cell>
          <cell r="O38" t="str">
            <v>No</v>
          </cell>
          <cell r="Q38">
            <v>0</v>
          </cell>
          <cell r="R38">
            <v>13780.903999999999</v>
          </cell>
          <cell r="T38">
            <v>1</v>
          </cell>
          <cell r="U38">
            <v>1</v>
          </cell>
          <cell r="V38">
            <v>0</v>
          </cell>
          <cell r="Y38">
            <v>0</v>
          </cell>
          <cell r="Z38">
            <v>7318.4383203211428</v>
          </cell>
          <cell r="AA38">
            <v>7318.4383203211428</v>
          </cell>
          <cell r="AB38">
            <v>-445.02927967885898</v>
          </cell>
        </row>
        <row r="39">
          <cell r="B39" t="str">
            <v>Hart, Francis</v>
          </cell>
          <cell r="C39" t="str">
            <v>Surgical Specialty</v>
          </cell>
          <cell r="D39" t="str">
            <v>Otolaryngology</v>
          </cell>
          <cell r="E39" t="str">
            <v>Otolaryngology</v>
          </cell>
          <cell r="F39" t="str">
            <v>88703:  SS Grand Rapids ENT</v>
          </cell>
          <cell r="G39">
            <v>390498.19680066034</v>
          </cell>
          <cell r="H39">
            <v>0</v>
          </cell>
          <cell r="I39">
            <v>0</v>
          </cell>
          <cell r="J39">
            <v>390498.19680066034</v>
          </cell>
          <cell r="K39">
            <v>404977.94114570366</v>
          </cell>
          <cell r="L39">
            <v>8488.0108999999993</v>
          </cell>
          <cell r="N39">
            <v>65</v>
          </cell>
          <cell r="O39" t="str">
            <v>No</v>
          </cell>
          <cell r="Q39">
            <v>0</v>
          </cell>
          <cell r="R39">
            <v>8449.9974000000002</v>
          </cell>
          <cell r="T39">
            <v>1</v>
          </cell>
          <cell r="U39">
            <v>1</v>
          </cell>
          <cell r="V39">
            <v>0</v>
          </cell>
          <cell r="Y39">
            <v>0</v>
          </cell>
          <cell r="Z39">
            <v>7646.7964122331141</v>
          </cell>
          <cell r="AA39">
            <v>7646.7964122331141</v>
          </cell>
          <cell r="AB39">
            <v>-841.21448776688521</v>
          </cell>
        </row>
        <row r="40">
          <cell r="B40" t="str">
            <v>Postma, Keith</v>
          </cell>
          <cell r="C40" t="str">
            <v>Surgical Specialty</v>
          </cell>
          <cell r="D40" t="str">
            <v>Otolaryngology</v>
          </cell>
          <cell r="E40" t="str">
            <v>Otolaryngology</v>
          </cell>
          <cell r="F40" t="str">
            <v>88703:  SS Grand Rapids ENT</v>
          </cell>
          <cell r="G40">
            <v>733680.05704182794</v>
          </cell>
          <cell r="H40">
            <v>0</v>
          </cell>
          <cell r="I40">
            <v>0</v>
          </cell>
          <cell r="J40">
            <v>733680.05704182794</v>
          </cell>
          <cell r="K40">
            <v>565242.77408648632</v>
          </cell>
          <cell r="L40">
            <v>12686.041300000004</v>
          </cell>
          <cell r="N40">
            <v>46</v>
          </cell>
          <cell r="O40" t="str">
            <v>No</v>
          </cell>
          <cell r="Q40">
            <v>5400</v>
          </cell>
          <cell r="R40">
            <v>21897</v>
          </cell>
          <cell r="T40">
            <v>1</v>
          </cell>
          <cell r="U40">
            <v>1</v>
          </cell>
          <cell r="V40">
            <v>0</v>
          </cell>
          <cell r="Y40">
            <v>0</v>
          </cell>
          <cell r="Z40">
            <v>11364.146414206623</v>
          </cell>
          <cell r="AA40">
            <v>11364.146414206623</v>
          </cell>
          <cell r="AB40">
            <v>-1321.894885793381</v>
          </cell>
        </row>
        <row r="41">
          <cell r="B41" t="str">
            <v>Orton, Tracy</v>
          </cell>
          <cell r="C41" t="str">
            <v>Surgical Specialty</v>
          </cell>
          <cell r="D41" t="str">
            <v>Otolaryngology</v>
          </cell>
          <cell r="E41" t="str">
            <v>Otolaryngology</v>
          </cell>
          <cell r="F41" t="str">
            <v>88704:  SS Holland ENT</v>
          </cell>
          <cell r="G41">
            <v>316153.34909669979</v>
          </cell>
          <cell r="H41">
            <v>0</v>
          </cell>
          <cell r="I41">
            <v>0</v>
          </cell>
          <cell r="J41">
            <v>316153.34909669979</v>
          </cell>
          <cell r="K41">
            <v>359290.71457137604</v>
          </cell>
          <cell r="L41">
            <v>7389.1123000000025</v>
          </cell>
          <cell r="N41">
            <v>152</v>
          </cell>
          <cell r="O41" t="str">
            <v>No</v>
          </cell>
          <cell r="Q41">
            <v>0</v>
          </cell>
          <cell r="R41">
            <v>624</v>
          </cell>
          <cell r="T41">
            <v>1</v>
          </cell>
          <cell r="U41">
            <v>1</v>
          </cell>
          <cell r="V41">
            <v>0</v>
          </cell>
          <cell r="Y41">
            <v>0</v>
          </cell>
          <cell r="Z41">
            <v>7006.8646128478649</v>
          </cell>
          <cell r="AA41">
            <v>7006.8646128478649</v>
          </cell>
          <cell r="AB41">
            <v>-382.24768715213759</v>
          </cell>
        </row>
        <row r="42">
          <cell r="B42" t="str">
            <v>Strabbing, Richard</v>
          </cell>
          <cell r="C42" t="str">
            <v>Surgical Specialty</v>
          </cell>
          <cell r="D42" t="str">
            <v>Otolaryngology</v>
          </cell>
          <cell r="E42" t="str">
            <v>Otolaryngology</v>
          </cell>
          <cell r="F42" t="str">
            <v>88704:  SS Holland ENT</v>
          </cell>
          <cell r="G42">
            <v>441477.83029217669</v>
          </cell>
          <cell r="H42">
            <v>0</v>
          </cell>
          <cell r="I42">
            <v>0</v>
          </cell>
          <cell r="J42">
            <v>441477.83029217669</v>
          </cell>
          <cell r="K42">
            <v>427137.76196107885</v>
          </cell>
          <cell r="L42">
            <v>9350.1486000000004</v>
          </cell>
          <cell r="N42">
            <v>153</v>
          </cell>
          <cell r="O42" t="str">
            <v>No</v>
          </cell>
          <cell r="Q42">
            <v>0</v>
          </cell>
          <cell r="R42">
            <v>1252</v>
          </cell>
          <cell r="T42">
            <v>1</v>
          </cell>
          <cell r="U42">
            <v>1</v>
          </cell>
          <cell r="V42">
            <v>0</v>
          </cell>
          <cell r="Y42">
            <v>0</v>
          </cell>
          <cell r="Z42">
            <v>8298.4230174310505</v>
          </cell>
          <cell r="AA42">
            <v>8298.4230174310505</v>
          </cell>
          <cell r="AB42">
            <v>-1051.7255825689499</v>
          </cell>
        </row>
        <row r="43">
          <cell r="B43" t="str">
            <v>Hagelberg, Richard</v>
          </cell>
          <cell r="C43" t="str">
            <v>Surgical Specialty</v>
          </cell>
          <cell r="D43" t="str">
            <v>SICU</v>
          </cell>
          <cell r="E43" t="str">
            <v>SICU</v>
          </cell>
          <cell r="F43" t="str">
            <v>86340:  Surgical Intensive Care</v>
          </cell>
          <cell r="G43">
            <v>389881.4</v>
          </cell>
          <cell r="H43">
            <v>0</v>
          </cell>
          <cell r="I43">
            <v>0</v>
          </cell>
          <cell r="J43">
            <v>389881.4</v>
          </cell>
          <cell r="K43">
            <v>389881.4</v>
          </cell>
          <cell r="L43">
            <v>7216.3869825839993</v>
          </cell>
          <cell r="M43" t="str">
            <v>Guarantee</v>
          </cell>
          <cell r="N43">
            <v>249</v>
          </cell>
          <cell r="O43" t="str">
            <v>No</v>
          </cell>
          <cell r="Q43">
            <v>0</v>
          </cell>
          <cell r="R43">
            <v>0</v>
          </cell>
          <cell r="T43">
            <v>1</v>
          </cell>
          <cell r="U43">
            <v>1</v>
          </cell>
          <cell r="V43">
            <v>0</v>
          </cell>
          <cell r="X43">
            <v>0</v>
          </cell>
          <cell r="Y43">
            <v>5522.3150000572205</v>
          </cell>
          <cell r="Z43">
            <v>1694.0719825267793</v>
          </cell>
          <cell r="AA43">
            <v>7216.3869825839993</v>
          </cell>
          <cell r="AB43">
            <v>0</v>
          </cell>
        </row>
        <row r="44">
          <cell r="B44" t="str">
            <v>Bonnell, Bruce</v>
          </cell>
          <cell r="C44" t="str">
            <v>Surgical Specialty</v>
          </cell>
          <cell r="D44" t="str">
            <v>SICU</v>
          </cell>
          <cell r="E44" t="str">
            <v>SICU</v>
          </cell>
          <cell r="F44" t="str">
            <v>88718:  Surgical Intensive Care</v>
          </cell>
          <cell r="G44">
            <v>405350.19</v>
          </cell>
          <cell r="H44">
            <v>0</v>
          </cell>
          <cell r="I44">
            <v>0</v>
          </cell>
          <cell r="J44">
            <v>405350.19</v>
          </cell>
          <cell r="K44">
            <v>405350.19</v>
          </cell>
          <cell r="L44">
            <v>6359.345003426075</v>
          </cell>
          <cell r="M44" t="str">
            <v>Guarantee</v>
          </cell>
          <cell r="N44">
            <v>174</v>
          </cell>
          <cell r="O44" t="e">
            <v>#N/A</v>
          </cell>
          <cell r="Q44">
            <v>0</v>
          </cell>
          <cell r="R44">
            <v>0</v>
          </cell>
          <cell r="T44">
            <v>1</v>
          </cell>
          <cell r="U44">
            <v>1</v>
          </cell>
          <cell r="V44">
            <v>0</v>
          </cell>
          <cell r="Y44">
            <v>6359.345003426075</v>
          </cell>
          <cell r="Z44">
            <v>0</v>
          </cell>
          <cell r="AA44">
            <v>6359.345003426075</v>
          </cell>
          <cell r="AB44">
            <v>0</v>
          </cell>
        </row>
        <row r="45">
          <cell r="B45" t="str">
            <v>Hanf, Charles</v>
          </cell>
          <cell r="C45" t="str">
            <v>Surgical Specialty</v>
          </cell>
          <cell r="D45" t="str">
            <v>SICU</v>
          </cell>
          <cell r="E45" t="str">
            <v>SICU</v>
          </cell>
          <cell r="F45" t="str">
            <v>88718:  Surgical Intensive Care</v>
          </cell>
          <cell r="G45">
            <v>458199.33</v>
          </cell>
          <cell r="H45">
            <v>0</v>
          </cell>
          <cell r="I45">
            <v>0</v>
          </cell>
          <cell r="J45">
            <v>458199.33</v>
          </cell>
          <cell r="K45">
            <v>458199.33</v>
          </cell>
          <cell r="L45">
            <v>5902.5799879431725</v>
          </cell>
          <cell r="M45" t="str">
            <v>Guarantee</v>
          </cell>
          <cell r="N45">
            <v>176</v>
          </cell>
          <cell r="O45" t="e">
            <v>#N/A</v>
          </cell>
          <cell r="Q45">
            <v>0</v>
          </cell>
          <cell r="R45">
            <v>0</v>
          </cell>
          <cell r="T45">
            <v>1</v>
          </cell>
          <cell r="U45">
            <v>1</v>
          </cell>
          <cell r="V45">
            <v>0</v>
          </cell>
          <cell r="X45">
            <v>0</v>
          </cell>
          <cell r="Y45">
            <v>5902.5799879431725</v>
          </cell>
          <cell r="Z45">
            <v>0</v>
          </cell>
          <cell r="AA45">
            <v>5902.5799879431725</v>
          </cell>
          <cell r="AB45">
            <v>0</v>
          </cell>
        </row>
        <row r="46">
          <cell r="B46" t="str">
            <v>Slay, Heather</v>
          </cell>
          <cell r="C46" t="str">
            <v>Surgical Specialty</v>
          </cell>
          <cell r="D46" t="str">
            <v>Surgery Colon Rectal</v>
          </cell>
          <cell r="E46" t="str">
            <v>Colorectal Surgery</v>
          </cell>
          <cell r="F46" t="str">
            <v>88705:  SS Colon/Rectal</v>
          </cell>
          <cell r="G46">
            <v>167788.22772819371</v>
          </cell>
          <cell r="H46">
            <v>0</v>
          </cell>
          <cell r="I46">
            <v>0</v>
          </cell>
          <cell r="J46">
            <v>167788.22772819371</v>
          </cell>
          <cell r="K46">
            <v>224471.12072337847</v>
          </cell>
          <cell r="L46">
            <v>4512.9767000000011</v>
          </cell>
          <cell r="N46">
            <v>132</v>
          </cell>
          <cell r="O46" t="str">
            <v>No</v>
          </cell>
          <cell r="Q46">
            <v>0</v>
          </cell>
          <cell r="R46">
            <v>260.61600000000004</v>
          </cell>
          <cell r="T46">
            <v>0.8</v>
          </cell>
          <cell r="U46">
            <v>0.8</v>
          </cell>
          <cell r="V46">
            <v>0</v>
          </cell>
          <cell r="Y46">
            <v>0</v>
          </cell>
          <cell r="Z46">
            <v>4547.4476088929177</v>
          </cell>
          <cell r="AA46">
            <v>4547.4476088929177</v>
          </cell>
          <cell r="AB46">
            <v>34.470908892916668</v>
          </cell>
        </row>
        <row r="47">
          <cell r="B47" t="str">
            <v>Kim, Donald</v>
          </cell>
          <cell r="C47" t="str">
            <v>Surgical Specialty</v>
          </cell>
          <cell r="D47" t="str">
            <v>Surgery Colon Rectal</v>
          </cell>
          <cell r="E47" t="str">
            <v>Colorectal Surgery</v>
          </cell>
          <cell r="F47" t="str">
            <v>88705:  SS Colon/Rectal</v>
          </cell>
          <cell r="G47">
            <v>423299.55127028603</v>
          </cell>
          <cell r="H47">
            <v>0</v>
          </cell>
          <cell r="I47">
            <v>0</v>
          </cell>
          <cell r="J47">
            <v>423299.55127028603</v>
          </cell>
          <cell r="K47">
            <v>460450.96507049433</v>
          </cell>
          <cell r="L47">
            <v>10347.162300000002</v>
          </cell>
          <cell r="N47">
            <v>64</v>
          </cell>
          <cell r="O47" t="str">
            <v>No</v>
          </cell>
          <cell r="Q47">
            <v>2300</v>
          </cell>
          <cell r="R47">
            <v>521.23200000000008</v>
          </cell>
          <cell r="T47">
            <v>1</v>
          </cell>
          <cell r="U47">
            <v>1</v>
          </cell>
          <cell r="V47">
            <v>0</v>
          </cell>
          <cell r="Y47">
            <v>0</v>
          </cell>
          <cell r="Z47">
            <v>10467.147029072643</v>
          </cell>
          <cell r="AA47">
            <v>10467.147029072643</v>
          </cell>
          <cell r="AB47">
            <v>119.98472907264113</v>
          </cell>
        </row>
        <row r="48">
          <cell r="B48" t="str">
            <v>Figg, Ryan</v>
          </cell>
          <cell r="C48" t="str">
            <v>Surgical Specialty</v>
          </cell>
          <cell r="D48" t="str">
            <v>Surgery Colon Rectal</v>
          </cell>
          <cell r="E48" t="str">
            <v>Colorectal Surgery</v>
          </cell>
          <cell r="F48" t="str">
            <v>88705:  SS Colon/Rectal</v>
          </cell>
          <cell r="G48">
            <v>427399.22940717626</v>
          </cell>
          <cell r="H48">
            <v>0</v>
          </cell>
          <cell r="I48">
            <v>0</v>
          </cell>
          <cell r="J48">
            <v>427399.22940717626</v>
          </cell>
          <cell r="K48">
            <v>427399.22940717626</v>
          </cell>
          <cell r="L48">
            <v>10818.518199999997</v>
          </cell>
          <cell r="N48">
            <v>245</v>
          </cell>
          <cell r="O48" t="str">
            <v>Yes</v>
          </cell>
          <cell r="Q48">
            <v>0</v>
          </cell>
          <cell r="R48">
            <v>0</v>
          </cell>
          <cell r="T48">
            <v>1</v>
          </cell>
          <cell r="U48">
            <v>1</v>
          </cell>
          <cell r="V48">
            <v>0</v>
          </cell>
          <cell r="Y48">
            <v>0</v>
          </cell>
          <cell r="Z48">
            <v>10973.57844268322</v>
          </cell>
          <cell r="AA48">
            <v>10973.57844268322</v>
          </cell>
          <cell r="AB48">
            <v>155.0602426832229</v>
          </cell>
        </row>
        <row r="49">
          <cell r="B49" t="str">
            <v>Hoedema, Rebecca</v>
          </cell>
          <cell r="C49" t="str">
            <v>Surgical Specialty</v>
          </cell>
          <cell r="D49" t="str">
            <v>Surgery Colon Rectal</v>
          </cell>
          <cell r="E49" t="str">
            <v>Colorectal Surgery</v>
          </cell>
          <cell r="F49" t="str">
            <v>88705:  SS Colon/Rectal</v>
          </cell>
          <cell r="G49">
            <v>515566.57773519878</v>
          </cell>
          <cell r="H49">
            <v>0</v>
          </cell>
          <cell r="I49">
            <v>0</v>
          </cell>
          <cell r="J49">
            <v>515566.57773519878</v>
          </cell>
          <cell r="K49">
            <v>486390.99707049434</v>
          </cell>
          <cell r="L49">
            <v>11430.631500000005</v>
          </cell>
          <cell r="N49">
            <v>99</v>
          </cell>
          <cell r="O49" t="str">
            <v>No</v>
          </cell>
          <cell r="Q49">
            <v>0</v>
          </cell>
          <cell r="R49">
            <v>28055.26319999999</v>
          </cell>
          <cell r="T49">
            <v>1</v>
          </cell>
          <cell r="U49">
            <v>1</v>
          </cell>
          <cell r="V49">
            <v>0</v>
          </cell>
          <cell r="Y49">
            <v>0</v>
          </cell>
          <cell r="Z49">
            <v>11558.475558894872</v>
          </cell>
          <cell r="AA49">
            <v>11558.475558894872</v>
          </cell>
          <cell r="AB49">
            <v>127.84405889486698</v>
          </cell>
        </row>
        <row r="50">
          <cell r="B50" t="str">
            <v>Luchtefeld, Martin</v>
          </cell>
          <cell r="C50" t="str">
            <v>Surgical Specialty</v>
          </cell>
          <cell r="D50" t="str">
            <v>Surgery Colon Rectal</v>
          </cell>
          <cell r="E50" t="str">
            <v>Colorectal Surgery</v>
          </cell>
          <cell r="F50" t="str">
            <v>88705:  SS Colon/Rectal</v>
          </cell>
          <cell r="G50">
            <v>531240.88745457924</v>
          </cell>
          <cell r="H50">
            <v>0</v>
          </cell>
          <cell r="I50">
            <v>0</v>
          </cell>
          <cell r="J50">
            <v>531240.88745457924</v>
          </cell>
          <cell r="K50">
            <v>468160.96507049433</v>
          </cell>
          <cell r="L50">
            <v>11756.233000000004</v>
          </cell>
          <cell r="N50">
            <v>49</v>
          </cell>
          <cell r="O50" t="str">
            <v>No</v>
          </cell>
          <cell r="Q50">
            <v>950</v>
          </cell>
          <cell r="R50">
            <v>12875.232</v>
          </cell>
          <cell r="T50">
            <v>1</v>
          </cell>
          <cell r="U50">
            <v>1</v>
          </cell>
          <cell r="V50">
            <v>9759.75</v>
          </cell>
          <cell r="W50">
            <v>0</v>
          </cell>
          <cell r="Y50">
            <v>0</v>
          </cell>
          <cell r="Z50">
            <v>11852.460086974499</v>
          </cell>
          <cell r="AA50">
            <v>11852.460086974499</v>
          </cell>
          <cell r="AB50">
            <v>96.227086974495251</v>
          </cell>
        </row>
        <row r="51">
          <cell r="B51" t="str">
            <v>Dujovny, Nadav</v>
          </cell>
          <cell r="C51" t="str">
            <v>Surgical Specialty</v>
          </cell>
          <cell r="D51" t="str">
            <v>Surgery Colon Rectal</v>
          </cell>
          <cell r="E51" t="str">
            <v>Colorectal Surgery</v>
          </cell>
          <cell r="F51" t="str">
            <v>88705:  SS Colon/Rectal</v>
          </cell>
          <cell r="G51">
            <v>520567.96424016479</v>
          </cell>
          <cell r="H51">
            <v>0</v>
          </cell>
          <cell r="I51">
            <v>0</v>
          </cell>
          <cell r="J51">
            <v>520567.96424016479</v>
          </cell>
          <cell r="K51">
            <v>465845.96507049433</v>
          </cell>
          <cell r="L51">
            <v>11832.173100000004</v>
          </cell>
          <cell r="N51">
            <v>117</v>
          </cell>
          <cell r="O51" t="str">
            <v>No</v>
          </cell>
          <cell r="Q51">
            <v>425</v>
          </cell>
          <cell r="R51">
            <v>7788.732</v>
          </cell>
          <cell r="T51">
            <v>1</v>
          </cell>
          <cell r="U51">
            <v>1</v>
          </cell>
          <cell r="V51">
            <v>0</v>
          </cell>
          <cell r="Y51">
            <v>12.830000013113022</v>
          </cell>
          <cell r="Z51">
            <v>11917.070457894803</v>
          </cell>
          <cell r="AA51">
            <v>11929.900457907916</v>
          </cell>
          <cell r="AB51">
            <v>97.727357907911937</v>
          </cell>
        </row>
        <row r="52">
          <cell r="B52" t="str">
            <v>Pettinga, Jane</v>
          </cell>
          <cell r="C52" t="str">
            <v>Surgical Specialty</v>
          </cell>
          <cell r="D52" t="str">
            <v>Surgery General - SS</v>
          </cell>
          <cell r="E52" t="str">
            <v>Breast Care</v>
          </cell>
          <cell r="F52" t="str">
            <v>88710:  SS Breast Care</v>
          </cell>
          <cell r="G52">
            <v>256568.87684509216</v>
          </cell>
          <cell r="H52">
            <v>0</v>
          </cell>
          <cell r="I52">
            <v>0</v>
          </cell>
          <cell r="J52">
            <v>256568.87684509216</v>
          </cell>
          <cell r="K52">
            <v>256568.87684509216</v>
          </cell>
          <cell r="L52">
            <v>4505.1762500000023</v>
          </cell>
          <cell r="N52">
            <v>268</v>
          </cell>
          <cell r="O52" t="str">
            <v>Yes</v>
          </cell>
          <cell r="Q52">
            <v>0</v>
          </cell>
          <cell r="R52">
            <v>4440</v>
          </cell>
          <cell r="T52">
            <v>0.7</v>
          </cell>
          <cell r="U52">
            <v>0.66499999999999992</v>
          </cell>
          <cell r="V52">
            <v>0</v>
          </cell>
          <cell r="Y52">
            <v>35.619999974966049</v>
          </cell>
          <cell r="Z52">
            <v>4280.4200217485431</v>
          </cell>
          <cell r="AA52">
            <v>4316.0400217235092</v>
          </cell>
          <cell r="AB52">
            <v>-189.13622827649306</v>
          </cell>
        </row>
        <row r="53">
          <cell r="B53" t="str">
            <v>Melnik, Marianne</v>
          </cell>
          <cell r="C53" t="str">
            <v>Surgical Specialty</v>
          </cell>
          <cell r="D53" t="str">
            <v>Surgery General - SS</v>
          </cell>
          <cell r="E53" t="str">
            <v>Breast Care</v>
          </cell>
          <cell r="F53" t="str">
            <v>88710:  SS Breast Care</v>
          </cell>
          <cell r="G53">
            <v>360060.58256525011</v>
          </cell>
          <cell r="H53">
            <v>0</v>
          </cell>
          <cell r="I53">
            <v>0</v>
          </cell>
          <cell r="J53">
            <v>360060.58256525011</v>
          </cell>
          <cell r="K53">
            <v>360060.58256525011</v>
          </cell>
          <cell r="L53">
            <v>9138.0915000000023</v>
          </cell>
          <cell r="N53">
            <v>257</v>
          </cell>
          <cell r="O53" t="str">
            <v>Yes</v>
          </cell>
          <cell r="Q53">
            <v>0</v>
          </cell>
          <cell r="R53">
            <v>0</v>
          </cell>
          <cell r="T53">
            <v>1</v>
          </cell>
          <cell r="U53">
            <v>1</v>
          </cell>
          <cell r="V53">
            <v>0</v>
          </cell>
          <cell r="Y53">
            <v>0</v>
          </cell>
          <cell r="Z53">
            <v>8542.45802089274</v>
          </cell>
          <cell r="AA53">
            <v>8542.45802089274</v>
          </cell>
          <cell r="AB53">
            <v>-595.63347910726225</v>
          </cell>
        </row>
        <row r="54">
          <cell r="B54" t="str">
            <v>App, Colleen</v>
          </cell>
          <cell r="C54" t="str">
            <v>Surgical Specialty</v>
          </cell>
          <cell r="D54" t="str">
            <v>Surgery General - SS</v>
          </cell>
          <cell r="E54" t="str">
            <v>Breast Care</v>
          </cell>
          <cell r="F54" t="str">
            <v>88716:  SS Advance Breast Care Center</v>
          </cell>
          <cell r="G54">
            <v>307373.67840351735</v>
          </cell>
          <cell r="H54">
            <v>0</v>
          </cell>
          <cell r="I54">
            <v>0</v>
          </cell>
          <cell r="J54">
            <v>307373.67840351735</v>
          </cell>
          <cell r="K54">
            <v>354024.64856649435</v>
          </cell>
          <cell r="L54">
            <v>7964.8182000000015</v>
          </cell>
          <cell r="N54">
            <v>79</v>
          </cell>
          <cell r="O54" t="str">
            <v>No</v>
          </cell>
          <cell r="Q54">
            <v>425</v>
          </cell>
          <cell r="R54">
            <v>0</v>
          </cell>
          <cell r="T54">
            <v>1</v>
          </cell>
          <cell r="U54">
            <v>1</v>
          </cell>
          <cell r="V54">
            <v>0</v>
          </cell>
          <cell r="Y54">
            <v>0</v>
          </cell>
          <cell r="Z54">
            <v>7848.7702759954336</v>
          </cell>
          <cell r="AA54">
            <v>7848.7702759954336</v>
          </cell>
          <cell r="AB54">
            <v>-116.0479240045679</v>
          </cell>
        </row>
        <row r="55">
          <cell r="B55" t="str">
            <v>Post, Kenneth</v>
          </cell>
          <cell r="C55" t="str">
            <v>Surgical Specialty</v>
          </cell>
          <cell r="D55" t="str">
            <v>Surgery General - SS</v>
          </cell>
          <cell r="E55" t="str">
            <v>General Surgery</v>
          </cell>
          <cell r="F55" t="str">
            <v>88706:  SS Grand Rapids General Surgery</v>
          </cell>
          <cell r="G55">
            <v>0</v>
          </cell>
          <cell r="H55">
            <v>180.29</v>
          </cell>
          <cell r="I55">
            <v>375003.2</v>
          </cell>
          <cell r="J55">
            <v>375003.2</v>
          </cell>
          <cell r="K55">
            <v>375003.2</v>
          </cell>
          <cell r="L55">
            <v>0</v>
          </cell>
          <cell r="M55" t="str">
            <v>Guarantee</v>
          </cell>
          <cell r="N55">
            <v>271</v>
          </cell>
          <cell r="O55" t="e">
            <v>#N/A</v>
          </cell>
          <cell r="Q55">
            <v>0</v>
          </cell>
          <cell r="R55">
            <v>0</v>
          </cell>
          <cell r="S55">
            <v>133381</v>
          </cell>
          <cell r="T55">
            <v>1</v>
          </cell>
          <cell r="U55">
            <v>1</v>
          </cell>
          <cell r="V55">
            <v>0</v>
          </cell>
          <cell r="X55">
            <v>0</v>
          </cell>
          <cell r="Y55">
            <v>3.3500000536441803</v>
          </cell>
          <cell r="Z55">
            <v>0</v>
          </cell>
          <cell r="AA55">
            <v>3.3500000536441803</v>
          </cell>
          <cell r="AB55">
            <v>3.3500000536441803</v>
          </cell>
        </row>
        <row r="56">
          <cell r="B56" t="str">
            <v>Ottenweller, Steven</v>
          </cell>
          <cell r="C56" t="str">
            <v>Surgical Specialty</v>
          </cell>
          <cell r="D56" t="str">
            <v>Surgery General - SS</v>
          </cell>
          <cell r="E56" t="str">
            <v>General Surgery</v>
          </cell>
          <cell r="F56" t="str">
            <v>88706:  SS Grand Rapids General Surgery</v>
          </cell>
          <cell r="G56">
            <v>208498.55851961914</v>
          </cell>
          <cell r="H56">
            <v>0</v>
          </cell>
          <cell r="I56">
            <v>0</v>
          </cell>
          <cell r="J56">
            <v>208498.55851961914</v>
          </cell>
          <cell r="K56">
            <v>221027.24584075244</v>
          </cell>
          <cell r="L56">
            <v>1850.4939999999999</v>
          </cell>
          <cell r="N56">
            <v>52</v>
          </cell>
          <cell r="O56" t="str">
            <v>No</v>
          </cell>
          <cell r="Q56">
            <v>0</v>
          </cell>
          <cell r="R56">
            <v>141010</v>
          </cell>
          <cell r="T56">
            <v>1</v>
          </cell>
          <cell r="U56">
            <v>1</v>
          </cell>
          <cell r="V56">
            <v>0</v>
          </cell>
          <cell r="Y56">
            <v>0</v>
          </cell>
          <cell r="Z56">
            <v>1900.9749636948109</v>
          </cell>
          <cell r="AA56">
            <v>1900.9749636948109</v>
          </cell>
          <cell r="AB56">
            <v>50.480963694810953</v>
          </cell>
        </row>
        <row r="57">
          <cell r="B57" t="str">
            <v>Minks, Kenneth</v>
          </cell>
          <cell r="C57" t="str">
            <v>Surgical Specialty</v>
          </cell>
          <cell r="D57" t="str">
            <v>Surgery General - SS</v>
          </cell>
          <cell r="E57" t="str">
            <v>General Surgery</v>
          </cell>
          <cell r="F57" t="str">
            <v>88706:  SS Grand Rapids General Surgery</v>
          </cell>
          <cell r="G57">
            <v>374726.44283546944</v>
          </cell>
          <cell r="H57">
            <v>0</v>
          </cell>
          <cell r="I57">
            <v>0</v>
          </cell>
          <cell r="J57">
            <v>374726.44283546944</v>
          </cell>
          <cell r="K57">
            <v>374726.44283546944</v>
          </cell>
          <cell r="L57">
            <v>8392.7091999999993</v>
          </cell>
          <cell r="N57">
            <v>300</v>
          </cell>
          <cell r="O57" t="str">
            <v>Yes</v>
          </cell>
          <cell r="Q57">
            <v>0</v>
          </cell>
          <cell r="R57">
            <v>88325</v>
          </cell>
          <cell r="T57">
            <v>1</v>
          </cell>
          <cell r="U57">
            <v>1</v>
          </cell>
          <cell r="V57">
            <v>0</v>
          </cell>
          <cell r="Y57">
            <v>6.5900001525878906</v>
          </cell>
          <cell r="Z57">
            <v>8356.2717963808791</v>
          </cell>
          <cell r="AA57">
            <v>8362.861796533467</v>
          </cell>
          <cell r="AB57">
            <v>-29.847403466532342</v>
          </cell>
        </row>
        <row r="58">
          <cell r="B58" t="str">
            <v>Foster, Anthony</v>
          </cell>
          <cell r="C58" t="str">
            <v>Surgical Specialty</v>
          </cell>
          <cell r="D58" t="str">
            <v>Surgery General - SS</v>
          </cell>
          <cell r="E58" t="str">
            <v>General Surgery</v>
          </cell>
          <cell r="F58" t="str">
            <v>88706:  SS Grand Rapids General Surgery</v>
          </cell>
          <cell r="G58">
            <v>490290.3110387777</v>
          </cell>
          <cell r="H58">
            <v>0</v>
          </cell>
          <cell r="I58">
            <v>0</v>
          </cell>
          <cell r="J58">
            <v>490290.3110387777</v>
          </cell>
          <cell r="K58">
            <v>486098.7783270654</v>
          </cell>
          <cell r="L58">
            <v>9837.6183000000001</v>
          </cell>
          <cell r="N58">
            <v>50</v>
          </cell>
          <cell r="O58" t="str">
            <v>No</v>
          </cell>
          <cell r="Q58">
            <v>150</v>
          </cell>
          <cell r="R58">
            <v>70076.191199999987</v>
          </cell>
          <cell r="T58">
            <v>1</v>
          </cell>
          <cell r="U58">
            <v>1</v>
          </cell>
          <cell r="V58">
            <v>0</v>
          </cell>
          <cell r="Y58">
            <v>0</v>
          </cell>
          <cell r="Z58">
            <v>9868.1758272671705</v>
          </cell>
          <cell r="AA58">
            <v>9868.1758272671705</v>
          </cell>
          <cell r="AB58">
            <v>30.557527267170371</v>
          </cell>
        </row>
        <row r="59">
          <cell r="B59" t="str">
            <v>Scholten, Donald</v>
          </cell>
          <cell r="C59" t="str">
            <v>Surgical Specialty</v>
          </cell>
          <cell r="D59" t="str">
            <v>Surgery General - SS</v>
          </cell>
          <cell r="E59" t="str">
            <v>General Surgery</v>
          </cell>
          <cell r="F59" t="str">
            <v>88706:  SS Grand Rapids General Surgery</v>
          </cell>
          <cell r="G59">
            <v>752559.64988576306</v>
          </cell>
          <cell r="H59">
            <v>0</v>
          </cell>
          <cell r="I59">
            <v>0</v>
          </cell>
          <cell r="J59">
            <v>752559.64988576306</v>
          </cell>
          <cell r="K59">
            <v>727072.19372494472</v>
          </cell>
          <cell r="L59">
            <v>10252.765500000003</v>
          </cell>
          <cell r="N59">
            <v>175</v>
          </cell>
          <cell r="O59" t="str">
            <v>No</v>
          </cell>
          <cell r="Q59">
            <v>150</v>
          </cell>
          <cell r="R59">
            <v>305626.73200000002</v>
          </cell>
          <cell r="T59">
            <v>1</v>
          </cell>
          <cell r="U59">
            <v>1</v>
          </cell>
          <cell r="V59">
            <v>0</v>
          </cell>
          <cell r="Y59">
            <v>971.32999897003174</v>
          </cell>
          <cell r="Z59">
            <v>10088.631413577197</v>
          </cell>
          <cell r="AA59">
            <v>11059.961412547229</v>
          </cell>
          <cell r="AB59">
            <v>807.19591254722582</v>
          </cell>
        </row>
        <row r="60">
          <cell r="B60" t="str">
            <v>Gawel, Jeffery</v>
          </cell>
          <cell r="C60" t="str">
            <v>Surgical Specialty</v>
          </cell>
          <cell r="D60" t="str">
            <v>Surgery General - SS</v>
          </cell>
          <cell r="E60" t="str">
            <v>General Surgery</v>
          </cell>
          <cell r="F60" t="str">
            <v>88706:  SS Grand Rapids General Surgery</v>
          </cell>
          <cell r="G60">
            <v>707646.98189609009</v>
          </cell>
          <cell r="H60">
            <v>0</v>
          </cell>
          <cell r="I60">
            <v>0</v>
          </cell>
          <cell r="J60">
            <v>707646.98189609009</v>
          </cell>
          <cell r="K60">
            <v>633800.36342042137</v>
          </cell>
          <cell r="L60">
            <v>11709.603399999998</v>
          </cell>
          <cell r="N60">
            <v>57</v>
          </cell>
          <cell r="O60" t="str">
            <v>No</v>
          </cell>
          <cell r="Q60">
            <v>650</v>
          </cell>
          <cell r="R60">
            <v>154557.0816</v>
          </cell>
          <cell r="T60">
            <v>1</v>
          </cell>
          <cell r="U60">
            <v>1</v>
          </cell>
          <cell r="V60">
            <v>0</v>
          </cell>
          <cell r="Y60">
            <v>0</v>
          </cell>
          <cell r="Z60">
            <v>11166.638206657171</v>
          </cell>
          <cell r="AA60">
            <v>11166.638206657171</v>
          </cell>
          <cell r="AB60">
            <v>-542.96519334282675</v>
          </cell>
        </row>
        <row r="61">
          <cell r="B61" t="str">
            <v>Fletter, Bruce</v>
          </cell>
          <cell r="C61" t="str">
            <v>Surgical Specialty</v>
          </cell>
          <cell r="D61" t="str">
            <v>Surgery General - SS</v>
          </cell>
          <cell r="E61" t="str">
            <v>General Surgery</v>
          </cell>
          <cell r="F61" t="str">
            <v>88711:  SS Holland General Surgery</v>
          </cell>
          <cell r="G61">
            <v>831299.54815865355</v>
          </cell>
          <cell r="H61">
            <v>0</v>
          </cell>
          <cell r="I61">
            <v>0</v>
          </cell>
          <cell r="J61">
            <v>831299.54815865355</v>
          </cell>
          <cell r="K61">
            <v>849783.44409986387</v>
          </cell>
          <cell r="L61">
            <v>6960.395599999998</v>
          </cell>
          <cell r="N61">
            <v>87</v>
          </cell>
          <cell r="O61" t="str">
            <v>No</v>
          </cell>
          <cell r="Q61">
            <v>0</v>
          </cell>
          <cell r="R61">
            <v>0</v>
          </cell>
          <cell r="T61">
            <v>1</v>
          </cell>
          <cell r="U61">
            <v>1</v>
          </cell>
          <cell r="V61">
            <v>0</v>
          </cell>
          <cell r="Y61">
            <v>0</v>
          </cell>
          <cell r="Z61">
            <v>10830.797539800406</v>
          </cell>
          <cell r="AA61">
            <v>10830.797539800406</v>
          </cell>
          <cell r="AB61">
            <v>3870.4019398004075</v>
          </cell>
        </row>
        <row r="62">
          <cell r="B62" t="str">
            <v>Goodwin, Sean</v>
          </cell>
          <cell r="C62" t="str">
            <v>Surgical Specialty</v>
          </cell>
          <cell r="D62" t="str">
            <v>Surgery General - SS</v>
          </cell>
          <cell r="E62" t="str">
            <v>General Surgery</v>
          </cell>
          <cell r="F62" t="str">
            <v>88711:  SS Holland General Surgery</v>
          </cell>
          <cell r="G62">
            <v>512208.62676293083</v>
          </cell>
          <cell r="H62">
            <v>0</v>
          </cell>
          <cell r="I62">
            <v>0</v>
          </cell>
          <cell r="J62">
            <v>512208.62676293083</v>
          </cell>
          <cell r="K62">
            <v>554139.55580312456</v>
          </cell>
          <cell r="L62">
            <v>7984.4391199999973</v>
          </cell>
          <cell r="N62">
            <v>116</v>
          </cell>
          <cell r="O62" t="str">
            <v>No</v>
          </cell>
          <cell r="Q62">
            <v>0</v>
          </cell>
          <cell r="R62">
            <v>153302.61600000001</v>
          </cell>
          <cell r="T62">
            <v>1</v>
          </cell>
          <cell r="U62">
            <v>1</v>
          </cell>
          <cell r="V62">
            <v>0</v>
          </cell>
          <cell r="Y62">
            <v>1162.6799928545952</v>
          </cell>
          <cell r="Z62">
            <v>8365.3183361113079</v>
          </cell>
          <cell r="AA62">
            <v>9527.9983289659031</v>
          </cell>
          <cell r="AB62">
            <v>1543.5592089659058</v>
          </cell>
        </row>
        <row r="63">
          <cell r="B63" t="str">
            <v>Visser, Thomas</v>
          </cell>
          <cell r="C63" t="str">
            <v>Surgical Specialty</v>
          </cell>
          <cell r="D63" t="str">
            <v>Surgery General - SS</v>
          </cell>
          <cell r="E63" t="str">
            <v>General Surgery</v>
          </cell>
          <cell r="F63" t="str">
            <v>88711:  SS Holland General Surgery</v>
          </cell>
          <cell r="G63">
            <v>496209.9867727604</v>
          </cell>
          <cell r="H63">
            <v>0</v>
          </cell>
          <cell r="I63">
            <v>0</v>
          </cell>
          <cell r="J63">
            <v>496209.9867727604</v>
          </cell>
          <cell r="K63">
            <v>532404.55355289276</v>
          </cell>
          <cell r="L63">
            <v>8455.5348000000013</v>
          </cell>
          <cell r="N63">
            <v>67</v>
          </cell>
          <cell r="O63" t="str">
            <v>No</v>
          </cell>
          <cell r="Q63">
            <v>4600</v>
          </cell>
          <cell r="R63">
            <v>158342.61600000001</v>
          </cell>
          <cell r="T63">
            <v>1</v>
          </cell>
          <cell r="U63">
            <v>1</v>
          </cell>
          <cell r="V63">
            <v>0</v>
          </cell>
          <cell r="Y63">
            <v>1058.8999941945076</v>
          </cell>
          <cell r="Z63">
            <v>8546.1524310988189</v>
          </cell>
          <cell r="AA63">
            <v>9605.0524252933265</v>
          </cell>
          <cell r="AB63">
            <v>1149.5176252933252</v>
          </cell>
        </row>
        <row r="64">
          <cell r="B64" t="str">
            <v>Oostendorp, Leon</v>
          </cell>
          <cell r="C64" t="str">
            <v>Surgical Specialty</v>
          </cell>
          <cell r="D64" t="str">
            <v>Surgery General - SS</v>
          </cell>
          <cell r="E64" t="str">
            <v>General Surgery</v>
          </cell>
          <cell r="F64" t="str">
            <v>88750:  SS General Surgery</v>
          </cell>
          <cell r="G64">
            <v>207705.59999999992</v>
          </cell>
          <cell r="H64">
            <v>0</v>
          </cell>
          <cell r="I64">
            <v>0</v>
          </cell>
          <cell r="J64">
            <v>207705.59999999992</v>
          </cell>
          <cell r="K64">
            <v>161052.79405426912</v>
          </cell>
          <cell r="L64">
            <v>3875.1515000000018</v>
          </cell>
          <cell r="M64" t="str">
            <v>Guarantee</v>
          </cell>
          <cell r="N64">
            <v>267</v>
          </cell>
          <cell r="O64" t="str">
            <v>Yes</v>
          </cell>
          <cell r="Q64">
            <v>0</v>
          </cell>
          <cell r="R64">
            <v>0</v>
          </cell>
          <cell r="T64">
            <v>1</v>
          </cell>
          <cell r="U64">
            <v>0.9</v>
          </cell>
          <cell r="V64">
            <v>0</v>
          </cell>
          <cell r="X64">
            <v>0</v>
          </cell>
          <cell r="Y64">
            <v>0</v>
          </cell>
          <cell r="Z64">
            <v>3856.150009393692</v>
          </cell>
          <cell r="AA64">
            <v>3856.150009393692</v>
          </cell>
          <cell r="AB64">
            <v>-19.001490606309744</v>
          </cell>
        </row>
        <row r="65">
          <cell r="B65" t="str">
            <v>Figg, David</v>
          </cell>
          <cell r="C65" t="str">
            <v>Surgical Specialty</v>
          </cell>
          <cell r="D65" t="str">
            <v>Surgery General - SS</v>
          </cell>
          <cell r="E65" t="str">
            <v>General Surgery</v>
          </cell>
          <cell r="F65" t="str">
            <v>88750:  SS General Surgery</v>
          </cell>
          <cell r="G65">
            <v>311536.8</v>
          </cell>
          <cell r="H65">
            <v>0</v>
          </cell>
          <cell r="I65">
            <v>0</v>
          </cell>
          <cell r="J65">
            <v>311536.8</v>
          </cell>
          <cell r="K65">
            <v>284333.8048889463</v>
          </cell>
          <cell r="L65">
            <v>6841.4659999999985</v>
          </cell>
          <cell r="M65" t="str">
            <v>Guarantee</v>
          </cell>
          <cell r="N65">
            <v>244</v>
          </cell>
          <cell r="O65" t="str">
            <v>Yes</v>
          </cell>
          <cell r="Q65">
            <v>0</v>
          </cell>
          <cell r="R65">
            <v>0</v>
          </cell>
          <cell r="T65">
            <v>1</v>
          </cell>
          <cell r="U65">
            <v>0.8</v>
          </cell>
          <cell r="V65">
            <v>0</v>
          </cell>
          <cell r="X65">
            <v>0</v>
          </cell>
          <cell r="Y65">
            <v>0</v>
          </cell>
          <cell r="Z65">
            <v>6806.5329162728785</v>
          </cell>
          <cell r="AA65">
            <v>6806.5329162728785</v>
          </cell>
          <cell r="AB65">
            <v>-34.933083727119993</v>
          </cell>
        </row>
        <row r="66">
          <cell r="B66" t="str">
            <v>Scheeres, David</v>
          </cell>
          <cell r="C66" t="str">
            <v>Surgical Specialty</v>
          </cell>
          <cell r="D66" t="str">
            <v>Surgery General - SS</v>
          </cell>
          <cell r="E66" t="str">
            <v>General Surgery</v>
          </cell>
          <cell r="F66" t="str">
            <v>88750:  SS General Surgery</v>
          </cell>
          <cell r="G66">
            <v>341239.26679241611</v>
          </cell>
          <cell r="H66">
            <v>0</v>
          </cell>
          <cell r="I66">
            <v>0</v>
          </cell>
          <cell r="J66">
            <v>341239.26679241611</v>
          </cell>
          <cell r="K66">
            <v>341239.26679241611</v>
          </cell>
          <cell r="L66">
            <v>8199.139799999999</v>
          </cell>
          <cell r="N66">
            <v>274</v>
          </cell>
          <cell r="O66" t="str">
            <v>Yes</v>
          </cell>
          <cell r="Q66">
            <v>0</v>
          </cell>
          <cell r="R66">
            <v>0</v>
          </cell>
          <cell r="T66">
            <v>1</v>
          </cell>
          <cell r="U66">
            <v>0.8</v>
          </cell>
          <cell r="V66">
            <v>0</v>
          </cell>
          <cell r="Y66">
            <v>0</v>
          </cell>
          <cell r="Z66">
            <v>8286.0566338419922</v>
          </cell>
          <cell r="AA66">
            <v>8286.0566338419922</v>
          </cell>
          <cell r="AB66">
            <v>86.916833841993139</v>
          </cell>
        </row>
        <row r="67">
          <cell r="B67" t="str">
            <v>Chung, Matthew</v>
          </cell>
          <cell r="C67" t="str">
            <v>Surgical Specialty</v>
          </cell>
          <cell r="D67" t="str">
            <v>Surgery General - SS</v>
          </cell>
          <cell r="E67" t="str">
            <v>Surgical Oncology</v>
          </cell>
          <cell r="F67" t="str">
            <v>88712:  SS Surgical Oncology</v>
          </cell>
          <cell r="G67">
            <v>291973.25400000002</v>
          </cell>
          <cell r="H67">
            <v>0</v>
          </cell>
          <cell r="I67">
            <v>0</v>
          </cell>
          <cell r="J67">
            <v>291973.25400000002</v>
          </cell>
          <cell r="K67">
            <v>659236.37783825758</v>
          </cell>
          <cell r="L67">
            <v>15784.736600000002</v>
          </cell>
          <cell r="N67">
            <v>115</v>
          </cell>
          <cell r="O67" t="str">
            <v>No</v>
          </cell>
          <cell r="P67" t="str">
            <v>Admin</v>
          </cell>
          <cell r="Q67">
            <v>0</v>
          </cell>
          <cell r="R67">
            <v>0</v>
          </cell>
          <cell r="T67">
            <v>1</v>
          </cell>
          <cell r="U67">
            <v>1</v>
          </cell>
          <cell r="V67">
            <v>0</v>
          </cell>
          <cell r="Y67">
            <v>0</v>
          </cell>
          <cell r="Z67">
            <v>15882.949693458084</v>
          </cell>
          <cell r="AA67">
            <v>15882.949693458084</v>
          </cell>
          <cell r="AB67">
            <v>98.213093458081858</v>
          </cell>
        </row>
        <row r="68">
          <cell r="B68" t="str">
            <v>Elisevich, Konstantin</v>
          </cell>
          <cell r="C68" t="str">
            <v>Surgical Specialty</v>
          </cell>
          <cell r="D68" t="str">
            <v>Surgery Neurology</v>
          </cell>
          <cell r="E68" t="str">
            <v>Neurosurgery</v>
          </cell>
          <cell r="F68">
            <v>0</v>
          </cell>
          <cell r="G68">
            <v>0</v>
          </cell>
          <cell r="H68">
            <v>432.7</v>
          </cell>
          <cell r="I68">
            <v>900016</v>
          </cell>
          <cell r="J68">
            <v>900016</v>
          </cell>
          <cell r="K68">
            <v>900016</v>
          </cell>
          <cell r="L68">
            <v>0</v>
          </cell>
          <cell r="M68" t="str">
            <v>Guarantee</v>
          </cell>
          <cell r="Q68">
            <v>0</v>
          </cell>
          <cell r="R68">
            <v>0</v>
          </cell>
          <cell r="S68">
            <v>131632</v>
          </cell>
          <cell r="T68">
            <v>1</v>
          </cell>
          <cell r="U68">
            <v>0.4</v>
          </cell>
          <cell r="V68">
            <v>0</v>
          </cell>
          <cell r="Y68">
            <v>0</v>
          </cell>
          <cell r="Z68">
            <v>189.67500099539757</v>
          </cell>
          <cell r="AA68">
            <v>189.67500099539757</v>
          </cell>
          <cell r="AB68">
            <v>189.67500099539757</v>
          </cell>
        </row>
        <row r="69">
          <cell r="B69" t="str">
            <v>Lebolt, James</v>
          </cell>
          <cell r="C69" t="str">
            <v>Surgical Specialty</v>
          </cell>
          <cell r="D69" t="str">
            <v>Surgery Orthopedic</v>
          </cell>
          <cell r="E69" t="str">
            <v>Orthopaedic Surgery</v>
          </cell>
          <cell r="F69" t="str">
            <v>88715:  SS Grand Rapids Orthopaedics</v>
          </cell>
          <cell r="G69">
            <v>396853.59999999992</v>
          </cell>
          <cell r="H69">
            <v>450.97</v>
          </cell>
          <cell r="I69">
            <v>938017.60000000009</v>
          </cell>
          <cell r="J69">
            <v>938017.60000000009</v>
          </cell>
          <cell r="K69">
            <v>600333.36602984951</v>
          </cell>
          <cell r="L69">
            <v>4930.1325000000015</v>
          </cell>
          <cell r="M69" t="str">
            <v>Guarantee</v>
          </cell>
          <cell r="N69">
            <v>224</v>
          </cell>
          <cell r="O69" t="str">
            <v>Yes</v>
          </cell>
          <cell r="Q69">
            <v>0</v>
          </cell>
          <cell r="R69">
            <v>0</v>
          </cell>
          <cell r="S69">
            <v>131028</v>
          </cell>
          <cell r="T69">
            <v>1</v>
          </cell>
          <cell r="U69">
            <v>1</v>
          </cell>
          <cell r="V69">
            <v>0</v>
          </cell>
          <cell r="X69">
            <v>0</v>
          </cell>
          <cell r="Y69">
            <v>0</v>
          </cell>
          <cell r="Z69">
            <v>4881.5874721854925</v>
          </cell>
          <cell r="AA69">
            <v>4881.5874721854925</v>
          </cell>
          <cell r="AB69">
            <v>-48.545027814509012</v>
          </cell>
        </row>
        <row r="70">
          <cell r="B70" t="str">
            <v>Braunohler, Walter</v>
          </cell>
          <cell r="C70" t="str">
            <v>Surgical Specialty</v>
          </cell>
          <cell r="D70" t="str">
            <v>Surgery Orthopedic</v>
          </cell>
          <cell r="E70" t="str">
            <v>Orthopaedic Surgery</v>
          </cell>
          <cell r="F70" t="str">
            <v>88715:  SS Grand Rapids Orthopaedics</v>
          </cell>
          <cell r="G70">
            <v>145080</v>
          </cell>
          <cell r="H70">
            <v>0</v>
          </cell>
          <cell r="I70">
            <v>0</v>
          </cell>
          <cell r="J70">
            <v>145080</v>
          </cell>
          <cell r="K70">
            <v>145080</v>
          </cell>
          <cell r="L70">
            <v>1618.91</v>
          </cell>
          <cell r="M70" t="str">
            <v>Guarantee</v>
          </cell>
          <cell r="N70">
            <v>238</v>
          </cell>
          <cell r="O70" t="e">
            <v>#N/A</v>
          </cell>
          <cell r="Q70">
            <v>0</v>
          </cell>
          <cell r="R70">
            <v>0</v>
          </cell>
          <cell r="T70">
            <v>1</v>
          </cell>
          <cell r="U70">
            <v>1</v>
          </cell>
          <cell r="V70">
            <v>0</v>
          </cell>
          <cell r="Y70">
            <v>0</v>
          </cell>
          <cell r="Z70">
            <v>1604.454974219203</v>
          </cell>
          <cell r="AA70">
            <v>1604.454974219203</v>
          </cell>
          <cell r="AB70">
            <v>-14.455025780797087</v>
          </cell>
        </row>
        <row r="71">
          <cell r="B71" t="str">
            <v>Squires, Jason</v>
          </cell>
          <cell r="C71" t="str">
            <v>Surgical Specialty</v>
          </cell>
          <cell r="D71" t="str">
            <v>Surgery Orthopedic</v>
          </cell>
          <cell r="E71" t="str">
            <v>Orthopaedic Surgery</v>
          </cell>
          <cell r="F71" t="str">
            <v>88715:  SS Grand Rapids Orthopaedics</v>
          </cell>
          <cell r="G71">
            <v>652798.4588676868</v>
          </cell>
          <cell r="H71">
            <v>0</v>
          </cell>
          <cell r="I71">
            <v>0</v>
          </cell>
          <cell r="J71">
            <v>652798.4588676868</v>
          </cell>
          <cell r="K71">
            <v>611817.45829090045</v>
          </cell>
          <cell r="L71">
            <v>12094.490900000001</v>
          </cell>
          <cell r="N71">
            <v>187</v>
          </cell>
          <cell r="O71" t="str">
            <v>No</v>
          </cell>
          <cell r="Q71">
            <v>275</v>
          </cell>
          <cell r="R71">
            <v>936</v>
          </cell>
          <cell r="T71">
            <v>1</v>
          </cell>
          <cell r="U71">
            <v>1</v>
          </cell>
          <cell r="V71">
            <v>0</v>
          </cell>
          <cell r="Y71">
            <v>0</v>
          </cell>
          <cell r="Z71">
            <v>11960.510186163783</v>
          </cell>
          <cell r="AA71">
            <v>11960.510186163783</v>
          </cell>
          <cell r="AB71">
            <v>-133.98071383621755</v>
          </cell>
        </row>
        <row r="72">
          <cell r="B72" t="str">
            <v>Day, Susan</v>
          </cell>
          <cell r="C72" t="str">
            <v>Surgical Specialty</v>
          </cell>
          <cell r="D72" t="str">
            <v>Surgery Orthopedic</v>
          </cell>
          <cell r="E72" t="str">
            <v>Orthopaedic Surgery</v>
          </cell>
          <cell r="F72" t="str">
            <v>88715:  SS Grand Rapids Orthopaedics</v>
          </cell>
          <cell r="G72">
            <v>918166.33580452611</v>
          </cell>
          <cell r="H72">
            <v>0</v>
          </cell>
          <cell r="I72">
            <v>0</v>
          </cell>
          <cell r="J72">
            <v>918166.33580452611</v>
          </cell>
          <cell r="K72">
            <v>730922.2370272032</v>
          </cell>
          <cell r="L72">
            <v>15015.259999999995</v>
          </cell>
          <cell r="N72">
            <v>160</v>
          </cell>
          <cell r="O72" t="str">
            <v>No</v>
          </cell>
          <cell r="Q72">
            <v>350</v>
          </cell>
          <cell r="R72">
            <v>8625.1391999999996</v>
          </cell>
          <cell r="T72">
            <v>1</v>
          </cell>
          <cell r="U72">
            <v>1</v>
          </cell>
          <cell r="V72">
            <v>0</v>
          </cell>
          <cell r="Y72">
            <v>0.47999998927116394</v>
          </cell>
          <cell r="Z72">
            <v>14409.181101992726</v>
          </cell>
          <cell r="AA72">
            <v>14409.661101981997</v>
          </cell>
          <cell r="AB72">
            <v>-605.59889801799727</v>
          </cell>
        </row>
        <row r="73">
          <cell r="B73" t="str">
            <v>Stawiski, Marisha</v>
          </cell>
          <cell r="C73" t="str">
            <v>Surgical Specialty</v>
          </cell>
          <cell r="D73" t="str">
            <v>Surgery Podiatry Foot and Ankle</v>
          </cell>
          <cell r="E73" t="str">
            <v>Podiatry</v>
          </cell>
          <cell r="F73" t="str">
            <v>88713:  SS Foot &amp; Ankle</v>
          </cell>
          <cell r="G73">
            <v>127412</v>
          </cell>
          <cell r="H73">
            <v>0</v>
          </cell>
          <cell r="I73">
            <v>0</v>
          </cell>
          <cell r="J73">
            <v>127412</v>
          </cell>
          <cell r="K73">
            <v>187987.20747678448</v>
          </cell>
          <cell r="L73">
            <v>4597.1267999999991</v>
          </cell>
          <cell r="M73" t="str">
            <v>Guarantee</v>
          </cell>
          <cell r="N73">
            <v>279</v>
          </cell>
          <cell r="O73" t="str">
            <v>Yes</v>
          </cell>
          <cell r="Q73">
            <v>0</v>
          </cell>
          <cell r="R73">
            <v>0</v>
          </cell>
          <cell r="T73">
            <v>1</v>
          </cell>
          <cell r="U73">
            <v>1</v>
          </cell>
          <cell r="V73">
            <v>0</v>
          </cell>
          <cell r="X73">
            <v>0</v>
          </cell>
          <cell r="Y73">
            <v>0</v>
          </cell>
          <cell r="Z73">
            <v>4699.8556142008301</v>
          </cell>
          <cell r="AA73">
            <v>4699.8556142008301</v>
          </cell>
          <cell r="AB73">
            <v>102.72881420083104</v>
          </cell>
        </row>
        <row r="74">
          <cell r="B74" t="str">
            <v>Harris, John</v>
          </cell>
          <cell r="C74" t="str">
            <v>Surgical Specialty</v>
          </cell>
          <cell r="D74" t="str">
            <v>Surgery Podiatry Foot and Ankle</v>
          </cell>
          <cell r="E74" t="str">
            <v>Podiatry</v>
          </cell>
          <cell r="F74" t="str">
            <v>88713:  SS Foot &amp; Ankle</v>
          </cell>
          <cell r="G74">
            <v>330233.21724142431</v>
          </cell>
          <cell r="H74">
            <v>0</v>
          </cell>
          <cell r="I74">
            <v>0</v>
          </cell>
          <cell r="J74">
            <v>330233.21724142431</v>
          </cell>
          <cell r="K74">
            <v>332501.38222125341</v>
          </cell>
          <cell r="L74">
            <v>8094.2924999999987</v>
          </cell>
          <cell r="N74">
            <v>102</v>
          </cell>
          <cell r="O74" t="str">
            <v>No</v>
          </cell>
          <cell r="Q74">
            <v>475</v>
          </cell>
          <cell r="R74">
            <v>390</v>
          </cell>
          <cell r="T74">
            <v>1</v>
          </cell>
          <cell r="U74">
            <v>1</v>
          </cell>
          <cell r="V74">
            <v>0</v>
          </cell>
          <cell r="W74">
            <v>0</v>
          </cell>
          <cell r="Y74">
            <v>0</v>
          </cell>
          <cell r="Z74">
            <v>8120.0640054583546</v>
          </cell>
          <cell r="AA74">
            <v>8120.0640054583546</v>
          </cell>
          <cell r="AB74">
            <v>25.771505458355932</v>
          </cell>
        </row>
        <row r="75">
          <cell r="B75" t="str">
            <v>Buchanan, Brian</v>
          </cell>
          <cell r="C75" t="str">
            <v>Surgical Specialty</v>
          </cell>
          <cell r="D75" t="str">
            <v>Surgery Podiatry Foot and Ankle</v>
          </cell>
          <cell r="E75" t="str">
            <v>Podiatry</v>
          </cell>
          <cell r="F75" t="str">
            <v>88713:  SS Foot &amp; Ankle</v>
          </cell>
          <cell r="G75">
            <v>618282.2433219183</v>
          </cell>
          <cell r="H75">
            <v>0</v>
          </cell>
          <cell r="I75">
            <v>0</v>
          </cell>
          <cell r="J75">
            <v>618282.2433219183</v>
          </cell>
          <cell r="K75">
            <v>464260.76217297639</v>
          </cell>
          <cell r="L75">
            <v>12243.2876</v>
          </cell>
          <cell r="N75">
            <v>101</v>
          </cell>
          <cell r="O75" t="str">
            <v>No</v>
          </cell>
          <cell r="Q75">
            <v>275</v>
          </cell>
          <cell r="R75">
            <v>390</v>
          </cell>
          <cell r="T75">
            <v>1</v>
          </cell>
          <cell r="U75">
            <v>1</v>
          </cell>
          <cell r="V75">
            <v>0</v>
          </cell>
          <cell r="Y75">
            <v>0</v>
          </cell>
          <cell r="Z75">
            <v>12410.534194822012</v>
          </cell>
          <cell r="AA75">
            <v>12410.534194822012</v>
          </cell>
          <cell r="AB75">
            <v>167.24659482201241</v>
          </cell>
        </row>
        <row r="76">
          <cell r="B76" t="str">
            <v>Slaikeu, Jason</v>
          </cell>
          <cell r="C76" t="str">
            <v>Surgical Specialty</v>
          </cell>
          <cell r="D76" t="str">
            <v>Surgery Vascular</v>
          </cell>
          <cell r="E76" t="str">
            <v>Vascular Surgery</v>
          </cell>
          <cell r="F76" t="str">
            <v>88720:  SS Vascular Surgery</v>
          </cell>
          <cell r="G76">
            <v>281252.40000000008</v>
          </cell>
          <cell r="H76">
            <v>180.29</v>
          </cell>
          <cell r="I76">
            <v>375003.2</v>
          </cell>
          <cell r="J76">
            <v>375003.2</v>
          </cell>
          <cell r="K76">
            <v>320953.87165195658</v>
          </cell>
          <cell r="L76">
            <v>6092.636300000001</v>
          </cell>
          <cell r="M76" t="str">
            <v>Guarantee</v>
          </cell>
          <cell r="N76">
            <v>193</v>
          </cell>
          <cell r="O76" t="str">
            <v>Yes</v>
          </cell>
          <cell r="Q76">
            <v>0</v>
          </cell>
          <cell r="R76">
            <v>0</v>
          </cell>
          <cell r="S76">
            <v>130251</v>
          </cell>
          <cell r="T76">
            <v>1</v>
          </cell>
          <cell r="U76">
            <v>1</v>
          </cell>
          <cell r="V76">
            <v>0</v>
          </cell>
          <cell r="X76">
            <v>0</v>
          </cell>
          <cell r="Y76">
            <v>0</v>
          </cell>
          <cell r="Z76">
            <v>6201.4699098742012</v>
          </cell>
          <cell r="AA76">
            <v>6201.4699098742012</v>
          </cell>
          <cell r="AB76">
            <v>108.83360987420019</v>
          </cell>
        </row>
        <row r="77">
          <cell r="B77" t="str">
            <v>Mansour, Ashraf</v>
          </cell>
          <cell r="C77" t="str">
            <v>Surgical Specialty</v>
          </cell>
          <cell r="D77" t="str">
            <v>Surgery Vascular</v>
          </cell>
          <cell r="E77" t="str">
            <v>Vascular Surgery</v>
          </cell>
          <cell r="F77" t="str">
            <v>88720:  SS Vascular Surgery</v>
          </cell>
          <cell r="G77">
            <v>609653.28</v>
          </cell>
          <cell r="H77">
            <v>0</v>
          </cell>
          <cell r="I77">
            <v>0</v>
          </cell>
          <cell r="J77">
            <v>609653.28</v>
          </cell>
          <cell r="K77">
            <v>609653.28</v>
          </cell>
          <cell r="L77">
            <v>5933.9319799999985</v>
          </cell>
          <cell r="M77" t="str">
            <v>Guarantee</v>
          </cell>
          <cell r="N77">
            <v>108</v>
          </cell>
          <cell r="O77" t="str">
            <v>No</v>
          </cell>
          <cell r="Q77">
            <v>55303</v>
          </cell>
          <cell r="R77">
            <v>0</v>
          </cell>
          <cell r="T77">
            <v>1</v>
          </cell>
          <cell r="U77">
            <v>0.5</v>
          </cell>
          <cell r="V77">
            <v>0</v>
          </cell>
          <cell r="X77">
            <v>0</v>
          </cell>
          <cell r="Y77">
            <v>52.189998745918274</v>
          </cell>
          <cell r="Z77">
            <v>5924.8005208581681</v>
          </cell>
          <cell r="AA77">
            <v>5976.9905196040863</v>
          </cell>
          <cell r="AB77">
            <v>43.058539604087855</v>
          </cell>
        </row>
        <row r="78">
          <cell r="B78" t="str">
            <v>Chambers, Christopher</v>
          </cell>
          <cell r="C78" t="str">
            <v>Surgical Specialty</v>
          </cell>
          <cell r="D78" t="str">
            <v>Surgery Vascular</v>
          </cell>
          <cell r="E78" t="str">
            <v>Vascular Surgery</v>
          </cell>
          <cell r="F78" t="str">
            <v>88720:  SS Vascular Surgery</v>
          </cell>
          <cell r="G78">
            <v>409423.12339362595</v>
          </cell>
          <cell r="H78">
            <v>0</v>
          </cell>
          <cell r="I78">
            <v>0</v>
          </cell>
          <cell r="J78">
            <v>409423.12339362595</v>
          </cell>
          <cell r="K78">
            <v>409423.12339362595</v>
          </cell>
          <cell r="L78">
            <v>8770.3868000000039</v>
          </cell>
          <cell r="N78">
            <v>167</v>
          </cell>
          <cell r="O78" t="str">
            <v>No</v>
          </cell>
          <cell r="Q78">
            <v>0</v>
          </cell>
          <cell r="R78">
            <v>2938</v>
          </cell>
          <cell r="T78">
            <v>1</v>
          </cell>
          <cell r="U78">
            <v>0.9</v>
          </cell>
          <cell r="V78">
            <v>0</v>
          </cell>
          <cell r="Y78">
            <v>0</v>
          </cell>
          <cell r="Z78">
            <v>8736.1765356516808</v>
          </cell>
          <cell r="AA78">
            <v>8736.1765356516808</v>
          </cell>
          <cell r="AB78">
            <v>-34.210264348323108</v>
          </cell>
        </row>
        <row r="79">
          <cell r="B79" t="str">
            <v>Wong, Peter</v>
          </cell>
          <cell r="C79" t="str">
            <v>Surgical Specialty</v>
          </cell>
          <cell r="D79" t="str">
            <v>Surgery Vascular</v>
          </cell>
          <cell r="E79" t="str">
            <v>Vascular Surgery</v>
          </cell>
          <cell r="F79" t="str">
            <v>88720:  SS Vascular Surgery</v>
          </cell>
          <cell r="G79">
            <v>418190.79539362591</v>
          </cell>
          <cell r="H79">
            <v>0</v>
          </cell>
          <cell r="I79">
            <v>0</v>
          </cell>
          <cell r="J79">
            <v>418190.79539362591</v>
          </cell>
          <cell r="K79">
            <v>418190.79539362591</v>
          </cell>
          <cell r="L79">
            <v>10069.014500000007</v>
          </cell>
          <cell r="N79">
            <v>110</v>
          </cell>
          <cell r="O79" t="str">
            <v>No</v>
          </cell>
          <cell r="Q79">
            <v>0</v>
          </cell>
          <cell r="R79">
            <v>7140</v>
          </cell>
          <cell r="T79">
            <v>1</v>
          </cell>
          <cell r="U79">
            <v>1</v>
          </cell>
          <cell r="V79">
            <v>0</v>
          </cell>
          <cell r="Y79">
            <v>0</v>
          </cell>
          <cell r="Z79">
            <v>10175.324003507496</v>
          </cell>
          <cell r="AA79">
            <v>10175.324003507496</v>
          </cell>
          <cell r="AB79">
            <v>106.30950350748935</v>
          </cell>
        </row>
        <row r="80">
          <cell r="B80" t="str">
            <v>Cuff, Robert</v>
          </cell>
          <cell r="C80" t="str">
            <v>Surgical Specialty</v>
          </cell>
          <cell r="D80" t="str">
            <v>Surgery Vascular</v>
          </cell>
          <cell r="E80" t="str">
            <v>Vascular Surgery</v>
          </cell>
          <cell r="F80" t="str">
            <v>88720:  SS Vascular Surgery</v>
          </cell>
          <cell r="G80">
            <v>409661.12339362595</v>
          </cell>
          <cell r="H80">
            <v>0</v>
          </cell>
          <cell r="I80">
            <v>0</v>
          </cell>
          <cell r="J80">
            <v>409661.12339362595</v>
          </cell>
          <cell r="K80">
            <v>409661.12339362595</v>
          </cell>
          <cell r="L80">
            <v>10151.886699999999</v>
          </cell>
          <cell r="N80">
            <v>109</v>
          </cell>
          <cell r="O80" t="str">
            <v>No</v>
          </cell>
          <cell r="Q80">
            <v>0</v>
          </cell>
          <cell r="R80">
            <v>3176</v>
          </cell>
          <cell r="T80">
            <v>1</v>
          </cell>
          <cell r="U80">
            <v>1</v>
          </cell>
          <cell r="V80">
            <v>0</v>
          </cell>
          <cell r="Y80">
            <v>0</v>
          </cell>
          <cell r="Z80">
            <v>10195.725808985235</v>
          </cell>
          <cell r="AA80">
            <v>10195.725808985235</v>
          </cell>
          <cell r="AB80">
            <v>43.839108985235725</v>
          </cell>
        </row>
        <row r="81">
          <cell r="B81" t="str">
            <v>Cali, Robert</v>
          </cell>
          <cell r="C81" t="str">
            <v>Surgical Specialty</v>
          </cell>
          <cell r="D81" t="str">
            <v>Surgery Vascular</v>
          </cell>
          <cell r="E81" t="str">
            <v>Vascular Surgery</v>
          </cell>
          <cell r="F81" t="str">
            <v>88720:  SS Vascular Surgery</v>
          </cell>
          <cell r="G81">
            <v>629071.79539362597</v>
          </cell>
          <cell r="H81">
            <v>0</v>
          </cell>
          <cell r="I81">
            <v>0</v>
          </cell>
          <cell r="J81">
            <v>629071.79539362597</v>
          </cell>
          <cell r="K81">
            <v>629071.79539362597</v>
          </cell>
          <cell r="L81">
            <v>10212.130799999999</v>
          </cell>
          <cell r="N81">
            <v>107</v>
          </cell>
          <cell r="O81" t="str">
            <v>No</v>
          </cell>
          <cell r="Q81">
            <v>0</v>
          </cell>
          <cell r="R81">
            <v>45990</v>
          </cell>
          <cell r="T81">
            <v>1</v>
          </cell>
          <cell r="U81">
            <v>1</v>
          </cell>
          <cell r="V81">
            <v>0</v>
          </cell>
          <cell r="Y81">
            <v>942.61999863386154</v>
          </cell>
          <cell r="Z81">
            <v>10373.014020693303</v>
          </cell>
          <cell r="AA81">
            <v>11315.634019327164</v>
          </cell>
          <cell r="AB81">
            <v>1103.5032193271654</v>
          </cell>
        </row>
        <row r="82">
          <cell r="B82" t="str">
            <v>DeKryger, Lewis</v>
          </cell>
          <cell r="C82" t="str">
            <v>Surgical Specialty</v>
          </cell>
          <cell r="D82" t="str">
            <v>Surgery Vascular</v>
          </cell>
          <cell r="E82" t="str">
            <v>Vascular Surgery</v>
          </cell>
          <cell r="F82" t="str">
            <v>88760:  Vein Solutions</v>
          </cell>
          <cell r="G82">
            <v>337503.35999999987</v>
          </cell>
          <cell r="H82">
            <v>0</v>
          </cell>
          <cell r="I82">
            <v>0</v>
          </cell>
          <cell r="J82">
            <v>337503.35999999987</v>
          </cell>
          <cell r="K82">
            <v>200329.40671532101</v>
          </cell>
          <cell r="L82">
            <v>5070.4450000000006</v>
          </cell>
          <cell r="M82" t="str">
            <v>Guarantee</v>
          </cell>
          <cell r="N82">
            <v>51</v>
          </cell>
          <cell r="O82" t="str">
            <v>No</v>
          </cell>
          <cell r="Q82">
            <v>0</v>
          </cell>
          <cell r="R82">
            <v>0</v>
          </cell>
          <cell r="T82">
            <v>0.8</v>
          </cell>
          <cell r="U82">
            <v>0.8</v>
          </cell>
          <cell r="V82">
            <v>0</v>
          </cell>
          <cell r="Y82">
            <v>0</v>
          </cell>
          <cell r="Z82">
            <v>5148.9399102628231</v>
          </cell>
          <cell r="AA82">
            <v>5148.9399102628231</v>
          </cell>
          <cell r="AB82">
            <v>78.494910262822486</v>
          </cell>
        </row>
        <row r="83">
          <cell r="B83" t="str">
            <v>Schram, Jon</v>
          </cell>
          <cell r="C83" t="str">
            <v>Surgical Specialty</v>
          </cell>
          <cell r="D83" t="str">
            <v>Urology</v>
          </cell>
          <cell r="E83" t="str">
            <v>Bariatric Surgery</v>
          </cell>
          <cell r="F83" t="str">
            <v>88729:  SS Lakeshore Bariatric Surgery</v>
          </cell>
          <cell r="G83">
            <v>0</v>
          </cell>
          <cell r="H83">
            <v>480.77</v>
          </cell>
          <cell r="I83">
            <v>1000001.6</v>
          </cell>
          <cell r="J83">
            <v>1000001.6</v>
          </cell>
          <cell r="K83">
            <v>1000001.6</v>
          </cell>
          <cell r="L83">
            <v>0</v>
          </cell>
          <cell r="M83" t="str">
            <v>Guarantee</v>
          </cell>
          <cell r="N83">
            <v>276</v>
          </cell>
          <cell r="O83" t="e">
            <v>#N/A</v>
          </cell>
          <cell r="Q83">
            <v>0</v>
          </cell>
          <cell r="R83">
            <v>0</v>
          </cell>
          <cell r="S83">
            <v>133108</v>
          </cell>
          <cell r="T83">
            <v>1</v>
          </cell>
          <cell r="U83">
            <v>1</v>
          </cell>
          <cell r="V83">
            <v>0</v>
          </cell>
          <cell r="X83">
            <v>0</v>
          </cell>
          <cell r="Y83">
            <v>0</v>
          </cell>
          <cell r="Z83">
            <v>370.30000407993793</v>
          </cell>
          <cell r="AA83">
            <v>370.30000407993793</v>
          </cell>
          <cell r="AB83">
            <v>370.30000407993793</v>
          </cell>
        </row>
        <row r="84">
          <cell r="B84" t="str">
            <v>Whelan,Christopher</v>
          </cell>
          <cell r="C84" t="str">
            <v>Surgical Specialty</v>
          </cell>
          <cell r="D84" t="str">
            <v>Urology</v>
          </cell>
          <cell r="E84" t="str">
            <v>Urology</v>
          </cell>
          <cell r="F84" t="str">
            <v>88702:  SS Grand Rapids Urology</v>
          </cell>
          <cell r="G84">
            <v>163470.00000000003</v>
          </cell>
          <cell r="H84">
            <v>163.47</v>
          </cell>
          <cell r="I84">
            <v>340017.6</v>
          </cell>
          <cell r="J84">
            <v>340017.6</v>
          </cell>
          <cell r="K84">
            <v>248178.54242753392</v>
          </cell>
          <cell r="L84">
            <v>2849.4962500000006</v>
          </cell>
          <cell r="M84" t="str">
            <v>Guarantee</v>
          </cell>
          <cell r="N84">
            <v>221</v>
          </cell>
          <cell r="O84" t="str">
            <v>Yes</v>
          </cell>
          <cell r="Q84">
            <v>0</v>
          </cell>
          <cell r="R84">
            <v>0</v>
          </cell>
          <cell r="S84">
            <v>130827</v>
          </cell>
          <cell r="T84">
            <v>1</v>
          </cell>
          <cell r="U84">
            <v>1</v>
          </cell>
          <cell r="V84">
            <v>0</v>
          </cell>
          <cell r="Y84">
            <v>0</v>
          </cell>
          <cell r="Z84">
            <v>2826.5874011200667</v>
          </cell>
          <cell r="AA84">
            <v>2826.5874011200667</v>
          </cell>
          <cell r="AB84">
            <v>-22.908848879933885</v>
          </cell>
        </row>
        <row r="85">
          <cell r="B85" t="str">
            <v>Barnett, Graham</v>
          </cell>
          <cell r="C85" t="str">
            <v>Surgical Specialty</v>
          </cell>
          <cell r="D85" t="str">
            <v>Urology</v>
          </cell>
          <cell r="E85" t="str">
            <v>Urology</v>
          </cell>
          <cell r="F85" t="str">
            <v>88702:  SS Grand Rapids Urology</v>
          </cell>
          <cell r="G85">
            <v>62906.25</v>
          </cell>
          <cell r="H85">
            <v>0</v>
          </cell>
          <cell r="I85">
            <v>0</v>
          </cell>
          <cell r="J85">
            <v>62906.25</v>
          </cell>
          <cell r="K85">
            <v>62906.25</v>
          </cell>
          <cell r="L85">
            <v>912.22</v>
          </cell>
          <cell r="M85" t="str">
            <v>Guarantee</v>
          </cell>
          <cell r="N85">
            <v>30</v>
          </cell>
          <cell r="O85" t="e">
            <v>#N/A</v>
          </cell>
          <cell r="Q85">
            <v>0</v>
          </cell>
          <cell r="R85">
            <v>0</v>
          </cell>
          <cell r="T85">
            <v>1</v>
          </cell>
          <cell r="U85">
            <v>1</v>
          </cell>
          <cell r="V85">
            <v>0</v>
          </cell>
          <cell r="Y85">
            <v>0</v>
          </cell>
          <cell r="Z85">
            <v>894.84501339495182</v>
          </cell>
          <cell r="AA85">
            <v>894.84501339495182</v>
          </cell>
          <cell r="AB85">
            <v>-17.374986605048207</v>
          </cell>
        </row>
        <row r="86">
          <cell r="B86" t="str">
            <v>Southwell, Thompson</v>
          </cell>
          <cell r="C86" t="str">
            <v>Surgical Specialty</v>
          </cell>
          <cell r="D86" t="str">
            <v>Urology</v>
          </cell>
          <cell r="E86" t="str">
            <v>Urology</v>
          </cell>
          <cell r="F86" t="str">
            <v>88702:  SS Grand Rapids Urology</v>
          </cell>
          <cell r="G86">
            <v>46906.25</v>
          </cell>
          <cell r="H86">
            <v>0</v>
          </cell>
          <cell r="I86">
            <v>0</v>
          </cell>
          <cell r="J86">
            <v>46906.25</v>
          </cell>
          <cell r="K86">
            <v>46906.25</v>
          </cell>
          <cell r="L86">
            <v>1047.1300000000001</v>
          </cell>
          <cell r="M86" t="str">
            <v>Guarantee</v>
          </cell>
          <cell r="N86">
            <v>29</v>
          </cell>
          <cell r="O86" t="e">
            <v>#N/A</v>
          </cell>
          <cell r="Q86">
            <v>0</v>
          </cell>
          <cell r="R86">
            <v>0</v>
          </cell>
          <cell r="T86">
            <v>1</v>
          </cell>
          <cell r="U86">
            <v>1</v>
          </cell>
          <cell r="V86">
            <v>0</v>
          </cell>
          <cell r="X86">
            <v>0</v>
          </cell>
          <cell r="Y86">
            <v>0</v>
          </cell>
          <cell r="Z86">
            <v>1022.7299951314926</v>
          </cell>
          <cell r="AA86">
            <v>1022.7299951314926</v>
          </cell>
          <cell r="AB86">
            <v>-24.400004868507494</v>
          </cell>
        </row>
        <row r="87">
          <cell r="B87" t="str">
            <v>Bolthouse, Todd</v>
          </cell>
          <cell r="C87" t="str">
            <v>Surgical Specialty</v>
          </cell>
          <cell r="D87" t="str">
            <v>Urology</v>
          </cell>
          <cell r="E87" t="str">
            <v>Urology</v>
          </cell>
          <cell r="F87" t="str">
            <v>88702:  SS Grand Rapids Urology</v>
          </cell>
          <cell r="G87">
            <v>358472.65283790877</v>
          </cell>
          <cell r="H87">
            <v>0</v>
          </cell>
          <cell r="I87">
            <v>0</v>
          </cell>
          <cell r="J87">
            <v>358472.65283790877</v>
          </cell>
          <cell r="K87">
            <v>413406.12813878618</v>
          </cell>
          <cell r="L87">
            <v>8342.9493000000002</v>
          </cell>
          <cell r="N87">
            <v>106</v>
          </cell>
          <cell r="O87" t="str">
            <v>No</v>
          </cell>
          <cell r="Q87">
            <v>0</v>
          </cell>
          <cell r="R87">
            <v>16731</v>
          </cell>
          <cell r="T87">
            <v>1</v>
          </cell>
          <cell r="U87">
            <v>1</v>
          </cell>
          <cell r="V87">
            <v>0</v>
          </cell>
          <cell r="X87">
            <v>0</v>
          </cell>
          <cell r="Y87">
            <v>0</v>
          </cell>
          <cell r="Z87">
            <v>8158.0658333507181</v>
          </cell>
          <cell r="AA87">
            <v>8158.0658333507181</v>
          </cell>
          <cell r="AB87">
            <v>-184.88346664928213</v>
          </cell>
        </row>
        <row r="88">
          <cell r="B88" t="str">
            <v>Kahnoski, Richard</v>
          </cell>
          <cell r="C88" t="str">
            <v>Surgical Specialty</v>
          </cell>
          <cell r="D88" t="str">
            <v>Urology</v>
          </cell>
          <cell r="E88" t="str">
            <v>Urology</v>
          </cell>
          <cell r="F88" t="str">
            <v>88702:  SS Grand Rapids Urology</v>
          </cell>
          <cell r="G88">
            <v>397992.84252827673</v>
          </cell>
          <cell r="H88">
            <v>0</v>
          </cell>
          <cell r="I88">
            <v>0</v>
          </cell>
          <cell r="J88">
            <v>397992.84252827673</v>
          </cell>
          <cell r="K88">
            <v>441788.4385660878</v>
          </cell>
          <cell r="L88">
            <v>8804.7761999999948</v>
          </cell>
          <cell r="N88">
            <v>32</v>
          </cell>
          <cell r="O88" t="str">
            <v>No</v>
          </cell>
          <cell r="Q88">
            <v>300</v>
          </cell>
          <cell r="R88">
            <v>29184</v>
          </cell>
          <cell r="T88">
            <v>1</v>
          </cell>
          <cell r="U88">
            <v>1</v>
          </cell>
          <cell r="V88">
            <v>0</v>
          </cell>
          <cell r="Y88">
            <v>0</v>
          </cell>
          <cell r="Z88">
            <v>8709.9970092883705</v>
          </cell>
          <cell r="AA88">
            <v>8709.9970092883705</v>
          </cell>
          <cell r="AB88">
            <v>-94.779190711624324</v>
          </cell>
        </row>
        <row r="89">
          <cell r="B89" t="str">
            <v>Hoekstra, Philip</v>
          </cell>
          <cell r="C89" t="str">
            <v>Surgical Specialty</v>
          </cell>
          <cell r="D89" t="str">
            <v>Urology</v>
          </cell>
          <cell r="E89" t="str">
            <v>Urology</v>
          </cell>
          <cell r="F89" t="str">
            <v>88702:  SS Grand Rapids Urology</v>
          </cell>
          <cell r="G89">
            <v>436715.22611905611</v>
          </cell>
          <cell r="H89">
            <v>0</v>
          </cell>
          <cell r="I89">
            <v>0</v>
          </cell>
          <cell r="J89">
            <v>436715.22611905611</v>
          </cell>
          <cell r="K89">
            <v>460100.46620148775</v>
          </cell>
          <cell r="L89">
            <v>9124.2964999999986</v>
          </cell>
          <cell r="N89">
            <v>31</v>
          </cell>
          <cell r="O89" t="str">
            <v>No</v>
          </cell>
          <cell r="Q89">
            <v>3950</v>
          </cell>
          <cell r="R89">
            <v>15210</v>
          </cell>
          <cell r="T89">
            <v>1</v>
          </cell>
          <cell r="U89">
            <v>1</v>
          </cell>
          <cell r="V89">
            <v>0</v>
          </cell>
          <cell r="Y89">
            <v>0</v>
          </cell>
          <cell r="Z89">
            <v>7683.9630461707711</v>
          </cell>
          <cell r="AA89">
            <v>7683.9630461707711</v>
          </cell>
          <cell r="AB89">
            <v>-1440.3334538292274</v>
          </cell>
        </row>
        <row r="90">
          <cell r="B90" t="str">
            <v>Pimentel, Hector</v>
          </cell>
          <cell r="C90" t="str">
            <v>Surgical Specialty</v>
          </cell>
          <cell r="D90" t="str">
            <v>Urology</v>
          </cell>
          <cell r="E90" t="str">
            <v>Urology</v>
          </cell>
          <cell r="F90" t="str">
            <v>88702:  SS Grand Rapids Urology</v>
          </cell>
          <cell r="G90">
            <v>402042.49094406574</v>
          </cell>
          <cell r="H90">
            <v>0</v>
          </cell>
          <cell r="I90">
            <v>0</v>
          </cell>
          <cell r="J90">
            <v>402042.49094406574</v>
          </cell>
          <cell r="K90">
            <v>438898.10900321358</v>
          </cell>
          <cell r="L90">
            <v>9179.5763500000048</v>
          </cell>
          <cell r="N90">
            <v>205</v>
          </cell>
          <cell r="O90" t="str">
            <v>Yes</v>
          </cell>
          <cell r="Q90">
            <v>275</v>
          </cell>
          <cell r="R90">
            <v>13689</v>
          </cell>
          <cell r="T90">
            <v>1</v>
          </cell>
          <cell r="U90">
            <v>1</v>
          </cell>
          <cell r="V90">
            <v>0</v>
          </cell>
          <cell r="Y90">
            <v>0</v>
          </cell>
          <cell r="Z90">
            <v>8907.5435372835418</v>
          </cell>
          <cell r="AA90">
            <v>8907.5435372835418</v>
          </cell>
          <cell r="AB90">
            <v>-272.03281271646301</v>
          </cell>
        </row>
        <row r="91">
          <cell r="B91" t="str">
            <v>Lane, Brian</v>
          </cell>
          <cell r="C91" t="str">
            <v>Surgical Specialty</v>
          </cell>
          <cell r="D91" t="str">
            <v>Urology</v>
          </cell>
          <cell r="E91" t="str">
            <v>Urology</v>
          </cell>
          <cell r="F91" t="str">
            <v>88702:  SS Grand Rapids Urology</v>
          </cell>
          <cell r="G91">
            <v>610033.81092851539</v>
          </cell>
          <cell r="H91">
            <v>0</v>
          </cell>
          <cell r="I91">
            <v>0</v>
          </cell>
          <cell r="J91">
            <v>610033.81092851539</v>
          </cell>
          <cell r="K91">
            <v>580344.13061103574</v>
          </cell>
          <cell r="L91">
            <v>11683.218700000005</v>
          </cell>
          <cell r="N91">
            <v>185</v>
          </cell>
          <cell r="O91" t="str">
            <v>No</v>
          </cell>
          <cell r="Q91">
            <v>275</v>
          </cell>
          <cell r="R91">
            <v>17238</v>
          </cell>
          <cell r="T91">
            <v>1</v>
          </cell>
          <cell r="U91">
            <v>0.8</v>
          </cell>
          <cell r="V91">
            <v>0</v>
          </cell>
          <cell r="Y91">
            <v>0</v>
          </cell>
          <cell r="Z91">
            <v>11504.313762865067</v>
          </cell>
          <cell r="AA91">
            <v>11504.313762865067</v>
          </cell>
          <cell r="AB91">
            <v>-178.90493713493743</v>
          </cell>
        </row>
        <row r="92">
          <cell r="B92" t="str">
            <v>Wielhouwer, Eric</v>
          </cell>
          <cell r="C92" t="str">
            <v>Primary Care</v>
          </cell>
          <cell r="D92" t="str">
            <v>Internal Medicine Pediatrics</v>
          </cell>
          <cell r="E92" t="str">
            <v>Internal Medicine Pediatrics</v>
          </cell>
          <cell r="F92" t="str">
            <v>86370:  PC IM/PEDS Rivertown</v>
          </cell>
          <cell r="G92">
            <v>218475.09408978504</v>
          </cell>
          <cell r="H92">
            <v>0</v>
          </cell>
          <cell r="I92">
            <v>0</v>
          </cell>
          <cell r="J92">
            <v>218475.09408978504</v>
          </cell>
          <cell r="K92">
            <v>218475.09408978504</v>
          </cell>
          <cell r="L92">
            <v>5300.13</v>
          </cell>
          <cell r="N92">
            <v>286</v>
          </cell>
          <cell r="O92" t="e">
            <v>#N/A</v>
          </cell>
          <cell r="Q92">
            <v>0</v>
          </cell>
          <cell r="R92">
            <v>7165</v>
          </cell>
          <cell r="T92">
            <v>1</v>
          </cell>
          <cell r="U92">
            <v>1</v>
          </cell>
          <cell r="V92">
            <v>0</v>
          </cell>
          <cell r="Y92">
            <v>0</v>
          </cell>
          <cell r="Z92">
            <v>5467.3200327381492</v>
          </cell>
          <cell r="AA92">
            <v>5467.3200327381492</v>
          </cell>
          <cell r="AB92">
            <v>167.19003273814906</v>
          </cell>
        </row>
        <row r="93">
          <cell r="B93" t="str">
            <v>Schipper, Benjamin</v>
          </cell>
          <cell r="C93" t="str">
            <v>Primary Care</v>
          </cell>
          <cell r="D93" t="str">
            <v>Internal Medicine Pediatrics</v>
          </cell>
          <cell r="E93" t="str">
            <v>Internal Medicine Pediatrics</v>
          </cell>
          <cell r="F93" t="str">
            <v>86370:  PC IM/PEDS Rivertown</v>
          </cell>
          <cell r="G93">
            <v>231447.5897657875</v>
          </cell>
          <cell r="H93">
            <v>0</v>
          </cell>
          <cell r="I93">
            <v>0</v>
          </cell>
          <cell r="J93">
            <v>231447.5897657875</v>
          </cell>
          <cell r="K93">
            <v>231447.5897657875</v>
          </cell>
          <cell r="L93">
            <v>5491.46</v>
          </cell>
          <cell r="N93">
            <v>275</v>
          </cell>
          <cell r="O93" t="e">
            <v>#N/A</v>
          </cell>
          <cell r="Q93">
            <v>12000</v>
          </cell>
          <cell r="R93">
            <v>6445</v>
          </cell>
          <cell r="T93">
            <v>1</v>
          </cell>
          <cell r="U93">
            <v>0.95</v>
          </cell>
          <cell r="V93">
            <v>0</v>
          </cell>
          <cell r="Y93">
            <v>0</v>
          </cell>
          <cell r="Z93">
            <v>5652.5600230544806</v>
          </cell>
          <cell r="AA93">
            <v>5652.5600230544806</v>
          </cell>
          <cell r="AB93">
            <v>161.10002305448052</v>
          </cell>
        </row>
        <row r="94">
          <cell r="B94" t="str">
            <v>Hayes, Kevin</v>
          </cell>
          <cell r="C94" t="str">
            <v>Primary Care</v>
          </cell>
          <cell r="D94" t="str">
            <v>Family Practice</v>
          </cell>
          <cell r="E94" t="str">
            <v>Family Practice</v>
          </cell>
          <cell r="F94" t="str">
            <v>86450:  PC FM Campustowne</v>
          </cell>
          <cell r="G94">
            <v>95846.38461538461</v>
          </cell>
          <cell r="H94">
            <v>0</v>
          </cell>
          <cell r="I94">
            <v>0</v>
          </cell>
          <cell r="J94">
            <v>95846.38461538461</v>
          </cell>
          <cell r="K94">
            <v>95846.38461538461</v>
          </cell>
          <cell r="L94">
            <v>2458.6300000000006</v>
          </cell>
          <cell r="N94">
            <v>306</v>
          </cell>
          <cell r="O94" t="str">
            <v>Yes</v>
          </cell>
          <cell r="Q94">
            <v>0</v>
          </cell>
          <cell r="R94">
            <v>0</v>
          </cell>
          <cell r="T94">
            <v>1</v>
          </cell>
          <cell r="U94">
            <v>1</v>
          </cell>
          <cell r="V94">
            <v>0</v>
          </cell>
          <cell r="Y94">
            <v>0</v>
          </cell>
          <cell r="Z94">
            <v>2554.1650073081255</v>
          </cell>
          <cell r="AA94">
            <v>2554.1650073081255</v>
          </cell>
          <cell r="AB94">
            <v>95.535007308124932</v>
          </cell>
        </row>
        <row r="95">
          <cell r="B95" t="str">
            <v>Prefontaine, Stephen</v>
          </cell>
          <cell r="C95" t="str">
            <v>Primary Care</v>
          </cell>
          <cell r="D95" t="str">
            <v>Family Practice</v>
          </cell>
          <cell r="E95" t="str">
            <v>Family Practice</v>
          </cell>
          <cell r="F95" t="str">
            <v>86450:  PC FM Campustowne</v>
          </cell>
          <cell r="G95">
            <v>119473.10770010779</v>
          </cell>
          <cell r="H95">
            <v>0</v>
          </cell>
          <cell r="I95">
            <v>0</v>
          </cell>
          <cell r="J95">
            <v>119473.10770010779</v>
          </cell>
          <cell r="K95">
            <v>119473.10770010779</v>
          </cell>
          <cell r="L95">
            <v>3578.3550000000005</v>
          </cell>
          <cell r="N95">
            <v>272</v>
          </cell>
          <cell r="O95" t="e">
            <v>#N/A</v>
          </cell>
          <cell r="Q95">
            <v>0</v>
          </cell>
          <cell r="R95">
            <v>240</v>
          </cell>
          <cell r="T95">
            <v>0.6</v>
          </cell>
          <cell r="U95">
            <v>0.6</v>
          </cell>
          <cell r="V95">
            <v>0</v>
          </cell>
          <cell r="Y95">
            <v>0</v>
          </cell>
          <cell r="Z95">
            <v>3679.3350004255772</v>
          </cell>
          <cell r="AA95">
            <v>3679.3350004255772</v>
          </cell>
          <cell r="AB95">
            <v>100.98000042557669</v>
          </cell>
        </row>
        <row r="96">
          <cell r="B96" t="str">
            <v>Gianturco, Michelle</v>
          </cell>
          <cell r="C96" t="str">
            <v>Primary Care</v>
          </cell>
          <cell r="D96" t="str">
            <v>Family Practice</v>
          </cell>
          <cell r="E96" t="str">
            <v>Family Practice</v>
          </cell>
          <cell r="F96" t="str">
            <v>86450:  PC FM Campustowne</v>
          </cell>
          <cell r="G96">
            <v>150106.67565564206</v>
          </cell>
          <cell r="H96">
            <v>0</v>
          </cell>
          <cell r="I96">
            <v>0</v>
          </cell>
          <cell r="J96">
            <v>150106.67565564206</v>
          </cell>
          <cell r="K96">
            <v>150106.67565564206</v>
          </cell>
          <cell r="L96">
            <v>4309.03</v>
          </cell>
          <cell r="N96">
            <v>248</v>
          </cell>
          <cell r="O96" t="e">
            <v>#N/A</v>
          </cell>
          <cell r="Q96">
            <v>12000</v>
          </cell>
          <cell r="R96">
            <v>0</v>
          </cell>
          <cell r="T96">
            <v>0.8</v>
          </cell>
          <cell r="U96">
            <v>0.76</v>
          </cell>
          <cell r="V96">
            <v>0</v>
          </cell>
          <cell r="Y96">
            <v>0</v>
          </cell>
          <cell r="Z96">
            <v>4402.0300212278962</v>
          </cell>
          <cell r="AA96">
            <v>4402.0300212278962</v>
          </cell>
          <cell r="AB96">
            <v>93.000021227896468</v>
          </cell>
        </row>
        <row r="97">
          <cell r="B97" t="str">
            <v>Valeeswaran, Chandini</v>
          </cell>
          <cell r="C97" t="str">
            <v>Primary Care</v>
          </cell>
          <cell r="D97" t="str">
            <v>Internal Medicine General</v>
          </cell>
          <cell r="E97" t="str">
            <v>Internal Medicine General</v>
          </cell>
          <cell r="F97" t="str">
            <v>86480:  PC IM South Pavilion</v>
          </cell>
          <cell r="G97">
            <v>114086.08456812057</v>
          </cell>
          <cell r="H97">
            <v>0</v>
          </cell>
          <cell r="I97">
            <v>0</v>
          </cell>
          <cell r="J97">
            <v>114086.08456812057</v>
          </cell>
          <cell r="K97">
            <v>114086.08456812057</v>
          </cell>
          <cell r="L97">
            <v>2794.9749999999999</v>
          </cell>
          <cell r="M97" t="str">
            <v>Guarantee</v>
          </cell>
          <cell r="N97">
            <v>304</v>
          </cell>
          <cell r="O97" t="str">
            <v>Yes</v>
          </cell>
          <cell r="Q97">
            <v>0</v>
          </cell>
          <cell r="R97">
            <v>0</v>
          </cell>
          <cell r="T97">
            <v>1</v>
          </cell>
          <cell r="U97">
            <v>1</v>
          </cell>
          <cell r="V97">
            <v>0</v>
          </cell>
          <cell r="Y97">
            <v>0</v>
          </cell>
          <cell r="Z97">
            <v>2899.3000291138887</v>
          </cell>
          <cell r="AA97">
            <v>2899.3000291138887</v>
          </cell>
          <cell r="AB97">
            <v>104.32502911388883</v>
          </cell>
        </row>
        <row r="98">
          <cell r="B98" t="str">
            <v>Divic, Josip</v>
          </cell>
          <cell r="C98" t="str">
            <v>Primary Care</v>
          </cell>
          <cell r="D98" t="str">
            <v>Internal Medicine General</v>
          </cell>
          <cell r="E98" t="str">
            <v>Internal Medicine General</v>
          </cell>
          <cell r="F98" t="str">
            <v>86480:  PC IM South Pavilion</v>
          </cell>
          <cell r="G98">
            <v>206347.06049488991</v>
          </cell>
          <cell r="H98">
            <v>0</v>
          </cell>
          <cell r="I98">
            <v>0</v>
          </cell>
          <cell r="J98">
            <v>206347.06049488991</v>
          </cell>
          <cell r="K98">
            <v>206347.06049488991</v>
          </cell>
          <cell r="L98">
            <v>4810.5050000000001</v>
          </cell>
          <cell r="N98">
            <v>240</v>
          </cell>
          <cell r="O98" t="e">
            <v>#N/A</v>
          </cell>
          <cell r="Q98">
            <v>0</v>
          </cell>
          <cell r="R98">
            <v>0</v>
          </cell>
          <cell r="T98">
            <v>1</v>
          </cell>
          <cell r="U98">
            <v>1</v>
          </cell>
          <cell r="V98">
            <v>0</v>
          </cell>
          <cell r="Y98">
            <v>0</v>
          </cell>
          <cell r="Z98">
            <v>4986.3950257413089</v>
          </cell>
          <cell r="AA98">
            <v>4986.3950257413089</v>
          </cell>
          <cell r="AB98">
            <v>175.89002574130882</v>
          </cell>
        </row>
        <row r="99">
          <cell r="B99" t="str">
            <v>Stout, Michael</v>
          </cell>
          <cell r="C99" t="str">
            <v>Primary Care</v>
          </cell>
          <cell r="D99" t="str">
            <v>Internal Medicine General</v>
          </cell>
          <cell r="E99" t="str">
            <v>Internal Medicine General</v>
          </cell>
          <cell r="F99" t="str">
            <v>86490:  PC IM Kalamazoo Center</v>
          </cell>
          <cell r="G99">
            <v>152825.79334732337</v>
          </cell>
          <cell r="H99">
            <v>0</v>
          </cell>
          <cell r="I99">
            <v>0</v>
          </cell>
          <cell r="J99">
            <v>152825.79334732337</v>
          </cell>
          <cell r="K99">
            <v>152825.79334732337</v>
          </cell>
          <cell r="L99">
            <v>2355.1349999999998</v>
          </cell>
          <cell r="N99">
            <v>297</v>
          </cell>
          <cell r="O99" t="e">
            <v>#N/A</v>
          </cell>
          <cell r="Q99">
            <v>20796</v>
          </cell>
          <cell r="R99">
            <v>3471</v>
          </cell>
          <cell r="T99">
            <v>0.5</v>
          </cell>
          <cell r="U99">
            <v>0.5</v>
          </cell>
          <cell r="V99">
            <v>0</v>
          </cell>
          <cell r="Y99">
            <v>0</v>
          </cell>
          <cell r="Z99">
            <v>2433.960003234446</v>
          </cell>
          <cell r="AA99">
            <v>2433.960003234446</v>
          </cell>
          <cell r="AB99">
            <v>78.825003234446285</v>
          </cell>
        </row>
        <row r="100">
          <cell r="B100" t="str">
            <v>Garibaldi, Karen</v>
          </cell>
          <cell r="C100" t="str">
            <v>Primary Care</v>
          </cell>
          <cell r="D100" t="str">
            <v>Internal Medicine General</v>
          </cell>
          <cell r="E100" t="str">
            <v>Internal Medicine General</v>
          </cell>
          <cell r="F100" t="str">
            <v>86490:  PC IM Kalamazoo Center</v>
          </cell>
          <cell r="G100">
            <v>130850.64000000007</v>
          </cell>
          <cell r="H100">
            <v>0</v>
          </cell>
          <cell r="I100">
            <v>0</v>
          </cell>
          <cell r="J100">
            <v>130850.64000000007</v>
          </cell>
          <cell r="K100">
            <v>110765.25524485984</v>
          </cell>
          <cell r="L100">
            <v>3022.605</v>
          </cell>
          <cell r="M100" t="str">
            <v>Guarantee</v>
          </cell>
          <cell r="N100">
            <v>316</v>
          </cell>
          <cell r="O100" t="str">
            <v>Yes</v>
          </cell>
          <cell r="Q100">
            <v>0</v>
          </cell>
          <cell r="R100">
            <v>0</v>
          </cell>
          <cell r="T100">
            <v>0.9</v>
          </cell>
          <cell r="U100">
            <v>0.9</v>
          </cell>
          <cell r="V100">
            <v>0</v>
          </cell>
          <cell r="Y100">
            <v>0</v>
          </cell>
          <cell r="Z100">
            <v>3148.4550145044923</v>
          </cell>
          <cell r="AA100">
            <v>3148.4550145044923</v>
          </cell>
          <cell r="AB100">
            <v>125.85001450449226</v>
          </cell>
        </row>
        <row r="101">
          <cell r="B101" t="str">
            <v>Brink, Thomas</v>
          </cell>
          <cell r="C101" t="str">
            <v>Primary Care</v>
          </cell>
          <cell r="D101" t="str">
            <v>Internal Medicine General</v>
          </cell>
          <cell r="E101" t="str">
            <v>Internal Medicine General</v>
          </cell>
          <cell r="F101" t="str">
            <v>86490:  PC IM Kalamazoo Center</v>
          </cell>
          <cell r="G101">
            <v>206115.21246259261</v>
          </cell>
          <cell r="H101">
            <v>0</v>
          </cell>
          <cell r="I101">
            <v>0</v>
          </cell>
          <cell r="J101">
            <v>206115.21246259261</v>
          </cell>
          <cell r="K101">
            <v>206115.21246259261</v>
          </cell>
          <cell r="L101">
            <v>4649.2800000000016</v>
          </cell>
          <cell r="N101">
            <v>239</v>
          </cell>
          <cell r="O101" t="e">
            <v>#N/A</v>
          </cell>
          <cell r="Q101">
            <v>12000</v>
          </cell>
          <cell r="R101">
            <v>2160</v>
          </cell>
          <cell r="T101">
            <v>1</v>
          </cell>
          <cell r="U101">
            <v>0.95</v>
          </cell>
          <cell r="V101">
            <v>0</v>
          </cell>
          <cell r="Y101">
            <v>0.23999999463558197</v>
          </cell>
          <cell r="Z101">
            <v>4818.5550147294998</v>
          </cell>
          <cell r="AA101">
            <v>4818.7950147241354</v>
          </cell>
          <cell r="AB101">
            <v>169.51501472413383</v>
          </cell>
        </row>
        <row r="102">
          <cell r="B102" t="str">
            <v>Geissler, James</v>
          </cell>
          <cell r="C102" t="str">
            <v>Primary Care</v>
          </cell>
          <cell r="D102" t="str">
            <v>Internal Medicine General</v>
          </cell>
          <cell r="E102" t="str">
            <v>Internal Medicine General</v>
          </cell>
          <cell r="F102" t="str">
            <v>86490:  PC IM Kalamazoo Center</v>
          </cell>
          <cell r="G102">
            <v>190018.28373582888</v>
          </cell>
          <cell r="H102">
            <v>0</v>
          </cell>
          <cell r="I102">
            <v>0</v>
          </cell>
          <cell r="J102">
            <v>190018.28373582888</v>
          </cell>
          <cell r="K102">
            <v>190018.28373582888</v>
          </cell>
          <cell r="L102">
            <v>4660.8100000000004</v>
          </cell>
          <cell r="N102">
            <v>247</v>
          </cell>
          <cell r="O102" t="e">
            <v>#N/A</v>
          </cell>
          <cell r="Q102">
            <v>0</v>
          </cell>
          <cell r="R102">
            <v>2880</v>
          </cell>
          <cell r="T102">
            <v>1</v>
          </cell>
          <cell r="U102">
            <v>1</v>
          </cell>
          <cell r="V102">
            <v>0</v>
          </cell>
          <cell r="Y102">
            <v>0</v>
          </cell>
          <cell r="Z102">
            <v>4802.5650443360209</v>
          </cell>
          <cell r="AA102">
            <v>4802.5650443360209</v>
          </cell>
          <cell r="AB102">
            <v>141.75504433602055</v>
          </cell>
        </row>
        <row r="103">
          <cell r="B103" t="str">
            <v>Beversluis, Marcus</v>
          </cell>
          <cell r="C103" t="str">
            <v>Primary Care</v>
          </cell>
          <cell r="D103" t="str">
            <v>Internal Medicine General</v>
          </cell>
          <cell r="E103" t="str">
            <v>Internal Medicine General</v>
          </cell>
          <cell r="F103" t="str">
            <v>86490:  PC IM Kalamazoo Center</v>
          </cell>
          <cell r="G103">
            <v>190836.12265579231</v>
          </cell>
          <cell r="H103">
            <v>0</v>
          </cell>
          <cell r="I103">
            <v>0</v>
          </cell>
          <cell r="J103">
            <v>190836.12265579231</v>
          </cell>
          <cell r="K103">
            <v>190836.12265579231</v>
          </cell>
          <cell r="L103">
            <v>4665.0500000000011</v>
          </cell>
          <cell r="N103">
            <v>235</v>
          </cell>
          <cell r="O103" t="e">
            <v>#N/A</v>
          </cell>
          <cell r="Q103">
            <v>2200</v>
          </cell>
          <cell r="R103">
            <v>960</v>
          </cell>
          <cell r="T103">
            <v>1</v>
          </cell>
          <cell r="U103">
            <v>1</v>
          </cell>
          <cell r="V103">
            <v>0</v>
          </cell>
          <cell r="Y103">
            <v>0</v>
          </cell>
          <cell r="Z103">
            <v>4824.9950198084116</v>
          </cell>
          <cell r="AA103">
            <v>4824.9950198084116</v>
          </cell>
          <cell r="AB103">
            <v>159.94501980841051</v>
          </cell>
        </row>
        <row r="104">
          <cell r="B104" t="str">
            <v>Feenstra, Richard</v>
          </cell>
          <cell r="C104" t="str">
            <v>Primary Care</v>
          </cell>
          <cell r="D104" t="str">
            <v>Internal Medicine General</v>
          </cell>
          <cell r="E104" t="str">
            <v>Internal Medicine General</v>
          </cell>
          <cell r="F104" t="str">
            <v>86511:  PC 1300 Michigan Internal Medicine</v>
          </cell>
          <cell r="G104">
            <v>146782.97132298574</v>
          </cell>
          <cell r="H104">
            <v>0</v>
          </cell>
          <cell r="I104">
            <v>0</v>
          </cell>
          <cell r="J104">
            <v>146782.97132298574</v>
          </cell>
          <cell r="K104">
            <v>160079.25800184454</v>
          </cell>
          <cell r="L104">
            <v>3920.7750000000005</v>
          </cell>
          <cell r="N104">
            <v>4</v>
          </cell>
          <cell r="O104" t="str">
            <v>No</v>
          </cell>
          <cell r="Q104">
            <v>0</v>
          </cell>
          <cell r="R104">
            <v>19737.5</v>
          </cell>
          <cell r="T104">
            <v>1</v>
          </cell>
          <cell r="U104">
            <v>1</v>
          </cell>
          <cell r="V104">
            <v>0</v>
          </cell>
          <cell r="Y104">
            <v>0</v>
          </cell>
          <cell r="Z104">
            <v>4232.270061776042</v>
          </cell>
          <cell r="AA104">
            <v>4232.270061776042</v>
          </cell>
          <cell r="AB104">
            <v>311.49506177604144</v>
          </cell>
        </row>
        <row r="105">
          <cell r="B105" t="str">
            <v>Al-Hamid, Asma</v>
          </cell>
          <cell r="C105" t="str">
            <v>Primary Care</v>
          </cell>
          <cell r="D105" t="str">
            <v>Internal Medicine General</v>
          </cell>
          <cell r="E105" t="str">
            <v>Internal Medicine General</v>
          </cell>
          <cell r="F105" t="str">
            <v>86511:  PC 1300 Michigan Internal Medicine</v>
          </cell>
          <cell r="G105">
            <v>159583.00948445377</v>
          </cell>
          <cell r="H105">
            <v>0</v>
          </cell>
          <cell r="I105">
            <v>0</v>
          </cell>
          <cell r="J105">
            <v>159583.00948445377</v>
          </cell>
          <cell r="K105">
            <v>176637.15317333592</v>
          </cell>
          <cell r="L105">
            <v>4427.1899999999996</v>
          </cell>
          <cell r="N105">
            <v>161</v>
          </cell>
          <cell r="O105" t="str">
            <v>No</v>
          </cell>
          <cell r="Q105">
            <v>0</v>
          </cell>
          <cell r="R105">
            <v>16560</v>
          </cell>
          <cell r="T105">
            <v>1</v>
          </cell>
          <cell r="U105">
            <v>1</v>
          </cell>
          <cell r="V105">
            <v>0</v>
          </cell>
          <cell r="Y105">
            <v>0</v>
          </cell>
          <cell r="Z105">
            <v>4917.4900577962399</v>
          </cell>
          <cell r="AA105">
            <v>4917.4900577962399</v>
          </cell>
          <cell r="AB105">
            <v>490.30005779624025</v>
          </cell>
        </row>
        <row r="106">
          <cell r="B106" t="str">
            <v>Thornburg, Karen</v>
          </cell>
          <cell r="C106" t="str">
            <v>Primary Care</v>
          </cell>
          <cell r="D106" t="str">
            <v>Internal Medicine General</v>
          </cell>
          <cell r="E106" t="str">
            <v>Internal Medicine General</v>
          </cell>
          <cell r="F106" t="str">
            <v>86511:  PC 1300 Michigan Internal Medicine</v>
          </cell>
          <cell r="G106">
            <v>154811.61591554093</v>
          </cell>
          <cell r="H106">
            <v>0</v>
          </cell>
          <cell r="I106">
            <v>0</v>
          </cell>
          <cell r="J106">
            <v>154811.61591554093</v>
          </cell>
          <cell r="K106">
            <v>176349.31045927398</v>
          </cell>
          <cell r="L106">
            <v>4532.2</v>
          </cell>
          <cell r="N106">
            <v>183</v>
          </cell>
          <cell r="O106" t="str">
            <v>Yes</v>
          </cell>
          <cell r="Q106">
            <v>0</v>
          </cell>
          <cell r="R106">
            <v>8788.5499999999993</v>
          </cell>
          <cell r="T106">
            <v>1</v>
          </cell>
          <cell r="U106">
            <v>1</v>
          </cell>
          <cell r="V106">
            <v>0</v>
          </cell>
          <cell r="X106">
            <v>0</v>
          </cell>
          <cell r="Y106">
            <v>0</v>
          </cell>
          <cell r="Z106">
            <v>4583.5750675052404</v>
          </cell>
          <cell r="AA106">
            <v>4583.5750675052404</v>
          </cell>
          <cell r="AB106">
            <v>51.375067505240622</v>
          </cell>
        </row>
        <row r="107">
          <cell r="B107" t="str">
            <v>VanDyken, Richard</v>
          </cell>
          <cell r="C107" t="str">
            <v>Primary Care</v>
          </cell>
          <cell r="D107" t="str">
            <v>Internal Medicine General</v>
          </cell>
          <cell r="E107" t="str">
            <v>Internal Medicine General</v>
          </cell>
          <cell r="F107" t="str">
            <v>86511:  PC 1300 Michigan Internal Medicine</v>
          </cell>
          <cell r="G107">
            <v>207982.943204663</v>
          </cell>
          <cell r="H107">
            <v>0</v>
          </cell>
          <cell r="I107">
            <v>0</v>
          </cell>
          <cell r="J107">
            <v>207982.943204663</v>
          </cell>
          <cell r="K107">
            <v>229444.29025813896</v>
          </cell>
          <cell r="L107">
            <v>5586.59</v>
          </cell>
          <cell r="N107">
            <v>8</v>
          </cell>
          <cell r="O107" t="str">
            <v>No</v>
          </cell>
          <cell r="Q107">
            <v>12000</v>
          </cell>
          <cell r="R107">
            <v>1507</v>
          </cell>
          <cell r="T107">
            <v>1</v>
          </cell>
          <cell r="U107">
            <v>0.95</v>
          </cell>
          <cell r="V107">
            <v>0</v>
          </cell>
          <cell r="W107">
            <v>0</v>
          </cell>
          <cell r="Y107">
            <v>0</v>
          </cell>
          <cell r="Z107">
            <v>5615.1450840346515</v>
          </cell>
          <cell r="AA107">
            <v>5615.1450840346515</v>
          </cell>
          <cell r="AB107">
            <v>28.555084034651372</v>
          </cell>
        </row>
        <row r="108">
          <cell r="B108" t="str">
            <v>Grabowska-Chebes, Anna</v>
          </cell>
          <cell r="C108" t="str">
            <v>Primary Care</v>
          </cell>
          <cell r="D108" t="str">
            <v>Internal Medicine General</v>
          </cell>
          <cell r="E108" t="str">
            <v>Internal Medicine General</v>
          </cell>
          <cell r="F108" t="str">
            <v>86513:  PC 4100 Internal Medicine</v>
          </cell>
          <cell r="G108">
            <v>56068.68790622658</v>
          </cell>
          <cell r="H108">
            <v>0</v>
          </cell>
          <cell r="I108">
            <v>0</v>
          </cell>
          <cell r="J108">
            <v>56068.68790622658</v>
          </cell>
          <cell r="K108">
            <v>56068.68790622658</v>
          </cell>
          <cell r="L108">
            <v>1728.2550000000003</v>
          </cell>
          <cell r="N108">
            <v>170</v>
          </cell>
          <cell r="O108" t="str">
            <v>No</v>
          </cell>
          <cell r="Q108">
            <v>0</v>
          </cell>
          <cell r="R108">
            <v>0</v>
          </cell>
          <cell r="T108">
            <v>1</v>
          </cell>
          <cell r="U108">
            <v>1</v>
          </cell>
          <cell r="V108">
            <v>0</v>
          </cell>
          <cell r="Y108">
            <v>0</v>
          </cell>
          <cell r="Z108">
            <v>1798.995015822351</v>
          </cell>
          <cell r="AA108">
            <v>1798.995015822351</v>
          </cell>
          <cell r="AB108">
            <v>70.740015822350642</v>
          </cell>
        </row>
        <row r="109">
          <cell r="B109" t="str">
            <v>Yavich, Yelena</v>
          </cell>
          <cell r="C109" t="str">
            <v>Primary Care</v>
          </cell>
          <cell r="D109" t="str">
            <v>Internal Medicine General</v>
          </cell>
          <cell r="E109" t="str">
            <v>Internal Medicine General</v>
          </cell>
          <cell r="F109" t="str">
            <v>86513:  PC 4100 Internal Medicine</v>
          </cell>
          <cell r="G109">
            <v>224419.04860832935</v>
          </cell>
          <cell r="H109">
            <v>0</v>
          </cell>
          <cell r="I109">
            <v>0</v>
          </cell>
          <cell r="J109">
            <v>224419.04860832935</v>
          </cell>
          <cell r="K109">
            <v>234127.63606024141</v>
          </cell>
          <cell r="L109">
            <v>6010.5350000000008</v>
          </cell>
          <cell r="N109">
            <v>42</v>
          </cell>
          <cell r="O109" t="str">
            <v>No</v>
          </cell>
          <cell r="Q109">
            <v>0</v>
          </cell>
          <cell r="R109">
            <v>7222.2</v>
          </cell>
          <cell r="T109">
            <v>1</v>
          </cell>
          <cell r="U109">
            <v>1</v>
          </cell>
          <cell r="V109">
            <v>0</v>
          </cell>
          <cell r="Y109">
            <v>0</v>
          </cell>
          <cell r="Z109">
            <v>6170.3350554481149</v>
          </cell>
          <cell r="AA109">
            <v>6170.3350554481149</v>
          </cell>
          <cell r="AB109">
            <v>159.80005544811411</v>
          </cell>
        </row>
        <row r="110">
          <cell r="B110" t="str">
            <v>Riley, Robert</v>
          </cell>
          <cell r="C110" t="str">
            <v>Primary Care</v>
          </cell>
          <cell r="D110" t="str">
            <v>Internal Medicine General</v>
          </cell>
          <cell r="E110" t="str">
            <v>Internal Medicine General</v>
          </cell>
          <cell r="F110" t="str">
            <v>86513:  PC 4100 Internal Medicine</v>
          </cell>
          <cell r="G110">
            <v>230381.09254472342</v>
          </cell>
          <cell r="H110">
            <v>0</v>
          </cell>
          <cell r="I110">
            <v>0</v>
          </cell>
          <cell r="J110">
            <v>230381.09254472342</v>
          </cell>
          <cell r="K110">
            <v>231633.4305098773</v>
          </cell>
          <cell r="L110">
            <v>6011.44</v>
          </cell>
          <cell r="N110">
            <v>53</v>
          </cell>
          <cell r="O110" t="str">
            <v>No</v>
          </cell>
          <cell r="Q110">
            <v>9000</v>
          </cell>
          <cell r="R110">
            <v>4132.6499999999996</v>
          </cell>
          <cell r="T110">
            <v>1</v>
          </cell>
          <cell r="U110">
            <v>1</v>
          </cell>
          <cell r="V110">
            <v>0</v>
          </cell>
          <cell r="Y110">
            <v>0</v>
          </cell>
          <cell r="Z110">
            <v>6153.7400377094746</v>
          </cell>
          <cell r="AA110">
            <v>6153.7400377094746</v>
          </cell>
          <cell r="AB110">
            <v>142.30003770947496</v>
          </cell>
        </row>
        <row r="111">
          <cell r="B111" t="str">
            <v>Oostendorp, John</v>
          </cell>
          <cell r="C111" t="str">
            <v>Primary Care</v>
          </cell>
          <cell r="D111" t="str">
            <v>Internal Medicine General</v>
          </cell>
          <cell r="E111" t="str">
            <v>Internal Medicine General</v>
          </cell>
          <cell r="F111" t="str">
            <v>86514:  PC Holland South Internal Medicine</v>
          </cell>
          <cell r="G111">
            <v>229113.13328462371</v>
          </cell>
          <cell r="H111">
            <v>0</v>
          </cell>
          <cell r="I111">
            <v>0</v>
          </cell>
          <cell r="J111">
            <v>229113.13328462371</v>
          </cell>
          <cell r="K111">
            <v>236032.49487204227</v>
          </cell>
          <cell r="L111">
            <v>2836.15</v>
          </cell>
          <cell r="N111">
            <v>59</v>
          </cell>
          <cell r="O111" t="str">
            <v>No</v>
          </cell>
          <cell r="Q111">
            <v>132000</v>
          </cell>
          <cell r="R111">
            <v>100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Y111">
            <v>0</v>
          </cell>
          <cell r="Z111">
            <v>2843.045015014708</v>
          </cell>
          <cell r="AA111">
            <v>2843.045015014708</v>
          </cell>
          <cell r="AB111">
            <v>6.8950150147079512</v>
          </cell>
        </row>
        <row r="112">
          <cell r="B112" t="str">
            <v>Eding, Tara</v>
          </cell>
          <cell r="C112" t="str">
            <v>Primary Care</v>
          </cell>
          <cell r="D112" t="str">
            <v>Internal Medicine General</v>
          </cell>
          <cell r="E112" t="str">
            <v>Internal Medicine General</v>
          </cell>
          <cell r="F112" t="str">
            <v>86514:  PC Holland South Internal Medicine</v>
          </cell>
          <cell r="G112">
            <v>104809.86072683609</v>
          </cell>
          <cell r="H112">
            <v>0</v>
          </cell>
          <cell r="I112">
            <v>0</v>
          </cell>
          <cell r="J112">
            <v>104809.86072683609</v>
          </cell>
          <cell r="K112">
            <v>112285.31585071367</v>
          </cell>
          <cell r="L112">
            <v>3064.085</v>
          </cell>
          <cell r="N112">
            <v>80</v>
          </cell>
          <cell r="O112" t="str">
            <v>No</v>
          </cell>
          <cell r="Q112">
            <v>0</v>
          </cell>
          <cell r="R112">
            <v>0</v>
          </cell>
          <cell r="T112">
            <v>1</v>
          </cell>
          <cell r="U112">
            <v>1</v>
          </cell>
          <cell r="V112">
            <v>0</v>
          </cell>
          <cell r="Y112">
            <v>0</v>
          </cell>
          <cell r="Z112">
            <v>3046.620021738112</v>
          </cell>
          <cell r="AA112">
            <v>3046.620021738112</v>
          </cell>
          <cell r="AB112">
            <v>-17.464978261888064</v>
          </cell>
        </row>
        <row r="113">
          <cell r="B113" t="str">
            <v>Scott, John</v>
          </cell>
          <cell r="C113" t="str">
            <v>Primary Care</v>
          </cell>
          <cell r="D113" t="str">
            <v>Internal Medicine General</v>
          </cell>
          <cell r="E113" t="str">
            <v>Internal Medicine General</v>
          </cell>
          <cell r="F113" t="str">
            <v>86514:  PC Holland South Internal Medicine</v>
          </cell>
          <cell r="G113">
            <v>191022.15174215104</v>
          </cell>
          <cell r="H113">
            <v>0</v>
          </cell>
          <cell r="I113">
            <v>0</v>
          </cell>
          <cell r="J113">
            <v>191022.15174215104</v>
          </cell>
          <cell r="K113">
            <v>214065.72809468917</v>
          </cell>
          <cell r="L113">
            <v>5510.1549999999988</v>
          </cell>
          <cell r="N113">
            <v>39</v>
          </cell>
          <cell r="O113" t="str">
            <v>No</v>
          </cell>
          <cell r="Q113">
            <v>0</v>
          </cell>
          <cell r="R113">
            <v>560</v>
          </cell>
          <cell r="T113">
            <v>1</v>
          </cell>
          <cell r="U113">
            <v>1</v>
          </cell>
          <cell r="V113">
            <v>0</v>
          </cell>
          <cell r="Y113">
            <v>0</v>
          </cell>
          <cell r="Z113">
            <v>5462.7550303190947</v>
          </cell>
          <cell r="AA113">
            <v>5462.7550303190947</v>
          </cell>
          <cell r="AB113">
            <v>-47.399969680904178</v>
          </cell>
        </row>
        <row r="114">
          <cell r="B114" t="str">
            <v>Fink, Christopher</v>
          </cell>
          <cell r="C114" t="str">
            <v>Primary Care</v>
          </cell>
          <cell r="D114" t="str">
            <v>Internal Medicine General</v>
          </cell>
          <cell r="E114" t="str">
            <v>Internal Medicine General</v>
          </cell>
          <cell r="F114" t="str">
            <v>86514:  PC Holland South Internal Medicine</v>
          </cell>
          <cell r="G114">
            <v>193046.36184358806</v>
          </cell>
          <cell r="H114">
            <v>0</v>
          </cell>
          <cell r="I114">
            <v>0</v>
          </cell>
          <cell r="J114">
            <v>193046.36184358806</v>
          </cell>
          <cell r="K114">
            <v>215056.1027775027</v>
          </cell>
          <cell r="L114">
            <v>5564.3499999999995</v>
          </cell>
          <cell r="N114">
            <v>91</v>
          </cell>
          <cell r="O114" t="str">
            <v>No</v>
          </cell>
          <cell r="Q114">
            <v>0</v>
          </cell>
          <cell r="R114">
            <v>0</v>
          </cell>
          <cell r="T114">
            <v>1</v>
          </cell>
          <cell r="U114">
            <v>1</v>
          </cell>
          <cell r="V114">
            <v>0</v>
          </cell>
          <cell r="Y114">
            <v>0</v>
          </cell>
          <cell r="Z114">
            <v>5509.9500743821263</v>
          </cell>
          <cell r="AA114">
            <v>5509.9500743821263</v>
          </cell>
          <cell r="AB114">
            <v>-54.399925617873123</v>
          </cell>
        </row>
        <row r="115">
          <cell r="B115" t="str">
            <v>Rajani, Samir</v>
          </cell>
          <cell r="C115" t="str">
            <v>Primary Care</v>
          </cell>
          <cell r="D115" t="str">
            <v>Internal Medicine General</v>
          </cell>
          <cell r="E115" t="str">
            <v>Internal Medicine General</v>
          </cell>
          <cell r="F115" t="str">
            <v>86514:  PC Holland South Internal Medicine</v>
          </cell>
          <cell r="G115">
            <v>249036.43520086698</v>
          </cell>
          <cell r="H115">
            <v>0</v>
          </cell>
          <cell r="I115">
            <v>0</v>
          </cell>
          <cell r="J115">
            <v>249036.43520086698</v>
          </cell>
          <cell r="K115">
            <v>249877.69221411837</v>
          </cell>
          <cell r="L115">
            <v>6365.2470000000003</v>
          </cell>
          <cell r="N115">
            <v>68</v>
          </cell>
          <cell r="O115" t="str">
            <v>No</v>
          </cell>
          <cell r="Q115">
            <v>12000</v>
          </cell>
          <cell r="R115">
            <v>0</v>
          </cell>
          <cell r="T115">
            <v>1</v>
          </cell>
          <cell r="U115">
            <v>0.95</v>
          </cell>
          <cell r="V115">
            <v>0</v>
          </cell>
          <cell r="Y115">
            <v>0</v>
          </cell>
          <cell r="Z115">
            <v>6284.1000621840358</v>
          </cell>
          <cell r="AA115">
            <v>6284.1000621840358</v>
          </cell>
          <cell r="AB115">
            <v>-81.14693781596452</v>
          </cell>
        </row>
        <row r="116">
          <cell r="B116" t="str">
            <v>Fuentes, Maricarmen</v>
          </cell>
          <cell r="C116" t="str">
            <v>Primary Care</v>
          </cell>
          <cell r="D116" t="str">
            <v>Internal Medicine General</v>
          </cell>
          <cell r="E116" t="str">
            <v>Internal Medicine General</v>
          </cell>
          <cell r="F116" t="str">
            <v>86514:  PC Holland South Internal Medicine</v>
          </cell>
          <cell r="G116">
            <v>270809.53551033355</v>
          </cell>
          <cell r="H116">
            <v>0</v>
          </cell>
          <cell r="I116">
            <v>0</v>
          </cell>
          <cell r="J116">
            <v>270809.53551033355</v>
          </cell>
          <cell r="K116">
            <v>265355.96524085331</v>
          </cell>
          <cell r="L116">
            <v>6464.8279999999995</v>
          </cell>
          <cell r="N116">
            <v>75</v>
          </cell>
          <cell r="O116" t="str">
            <v>No</v>
          </cell>
          <cell r="Q116">
            <v>1600</v>
          </cell>
          <cell r="R116">
            <v>26496</v>
          </cell>
          <cell r="T116">
            <v>1</v>
          </cell>
          <cell r="U116">
            <v>1</v>
          </cell>
          <cell r="V116">
            <v>0</v>
          </cell>
          <cell r="Y116">
            <v>0</v>
          </cell>
          <cell r="Z116">
            <v>7074.3990418940784</v>
          </cell>
          <cell r="AA116">
            <v>7074.3990418940784</v>
          </cell>
          <cell r="AB116">
            <v>609.57104189407892</v>
          </cell>
        </row>
        <row r="117">
          <cell r="B117" t="str">
            <v>Stutzman, Janelle</v>
          </cell>
          <cell r="C117" t="str">
            <v>Primary Care</v>
          </cell>
          <cell r="D117" t="str">
            <v>Pediatrics General</v>
          </cell>
          <cell r="E117" t="str">
            <v>Pediatrics</v>
          </cell>
          <cell r="F117" t="str">
            <v>86515:  PC Grand Rapids Pediatrics</v>
          </cell>
          <cell r="G117">
            <v>244668.43542736943</v>
          </cell>
          <cell r="H117">
            <v>0</v>
          </cell>
          <cell r="I117">
            <v>0</v>
          </cell>
          <cell r="J117">
            <v>244668.43542736943</v>
          </cell>
          <cell r="K117">
            <v>235605.57529933157</v>
          </cell>
          <cell r="L117">
            <v>6998.5349999999999</v>
          </cell>
          <cell r="N117">
            <v>58</v>
          </cell>
          <cell r="O117" t="str">
            <v>No</v>
          </cell>
          <cell r="Q117">
            <v>0</v>
          </cell>
          <cell r="R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Y117">
            <v>0</v>
          </cell>
          <cell r="Z117">
            <v>7175.3401644527912</v>
          </cell>
          <cell r="AA117">
            <v>7175.3401644527912</v>
          </cell>
          <cell r="AB117">
            <v>176.80516445279136</v>
          </cell>
        </row>
        <row r="118">
          <cell r="B118" t="str">
            <v>Mogle, Dennis</v>
          </cell>
          <cell r="C118" t="str">
            <v>Primary Care</v>
          </cell>
          <cell r="D118" t="str">
            <v>Pediatrics General</v>
          </cell>
          <cell r="E118" t="str">
            <v>Pediatrics</v>
          </cell>
          <cell r="F118" t="str">
            <v>86515:  PC Grand Rapids Pediatrics</v>
          </cell>
          <cell r="G118">
            <v>271315.43902271305</v>
          </cell>
          <cell r="H118">
            <v>0</v>
          </cell>
          <cell r="I118">
            <v>0</v>
          </cell>
          <cell r="J118">
            <v>271315.43902271305</v>
          </cell>
          <cell r="K118">
            <v>248629.34468370528</v>
          </cell>
          <cell r="L118">
            <v>7505.95</v>
          </cell>
          <cell r="N118">
            <v>17</v>
          </cell>
          <cell r="O118" t="str">
            <v>No</v>
          </cell>
          <cell r="Q118">
            <v>0</v>
          </cell>
          <cell r="R118">
            <v>0</v>
          </cell>
          <cell r="T118">
            <v>1</v>
          </cell>
          <cell r="U118">
            <v>1</v>
          </cell>
          <cell r="V118">
            <v>0</v>
          </cell>
          <cell r="Y118">
            <v>0</v>
          </cell>
          <cell r="Z118">
            <v>7700.6251980289817</v>
          </cell>
          <cell r="AA118">
            <v>7700.6251980289817</v>
          </cell>
          <cell r="AB118">
            <v>194.67519802898187</v>
          </cell>
        </row>
        <row r="119">
          <cell r="B119" t="str">
            <v>Pott, Erika</v>
          </cell>
          <cell r="C119" t="str">
            <v>Primary Care</v>
          </cell>
          <cell r="D119" t="str">
            <v>Pediatrics General</v>
          </cell>
          <cell r="E119" t="str">
            <v>Pediatrics</v>
          </cell>
          <cell r="F119" t="str">
            <v>86515:  PC Grand Rapids Pediatrics</v>
          </cell>
          <cell r="G119">
            <v>296103.14172570413</v>
          </cell>
          <cell r="H119">
            <v>0</v>
          </cell>
          <cell r="I119">
            <v>0</v>
          </cell>
          <cell r="J119">
            <v>296103.14172570413</v>
          </cell>
          <cell r="K119">
            <v>259351.17826161382</v>
          </cell>
          <cell r="L119">
            <v>7923.6800000000012</v>
          </cell>
          <cell r="N119">
            <v>55</v>
          </cell>
          <cell r="O119" t="str">
            <v>No</v>
          </cell>
          <cell r="Q119">
            <v>0</v>
          </cell>
          <cell r="R119">
            <v>0</v>
          </cell>
          <cell r="T119">
            <v>1</v>
          </cell>
          <cell r="U119">
            <v>1</v>
          </cell>
          <cell r="V119">
            <v>0</v>
          </cell>
          <cell r="Y119">
            <v>0</v>
          </cell>
          <cell r="Z119">
            <v>8033.7901778668165</v>
          </cell>
          <cell r="AA119">
            <v>8033.7901778668165</v>
          </cell>
          <cell r="AB119">
            <v>110.11017786681532</v>
          </cell>
        </row>
        <row r="120">
          <cell r="B120" t="str">
            <v>McMahon, Stephen</v>
          </cell>
          <cell r="C120" t="str">
            <v>Primary Care</v>
          </cell>
          <cell r="D120" t="str">
            <v>Pediatrics General</v>
          </cell>
          <cell r="E120" t="str">
            <v>Pediatrics</v>
          </cell>
          <cell r="F120" t="str">
            <v>86515:  PC Grand Rapids Pediatrics</v>
          </cell>
          <cell r="G120">
            <v>369216.48813971214</v>
          </cell>
          <cell r="H120">
            <v>0</v>
          </cell>
          <cell r="I120">
            <v>0</v>
          </cell>
          <cell r="J120">
            <v>369216.48813971214</v>
          </cell>
          <cell r="K120">
            <v>296953.39633858256</v>
          </cell>
          <cell r="L120">
            <v>8921.16</v>
          </cell>
          <cell r="N120">
            <v>48</v>
          </cell>
          <cell r="O120" t="str">
            <v>No</v>
          </cell>
          <cell r="Q120">
            <v>12000</v>
          </cell>
          <cell r="R120">
            <v>0</v>
          </cell>
          <cell r="T120">
            <v>1</v>
          </cell>
          <cell r="U120">
            <v>0.95</v>
          </cell>
          <cell r="V120">
            <v>0</v>
          </cell>
          <cell r="Y120">
            <v>0</v>
          </cell>
          <cell r="Z120">
            <v>9102.5202023684978</v>
          </cell>
          <cell r="AA120">
            <v>9102.5202023684978</v>
          </cell>
          <cell r="AB120">
            <v>181.36020236849799</v>
          </cell>
        </row>
        <row r="121">
          <cell r="B121" t="str">
            <v>Meppelink, Kurt</v>
          </cell>
          <cell r="C121" t="str">
            <v>Primary Care</v>
          </cell>
          <cell r="D121" t="str">
            <v>Pediatrics General</v>
          </cell>
          <cell r="E121" t="str">
            <v>Pediatrics</v>
          </cell>
          <cell r="F121" t="str">
            <v>86515:  PC Grand Rapids Pediatrics</v>
          </cell>
          <cell r="G121">
            <v>362889.57462886971</v>
          </cell>
          <cell r="H121">
            <v>0</v>
          </cell>
          <cell r="I121">
            <v>0</v>
          </cell>
          <cell r="J121">
            <v>362889.57462886971</v>
          </cell>
          <cell r="K121">
            <v>287330.02282015298</v>
          </cell>
          <cell r="L121">
            <v>9013.7549999999974</v>
          </cell>
          <cell r="N121">
            <v>18</v>
          </cell>
          <cell r="O121" t="str">
            <v>No</v>
          </cell>
          <cell r="Q121">
            <v>0</v>
          </cell>
          <cell r="R121">
            <v>0</v>
          </cell>
          <cell r="T121">
            <v>1</v>
          </cell>
          <cell r="U121">
            <v>1</v>
          </cell>
          <cell r="V121">
            <v>0</v>
          </cell>
          <cell r="Y121">
            <v>0</v>
          </cell>
          <cell r="Z121">
            <v>9261.6902083903551</v>
          </cell>
          <cell r="AA121">
            <v>9261.6902083903551</v>
          </cell>
          <cell r="AB121">
            <v>247.93520839035773</v>
          </cell>
        </row>
        <row r="122">
          <cell r="B122" t="str">
            <v>DeVries, Daniel</v>
          </cell>
          <cell r="C122" t="str">
            <v>Primary Care</v>
          </cell>
          <cell r="D122" t="str">
            <v>Internal Medicine General</v>
          </cell>
          <cell r="E122" t="str">
            <v>Internal Medicine General</v>
          </cell>
          <cell r="F122" t="str">
            <v>86516:  PC Grand Rapids Internal Medicine &amp; General Surgery</v>
          </cell>
          <cell r="G122">
            <v>19766.150000000001</v>
          </cell>
          <cell r="H122">
            <v>0</v>
          </cell>
          <cell r="I122">
            <v>0</v>
          </cell>
          <cell r="J122">
            <v>19766.150000000001</v>
          </cell>
          <cell r="K122">
            <v>19766.150000000001</v>
          </cell>
          <cell r="L122">
            <v>575.41999999999996</v>
          </cell>
          <cell r="N122">
            <v>156</v>
          </cell>
          <cell r="O122" t="e">
            <v>#N/A</v>
          </cell>
          <cell r="Q122">
            <v>0</v>
          </cell>
          <cell r="R122">
            <v>0</v>
          </cell>
          <cell r="T122">
            <v>1</v>
          </cell>
          <cell r="U122">
            <v>1</v>
          </cell>
          <cell r="V122">
            <v>0</v>
          </cell>
          <cell r="Y122">
            <v>0</v>
          </cell>
          <cell r="Z122">
            <v>592.24160975903271</v>
          </cell>
          <cell r="AA122">
            <v>592.24160975903271</v>
          </cell>
          <cell r="AB122">
            <v>16.821609759032754</v>
          </cell>
        </row>
        <row r="123">
          <cell r="B123" t="str">
            <v>Bodley, Michael</v>
          </cell>
          <cell r="C123" t="str">
            <v>Primary Care</v>
          </cell>
          <cell r="D123" t="str">
            <v>Internal Medicine General</v>
          </cell>
          <cell r="E123" t="str">
            <v>Internal Medicine General</v>
          </cell>
          <cell r="F123" t="str">
            <v>86516:  PC Grand Rapids Internal Medicine &amp; General Surgery</v>
          </cell>
          <cell r="G123">
            <v>139132.29651926697</v>
          </cell>
          <cell r="H123">
            <v>0</v>
          </cell>
          <cell r="I123">
            <v>0</v>
          </cell>
          <cell r="J123">
            <v>139132.29651926697</v>
          </cell>
          <cell r="K123">
            <v>150164.6602164408</v>
          </cell>
          <cell r="L123">
            <v>3418.4450000000006</v>
          </cell>
          <cell r="N123">
            <v>155</v>
          </cell>
          <cell r="O123" t="str">
            <v>No</v>
          </cell>
          <cell r="Q123">
            <v>0</v>
          </cell>
          <cell r="R123">
            <v>28506.145</v>
          </cell>
          <cell r="T123">
            <v>1</v>
          </cell>
          <cell r="U123">
            <v>1</v>
          </cell>
          <cell r="V123">
            <v>0</v>
          </cell>
          <cell r="Y123">
            <v>0</v>
          </cell>
          <cell r="Z123">
            <v>4100.6350401192904</v>
          </cell>
          <cell r="AA123">
            <v>4100.6350401192904</v>
          </cell>
          <cell r="AB123">
            <v>682.19004011928973</v>
          </cell>
        </row>
        <row r="124">
          <cell r="B124" t="str">
            <v>VanTuinen, Robert</v>
          </cell>
          <cell r="C124" t="str">
            <v>Primary Care</v>
          </cell>
          <cell r="D124" t="str">
            <v>Internal Medicine General</v>
          </cell>
          <cell r="E124" t="str">
            <v>Internal Medicine General</v>
          </cell>
          <cell r="F124" t="str">
            <v>86516:  PC Grand Rapids Internal Medicine &amp; General Surgery</v>
          </cell>
          <cell r="G124">
            <v>336695.14779776207</v>
          </cell>
          <cell r="H124">
            <v>0</v>
          </cell>
          <cell r="I124">
            <v>0</v>
          </cell>
          <cell r="J124">
            <v>336695.14779776207</v>
          </cell>
          <cell r="K124">
            <v>291122.0555724217</v>
          </cell>
          <cell r="L124">
            <v>7780.0300000000016</v>
          </cell>
          <cell r="N124">
            <v>154</v>
          </cell>
          <cell r="O124" t="str">
            <v>No</v>
          </cell>
          <cell r="Q124">
            <v>12000</v>
          </cell>
          <cell r="R124">
            <v>787.75</v>
          </cell>
          <cell r="T124">
            <v>1</v>
          </cell>
          <cell r="U124">
            <v>0.95</v>
          </cell>
          <cell r="V124">
            <v>0</v>
          </cell>
          <cell r="Y124">
            <v>0</v>
          </cell>
          <cell r="Z124">
            <v>7977.3100855350494</v>
          </cell>
          <cell r="AA124">
            <v>7977.3100855350494</v>
          </cell>
          <cell r="AB124">
            <v>197.28008553504787</v>
          </cell>
        </row>
        <row r="125">
          <cell r="B125" t="str">
            <v>Maskill, David</v>
          </cell>
          <cell r="C125" t="str">
            <v>Primary Care</v>
          </cell>
          <cell r="D125" t="str">
            <v>Family Practice</v>
          </cell>
          <cell r="E125" t="str">
            <v>Family Practice</v>
          </cell>
          <cell r="F125" t="str">
            <v>86517: PC Grand Rapids Family Medicine</v>
          </cell>
          <cell r="G125">
            <v>272083.10838548403</v>
          </cell>
          <cell r="H125">
            <v>204.43</v>
          </cell>
          <cell r="I125">
            <v>425214.4</v>
          </cell>
          <cell r="J125">
            <v>425214.4</v>
          </cell>
          <cell r="K125">
            <v>240900.71396190429</v>
          </cell>
          <cell r="L125">
            <v>6951.2225000000008</v>
          </cell>
          <cell r="N125">
            <v>43</v>
          </cell>
          <cell r="O125" t="str">
            <v>No</v>
          </cell>
          <cell r="Q125">
            <v>18461.52</v>
          </cell>
          <cell r="R125">
            <v>0</v>
          </cell>
          <cell r="S125">
            <v>131274</v>
          </cell>
          <cell r="T125">
            <v>1</v>
          </cell>
          <cell r="U125">
            <v>1</v>
          </cell>
          <cell r="V125">
            <v>0</v>
          </cell>
          <cell r="W125">
            <v>0</v>
          </cell>
          <cell r="Y125">
            <v>0</v>
          </cell>
          <cell r="Z125">
            <v>7208.0900675356388</v>
          </cell>
          <cell r="AA125">
            <v>7208.0900675356388</v>
          </cell>
          <cell r="AB125">
            <v>256.86756753563805</v>
          </cell>
        </row>
        <row r="126">
          <cell r="B126" t="str">
            <v>Patel, Tarulata</v>
          </cell>
          <cell r="C126" t="str">
            <v>Primary Care</v>
          </cell>
          <cell r="D126" t="str">
            <v>Family Practice</v>
          </cell>
          <cell r="E126" t="str">
            <v>Family Practice</v>
          </cell>
          <cell r="F126" t="str">
            <v>86517: PC Grand Rapids Family Medicine</v>
          </cell>
          <cell r="G126">
            <v>131016.67085676812</v>
          </cell>
          <cell r="H126">
            <v>0</v>
          </cell>
          <cell r="I126">
            <v>0</v>
          </cell>
          <cell r="J126">
            <v>131016.67085676812</v>
          </cell>
          <cell r="K126">
            <v>148591.14931042495</v>
          </cell>
          <cell r="L126">
            <v>4327.2240000000002</v>
          </cell>
          <cell r="N126">
            <v>44</v>
          </cell>
          <cell r="O126" t="str">
            <v>No</v>
          </cell>
          <cell r="Q126">
            <v>0</v>
          </cell>
          <cell r="R126">
            <v>0</v>
          </cell>
          <cell r="T126">
            <v>1</v>
          </cell>
          <cell r="U126">
            <v>1</v>
          </cell>
          <cell r="V126">
            <v>0</v>
          </cell>
          <cell r="Y126">
            <v>0</v>
          </cell>
          <cell r="Z126">
            <v>4503.5350635275245</v>
          </cell>
          <cell r="AA126">
            <v>4503.5350635275245</v>
          </cell>
          <cell r="AB126">
            <v>176.31106352752431</v>
          </cell>
        </row>
        <row r="127">
          <cell r="B127" t="str">
            <v>Weirich, Angela</v>
          </cell>
          <cell r="C127" t="str">
            <v>Primary Care</v>
          </cell>
          <cell r="D127" t="str">
            <v>Family Practice</v>
          </cell>
          <cell r="E127" t="str">
            <v>Family Practice</v>
          </cell>
          <cell r="F127" t="str">
            <v>86517: PC Grand Rapids Family Medicine</v>
          </cell>
          <cell r="G127">
            <v>134938.69987940873</v>
          </cell>
          <cell r="H127">
            <v>0</v>
          </cell>
          <cell r="I127">
            <v>0</v>
          </cell>
          <cell r="J127">
            <v>134938.69987940873</v>
          </cell>
          <cell r="K127">
            <v>152596.96207028133</v>
          </cell>
          <cell r="L127">
            <v>4443.8850000000002</v>
          </cell>
          <cell r="N127">
            <v>74</v>
          </cell>
          <cell r="O127" t="str">
            <v>No</v>
          </cell>
          <cell r="Q127">
            <v>0</v>
          </cell>
          <cell r="R127">
            <v>390</v>
          </cell>
          <cell r="T127">
            <v>0.9</v>
          </cell>
          <cell r="U127">
            <v>0.9</v>
          </cell>
          <cell r="V127">
            <v>0</v>
          </cell>
          <cell r="Y127">
            <v>0</v>
          </cell>
          <cell r="Z127">
            <v>4608.7350450828671</v>
          </cell>
          <cell r="AA127">
            <v>4608.7350450828671</v>
          </cell>
          <cell r="AB127">
            <v>164.85004508286693</v>
          </cell>
        </row>
        <row r="128">
          <cell r="B128" t="str">
            <v>Dyke, Saleh</v>
          </cell>
          <cell r="C128" t="str">
            <v>Primary Care</v>
          </cell>
          <cell r="D128" t="str">
            <v>Family Practice</v>
          </cell>
          <cell r="E128" t="str">
            <v>Family Practice</v>
          </cell>
          <cell r="F128" t="str">
            <v>86517: PC Grand Rapids Family Medicine</v>
          </cell>
          <cell r="G128">
            <v>179872.67259170336</v>
          </cell>
          <cell r="H128">
            <v>0</v>
          </cell>
          <cell r="I128">
            <v>0</v>
          </cell>
          <cell r="J128">
            <v>179872.67259170336</v>
          </cell>
          <cell r="K128">
            <v>179872.67259170336</v>
          </cell>
          <cell r="L128">
            <v>4821.5740000000005</v>
          </cell>
          <cell r="N128">
            <v>45</v>
          </cell>
          <cell r="O128" t="str">
            <v>No</v>
          </cell>
          <cell r="Q128">
            <v>0</v>
          </cell>
          <cell r="R128">
            <v>0</v>
          </cell>
          <cell r="T128">
            <v>1</v>
          </cell>
          <cell r="U128">
            <v>1</v>
          </cell>
          <cell r="V128">
            <v>0</v>
          </cell>
          <cell r="Y128">
            <v>0</v>
          </cell>
          <cell r="Z128">
            <v>5004.3200216293335</v>
          </cell>
          <cell r="AA128">
            <v>5004.3200216293335</v>
          </cell>
          <cell r="AB128">
            <v>182.74602162933297</v>
          </cell>
        </row>
        <row r="129">
          <cell r="B129" t="str">
            <v>Krol, Kara</v>
          </cell>
          <cell r="C129" t="str">
            <v>Primary Care</v>
          </cell>
          <cell r="D129" t="str">
            <v>Family Practice</v>
          </cell>
          <cell r="E129" t="str">
            <v>Family Practice</v>
          </cell>
          <cell r="F129" t="str">
            <v>86517: PC Grand Rapids Family Medicine</v>
          </cell>
          <cell r="G129">
            <v>188229.81433889535</v>
          </cell>
          <cell r="H129">
            <v>0</v>
          </cell>
          <cell r="I129">
            <v>0</v>
          </cell>
          <cell r="J129">
            <v>188229.81433889535</v>
          </cell>
          <cell r="K129">
            <v>208535.35437021943</v>
          </cell>
          <cell r="L129">
            <v>5739.393500000001</v>
          </cell>
          <cell r="N129">
            <v>92</v>
          </cell>
          <cell r="O129" t="str">
            <v>No</v>
          </cell>
          <cell r="Q129">
            <v>0</v>
          </cell>
          <cell r="R129">
            <v>0</v>
          </cell>
          <cell r="T129">
            <v>1</v>
          </cell>
          <cell r="U129">
            <v>1</v>
          </cell>
          <cell r="V129">
            <v>0</v>
          </cell>
          <cell r="Y129">
            <v>0</v>
          </cell>
          <cell r="Z129">
            <v>5956.1950502544641</v>
          </cell>
          <cell r="AA129">
            <v>5956.1950502544641</v>
          </cell>
          <cell r="AB129">
            <v>216.80155025446311</v>
          </cell>
        </row>
        <row r="130">
          <cell r="B130" t="str">
            <v>Barnes, Christopher</v>
          </cell>
          <cell r="C130" t="str">
            <v>Primary Care</v>
          </cell>
          <cell r="D130" t="str">
            <v>Family Practice</v>
          </cell>
          <cell r="E130" t="str">
            <v>Family Practice</v>
          </cell>
          <cell r="F130" t="str">
            <v>86517: PC Grand Rapids Family Medicine</v>
          </cell>
          <cell r="G130">
            <v>201089.85893199162</v>
          </cell>
          <cell r="H130">
            <v>0</v>
          </cell>
          <cell r="I130">
            <v>0</v>
          </cell>
          <cell r="J130">
            <v>201089.85893199162</v>
          </cell>
          <cell r="K130">
            <v>220965.25744290338</v>
          </cell>
          <cell r="L130">
            <v>5755.4900000000007</v>
          </cell>
          <cell r="N130">
            <v>98</v>
          </cell>
          <cell r="O130" t="str">
            <v>No</v>
          </cell>
          <cell r="Q130">
            <v>12000</v>
          </cell>
          <cell r="R130">
            <v>0</v>
          </cell>
          <cell r="T130">
            <v>1</v>
          </cell>
          <cell r="U130">
            <v>0.95</v>
          </cell>
          <cell r="V130">
            <v>0</v>
          </cell>
          <cell r="Y130">
            <v>0</v>
          </cell>
          <cell r="Z130">
            <v>5984.5150481387973</v>
          </cell>
          <cell r="AA130">
            <v>5984.5150481387973</v>
          </cell>
          <cell r="AB130">
            <v>229.02504813879659</v>
          </cell>
        </row>
        <row r="131">
          <cell r="B131" t="str">
            <v>Olson, Peter</v>
          </cell>
          <cell r="C131" t="str">
            <v>Primary Care</v>
          </cell>
          <cell r="D131" t="str">
            <v>Internal Medicine General</v>
          </cell>
          <cell r="E131" t="str">
            <v>Internal Medicine General</v>
          </cell>
          <cell r="F131" t="str">
            <v>86518:  PC 68th Street Internal Medicine</v>
          </cell>
          <cell r="G131">
            <v>153664.94137738078</v>
          </cell>
          <cell r="H131">
            <v>0</v>
          </cell>
          <cell r="I131">
            <v>0</v>
          </cell>
          <cell r="J131">
            <v>153664.94137738078</v>
          </cell>
          <cell r="K131">
            <v>164099.6671630303</v>
          </cell>
          <cell r="L131">
            <v>4478.0150000000012</v>
          </cell>
          <cell r="N131">
            <v>164</v>
          </cell>
          <cell r="O131" t="str">
            <v>No</v>
          </cell>
          <cell r="Q131">
            <v>9000</v>
          </cell>
          <cell r="R131">
            <v>0</v>
          </cell>
          <cell r="T131">
            <v>1</v>
          </cell>
          <cell r="U131">
            <v>1</v>
          </cell>
          <cell r="V131">
            <v>0</v>
          </cell>
          <cell r="Y131">
            <v>0</v>
          </cell>
          <cell r="Z131">
            <v>4631.3250465914607</v>
          </cell>
          <cell r="AA131">
            <v>4631.3250465914607</v>
          </cell>
          <cell r="AB131">
            <v>153.31004659145947</v>
          </cell>
        </row>
        <row r="132">
          <cell r="B132" t="str">
            <v>Brown, Melissa</v>
          </cell>
          <cell r="C132" t="str">
            <v>Primary Care</v>
          </cell>
          <cell r="D132" t="str">
            <v>Family Practice</v>
          </cell>
          <cell r="E132" t="str">
            <v>Family Practice</v>
          </cell>
          <cell r="F132" t="str">
            <v>86519: PC Coopersville Family Medicine</v>
          </cell>
          <cell r="G132">
            <v>121158.00000000004</v>
          </cell>
          <cell r="H132">
            <v>67.31</v>
          </cell>
          <cell r="I132">
            <v>140004.80000000002</v>
          </cell>
          <cell r="J132">
            <v>140004.80000000002</v>
          </cell>
          <cell r="K132">
            <v>161457.23366518188</v>
          </cell>
          <cell r="L132">
            <v>3918.255000000001</v>
          </cell>
          <cell r="M132" t="str">
            <v>Guarantee</v>
          </cell>
          <cell r="N132">
            <v>301</v>
          </cell>
          <cell r="O132" t="str">
            <v>Yes</v>
          </cell>
          <cell r="Q132">
            <v>0</v>
          </cell>
          <cell r="R132">
            <v>0</v>
          </cell>
          <cell r="S132">
            <v>130039</v>
          </cell>
          <cell r="T132">
            <v>1</v>
          </cell>
          <cell r="U132">
            <v>1</v>
          </cell>
          <cell r="V132">
            <v>0</v>
          </cell>
          <cell r="Y132">
            <v>0</v>
          </cell>
          <cell r="Z132">
            <v>4005.3500614762306</v>
          </cell>
          <cell r="AA132">
            <v>4005.3500614762306</v>
          </cell>
          <cell r="AB132">
            <v>87.095061476229603</v>
          </cell>
        </row>
        <row r="133">
          <cell r="B133" t="str">
            <v>Gluck, Kendall</v>
          </cell>
          <cell r="C133" t="str">
            <v>Primary Care</v>
          </cell>
          <cell r="D133" t="str">
            <v>Family Practice</v>
          </cell>
          <cell r="E133" t="str">
            <v>Family Practice</v>
          </cell>
          <cell r="F133" t="str">
            <v>86519: PC Coopersville Family Medicine</v>
          </cell>
          <cell r="G133">
            <v>15624.875569601354</v>
          </cell>
          <cell r="H133">
            <v>0</v>
          </cell>
          <cell r="I133">
            <v>0</v>
          </cell>
          <cell r="J133">
            <v>15624.875569601354</v>
          </cell>
          <cell r="K133">
            <v>15624.875569601354</v>
          </cell>
          <cell r="L133">
            <v>481.65999999999997</v>
          </cell>
          <cell r="N133">
            <v>100</v>
          </cell>
          <cell r="O133" t="e">
            <v>#N/A</v>
          </cell>
          <cell r="Q133">
            <v>0</v>
          </cell>
          <cell r="R133">
            <v>0</v>
          </cell>
          <cell r="T133">
            <v>1</v>
          </cell>
          <cell r="U133">
            <v>1</v>
          </cell>
          <cell r="V133">
            <v>0</v>
          </cell>
          <cell r="Y133">
            <v>0</v>
          </cell>
          <cell r="Z133">
            <v>492.23000359535217</v>
          </cell>
          <cell r="AA133">
            <v>492.23000359535217</v>
          </cell>
          <cell r="AB133">
            <v>10.570003595352205</v>
          </cell>
        </row>
        <row r="134">
          <cell r="B134" t="str">
            <v>Gadbois, Gregory</v>
          </cell>
          <cell r="C134" t="str">
            <v>Primary Care</v>
          </cell>
          <cell r="D134" t="str">
            <v>Family Practice</v>
          </cell>
          <cell r="E134" t="str">
            <v>Family Practice</v>
          </cell>
          <cell r="F134" t="str">
            <v>86519: PC Coopersville Family Medicine</v>
          </cell>
          <cell r="G134">
            <v>183010.12119814768</v>
          </cell>
          <cell r="H134">
            <v>0</v>
          </cell>
          <cell r="I134">
            <v>0</v>
          </cell>
          <cell r="J134">
            <v>183010.12119814768</v>
          </cell>
          <cell r="K134">
            <v>210534.0431498368</v>
          </cell>
          <cell r="L134">
            <v>5342.4524999999994</v>
          </cell>
          <cell r="N134">
            <v>71</v>
          </cell>
          <cell r="O134" t="str">
            <v>No</v>
          </cell>
          <cell r="Q134">
            <v>12600</v>
          </cell>
          <cell r="R134">
            <v>0</v>
          </cell>
          <cell r="T134">
            <v>1</v>
          </cell>
          <cell r="U134">
            <v>0.95</v>
          </cell>
          <cell r="V134">
            <v>0</v>
          </cell>
          <cell r="Y134">
            <v>0</v>
          </cell>
          <cell r="Z134">
            <v>5450.7150743678212</v>
          </cell>
          <cell r="AA134">
            <v>5450.7150743678212</v>
          </cell>
          <cell r="AB134">
            <v>108.2625743678218</v>
          </cell>
        </row>
        <row r="135">
          <cell r="B135" t="str">
            <v>Rzeszutko, David</v>
          </cell>
          <cell r="C135" t="str">
            <v>Primary Care</v>
          </cell>
          <cell r="D135" t="str">
            <v>Internal Medicine Pediatrics</v>
          </cell>
          <cell r="E135" t="str">
            <v>Internal Medicine Pediatrics</v>
          </cell>
          <cell r="F135" t="str">
            <v>86521:  PC Rockford Internal Medicine &amp; Pediatrics</v>
          </cell>
          <cell r="G135">
            <v>200679.17755039621</v>
          </cell>
          <cell r="H135">
            <v>0</v>
          </cell>
          <cell r="I135">
            <v>0</v>
          </cell>
          <cell r="J135">
            <v>200679.17755039621</v>
          </cell>
          <cell r="K135">
            <v>229691.51743057137</v>
          </cell>
          <cell r="L135">
            <v>5502.8549999999996</v>
          </cell>
          <cell r="N135">
            <v>96</v>
          </cell>
          <cell r="O135" t="str">
            <v>No</v>
          </cell>
          <cell r="Q135">
            <v>6000</v>
          </cell>
          <cell r="R135">
            <v>9309</v>
          </cell>
          <cell r="T135">
            <v>1</v>
          </cell>
          <cell r="U135">
            <v>0.95</v>
          </cell>
          <cell r="V135">
            <v>0</v>
          </cell>
          <cell r="Y135">
            <v>0</v>
          </cell>
          <cell r="Z135">
            <v>5683.6350767686963</v>
          </cell>
          <cell r="AA135">
            <v>5683.6350767686963</v>
          </cell>
          <cell r="AB135">
            <v>180.78007676869674</v>
          </cell>
        </row>
        <row r="136">
          <cell r="B136" t="str">
            <v>Kowacz, Julie</v>
          </cell>
          <cell r="C136" t="str">
            <v>Primary Care</v>
          </cell>
          <cell r="D136" t="str">
            <v>Internal Medicine Pediatrics</v>
          </cell>
          <cell r="E136" t="str">
            <v>Internal Medicine Pediatrics</v>
          </cell>
          <cell r="F136" t="str">
            <v>86521:  PC Rockford Internal Medicine &amp; Pediatrics</v>
          </cell>
          <cell r="G136">
            <v>191372.94261259999</v>
          </cell>
          <cell r="H136">
            <v>0</v>
          </cell>
          <cell r="I136">
            <v>0</v>
          </cell>
          <cell r="J136">
            <v>191372.94261259999</v>
          </cell>
          <cell r="K136">
            <v>214185.19032332953</v>
          </cell>
          <cell r="L136">
            <v>5682.3150000000041</v>
          </cell>
          <cell r="N136">
            <v>178</v>
          </cell>
          <cell r="O136" t="str">
            <v>Yes</v>
          </cell>
          <cell r="Q136">
            <v>0</v>
          </cell>
          <cell r="R136">
            <v>0</v>
          </cell>
          <cell r="T136">
            <v>1</v>
          </cell>
          <cell r="U136">
            <v>1</v>
          </cell>
          <cell r="V136">
            <v>0</v>
          </cell>
          <cell r="Y136">
            <v>0</v>
          </cell>
          <cell r="Z136">
            <v>5869.0900419577956</v>
          </cell>
          <cell r="AA136">
            <v>5869.0900419577956</v>
          </cell>
          <cell r="AB136">
            <v>186.77504195779147</v>
          </cell>
        </row>
        <row r="137">
          <cell r="B137" t="str">
            <v>Haskin, Brian</v>
          </cell>
          <cell r="C137" t="str">
            <v>Primary Care</v>
          </cell>
          <cell r="D137" t="str">
            <v>Internal Medicine Pediatrics</v>
          </cell>
          <cell r="E137" t="str">
            <v>Internal Medicine Pediatrics</v>
          </cell>
          <cell r="F137" t="str">
            <v>86521:  PC Rockford Internal Medicine &amp; Pediatrics</v>
          </cell>
          <cell r="G137">
            <v>252951.93707486719</v>
          </cell>
          <cell r="H137">
            <v>0</v>
          </cell>
          <cell r="I137">
            <v>0</v>
          </cell>
          <cell r="J137">
            <v>252951.93707486719</v>
          </cell>
          <cell r="K137">
            <v>242377.85124027016</v>
          </cell>
          <cell r="L137">
            <v>6645.7050000000008</v>
          </cell>
          <cell r="N137">
            <v>63</v>
          </cell>
          <cell r="O137" t="str">
            <v>No</v>
          </cell>
          <cell r="Q137">
            <v>7600</v>
          </cell>
          <cell r="R137">
            <v>390</v>
          </cell>
          <cell r="T137">
            <v>1</v>
          </cell>
          <cell r="U137">
            <v>1</v>
          </cell>
          <cell r="V137">
            <v>0</v>
          </cell>
          <cell r="Y137">
            <v>0</v>
          </cell>
          <cell r="Z137">
            <v>6852.5700692236423</v>
          </cell>
          <cell r="AA137">
            <v>6852.5700692236423</v>
          </cell>
          <cell r="AB137">
            <v>206.86506922364151</v>
          </cell>
        </row>
        <row r="138">
          <cell r="B138" t="str">
            <v>McCarthy, Anne</v>
          </cell>
          <cell r="C138" t="str">
            <v>Primary Care</v>
          </cell>
          <cell r="D138" t="str">
            <v>Internal Medicine Pediatrics</v>
          </cell>
          <cell r="E138" t="str">
            <v>Internal Medicine Pediatrics</v>
          </cell>
          <cell r="F138" t="str">
            <v>86522:  PC Grand Rapids Internal Medicine &amp; Pediatrics</v>
          </cell>
          <cell r="G138">
            <v>119744.1969454853</v>
          </cell>
          <cell r="H138">
            <v>0</v>
          </cell>
          <cell r="I138">
            <v>0</v>
          </cell>
          <cell r="J138">
            <v>119744.1969454853</v>
          </cell>
          <cell r="K138">
            <v>134566.61604358422</v>
          </cell>
          <cell r="L138">
            <v>3678.985000000001</v>
          </cell>
          <cell r="N138">
            <v>149</v>
          </cell>
          <cell r="O138" t="str">
            <v>No</v>
          </cell>
          <cell r="Q138">
            <v>3000</v>
          </cell>
          <cell r="R138">
            <v>0</v>
          </cell>
          <cell r="T138">
            <v>0.8</v>
          </cell>
          <cell r="U138">
            <v>0.76</v>
          </cell>
          <cell r="V138">
            <v>0</v>
          </cell>
          <cell r="Y138">
            <v>42.770001173019409</v>
          </cell>
          <cell r="Z138">
            <v>3750.4050413668156</v>
          </cell>
          <cell r="AA138">
            <v>3793.175042539835</v>
          </cell>
          <cell r="AB138">
            <v>114.19004253983394</v>
          </cell>
        </row>
        <row r="139">
          <cell r="B139" t="str">
            <v>McCune, Sara</v>
          </cell>
          <cell r="C139" t="str">
            <v>Primary Care</v>
          </cell>
          <cell r="D139" t="str">
            <v>Internal Medicine Pediatrics</v>
          </cell>
          <cell r="E139" t="str">
            <v>Internal Medicine Pediatrics</v>
          </cell>
          <cell r="F139" t="str">
            <v>86522:  PC Grand Rapids Internal Medicine &amp; Pediatrics</v>
          </cell>
          <cell r="G139">
            <v>154787.6326718581</v>
          </cell>
          <cell r="H139">
            <v>0</v>
          </cell>
          <cell r="I139">
            <v>0</v>
          </cell>
          <cell r="J139">
            <v>154787.6326718581</v>
          </cell>
          <cell r="K139">
            <v>195740.46446486833</v>
          </cell>
          <cell r="L139">
            <v>4869.1949999999988</v>
          </cell>
          <cell r="N139">
            <v>179</v>
          </cell>
          <cell r="O139" t="str">
            <v>Yes</v>
          </cell>
          <cell r="Q139">
            <v>0</v>
          </cell>
          <cell r="R139">
            <v>0</v>
          </cell>
          <cell r="T139">
            <v>1</v>
          </cell>
          <cell r="U139">
            <v>1</v>
          </cell>
          <cell r="V139">
            <v>0</v>
          </cell>
          <cell r="Y139">
            <v>0</v>
          </cell>
          <cell r="Z139">
            <v>5014.2750786021352</v>
          </cell>
          <cell r="AA139">
            <v>5014.2750786021352</v>
          </cell>
          <cell r="AB139">
            <v>145.08007860213638</v>
          </cell>
        </row>
        <row r="140">
          <cell r="B140" t="str">
            <v>Harold, Donna</v>
          </cell>
          <cell r="C140" t="str">
            <v>Primary Care</v>
          </cell>
          <cell r="D140" t="str">
            <v>Internal Medicine Pediatrics</v>
          </cell>
          <cell r="E140" t="str">
            <v>Internal Medicine Pediatrics</v>
          </cell>
          <cell r="F140" t="str">
            <v>86522:  PC Grand Rapids Internal Medicine &amp; Pediatrics</v>
          </cell>
          <cell r="G140">
            <v>235035.28927349159</v>
          </cell>
          <cell r="H140">
            <v>0</v>
          </cell>
          <cell r="I140">
            <v>0</v>
          </cell>
          <cell r="J140">
            <v>235035.28927349159</v>
          </cell>
          <cell r="K140">
            <v>239884.76740356695</v>
          </cell>
          <cell r="L140">
            <v>6468.4400000000005</v>
          </cell>
          <cell r="N140">
            <v>131</v>
          </cell>
          <cell r="O140" t="str">
            <v>No</v>
          </cell>
          <cell r="Q140">
            <v>0</v>
          </cell>
          <cell r="R140">
            <v>0</v>
          </cell>
          <cell r="T140">
            <v>1</v>
          </cell>
          <cell r="U140">
            <v>1</v>
          </cell>
          <cell r="V140">
            <v>0</v>
          </cell>
          <cell r="Y140">
            <v>54.640001505613327</v>
          </cell>
          <cell r="Z140">
            <v>6641.6200910061598</v>
          </cell>
          <cell r="AA140">
            <v>6696.2600925117731</v>
          </cell>
          <cell r="AB140">
            <v>227.8200925117726</v>
          </cell>
        </row>
        <row r="141">
          <cell r="B141" t="str">
            <v>App, Michael</v>
          </cell>
          <cell r="C141" t="str">
            <v>Primary Care</v>
          </cell>
          <cell r="D141" t="str">
            <v>Internal Medicine Pediatrics</v>
          </cell>
          <cell r="E141" t="str">
            <v>Internal Medicine Pediatrics</v>
          </cell>
          <cell r="F141" t="str">
            <v>86522:  PC Grand Rapids Internal Medicine &amp; Pediatrics</v>
          </cell>
          <cell r="G141">
            <v>571814.13449794753</v>
          </cell>
          <cell r="H141">
            <v>0</v>
          </cell>
          <cell r="I141">
            <v>0</v>
          </cell>
          <cell r="J141">
            <v>571814.13449794753</v>
          </cell>
          <cell r="K141">
            <v>408864.79789062415</v>
          </cell>
          <cell r="L141">
            <v>11871.434999999999</v>
          </cell>
          <cell r="N141">
            <v>95</v>
          </cell>
          <cell r="O141" t="str">
            <v>No</v>
          </cell>
          <cell r="Q141">
            <v>9000</v>
          </cell>
          <cell r="R141">
            <v>23587</v>
          </cell>
          <cell r="T141">
            <v>1</v>
          </cell>
          <cell r="U141">
            <v>1</v>
          </cell>
          <cell r="V141">
            <v>0</v>
          </cell>
          <cell r="Y141">
            <v>46.68500130623579</v>
          </cell>
          <cell r="Z141">
            <v>12054.615220636129</v>
          </cell>
          <cell r="AA141">
            <v>12101.300221942365</v>
          </cell>
          <cell r="AB141">
            <v>229.86522194236568</v>
          </cell>
        </row>
        <row r="142">
          <cell r="B142" t="str">
            <v>Artinian, Frank</v>
          </cell>
          <cell r="C142" t="str">
            <v>Primary Care</v>
          </cell>
          <cell r="D142" t="str">
            <v>Pediatrics General</v>
          </cell>
          <cell r="E142" t="str">
            <v>Pediatrics</v>
          </cell>
          <cell r="F142" t="str">
            <v>86523:  PC Century Lane Pediatrics</v>
          </cell>
          <cell r="G142">
            <v>0</v>
          </cell>
          <cell r="H142">
            <v>76.930000000000007</v>
          </cell>
          <cell r="I142">
            <v>160014.40000000002</v>
          </cell>
          <cell r="J142">
            <v>160014.40000000002</v>
          </cell>
          <cell r="K142">
            <v>160014.40000000002</v>
          </cell>
          <cell r="L142">
            <v>0</v>
          </cell>
          <cell r="M142" t="str">
            <v>Guarantee</v>
          </cell>
          <cell r="N142">
            <v>230</v>
          </cell>
          <cell r="O142" t="e">
            <v>#N/A</v>
          </cell>
          <cell r="P142" t="str">
            <v>Admin</v>
          </cell>
          <cell r="Q142">
            <v>0</v>
          </cell>
          <cell r="R142">
            <v>0</v>
          </cell>
          <cell r="S142">
            <v>133316</v>
          </cell>
          <cell r="T142">
            <v>1</v>
          </cell>
          <cell r="U142">
            <v>1</v>
          </cell>
          <cell r="V142">
            <v>0</v>
          </cell>
          <cell r="W142">
            <v>0</v>
          </cell>
          <cell r="Y142">
            <v>0</v>
          </cell>
          <cell r="Z142">
            <v>139.22000335156918</v>
          </cell>
          <cell r="AA142">
            <v>139.22000335156918</v>
          </cell>
          <cell r="AB142">
            <v>139.22000335156918</v>
          </cell>
        </row>
        <row r="143">
          <cell r="B143" t="str">
            <v>Zink, Wendy</v>
          </cell>
          <cell r="C143" t="str">
            <v>Primary Care</v>
          </cell>
          <cell r="D143" t="str">
            <v>Pediatrics General</v>
          </cell>
          <cell r="E143" t="str">
            <v>Pediatrics</v>
          </cell>
          <cell r="F143" t="str">
            <v>86523:  PC Century Lane Pediatrics</v>
          </cell>
          <cell r="G143">
            <v>156534.17714648679</v>
          </cell>
          <cell r="H143">
            <v>0</v>
          </cell>
          <cell r="I143">
            <v>0</v>
          </cell>
          <cell r="J143">
            <v>156534.17714648679</v>
          </cell>
          <cell r="K143">
            <v>163942.18182121214</v>
          </cell>
          <cell r="L143">
            <v>4967.8999999999996</v>
          </cell>
          <cell r="N143">
            <v>135</v>
          </cell>
          <cell r="O143" t="str">
            <v>No</v>
          </cell>
          <cell r="Q143">
            <v>0</v>
          </cell>
          <cell r="R143">
            <v>0</v>
          </cell>
          <cell r="T143">
            <v>0.6</v>
          </cell>
          <cell r="U143">
            <v>0.6</v>
          </cell>
          <cell r="V143">
            <v>0</v>
          </cell>
          <cell r="Y143">
            <v>0</v>
          </cell>
          <cell r="Z143">
            <v>5064.8200823962688</v>
          </cell>
          <cell r="AA143">
            <v>5064.8200823962688</v>
          </cell>
          <cell r="AB143">
            <v>96.920082396269208</v>
          </cell>
        </row>
        <row r="144">
          <cell r="B144" t="str">
            <v>MacDonald, Nancy</v>
          </cell>
          <cell r="C144" t="str">
            <v>Primary Care</v>
          </cell>
          <cell r="D144" t="str">
            <v>Pediatrics General</v>
          </cell>
          <cell r="E144" t="str">
            <v>Pediatrics</v>
          </cell>
          <cell r="F144" t="str">
            <v>86523:  PC Century Lane Pediatrics</v>
          </cell>
          <cell r="G144">
            <v>178184.00391876436</v>
          </cell>
          <cell r="H144">
            <v>0</v>
          </cell>
          <cell r="I144">
            <v>0</v>
          </cell>
          <cell r="J144">
            <v>178184.00391876436</v>
          </cell>
          <cell r="K144">
            <v>203346.08858524868</v>
          </cell>
          <cell r="L144">
            <v>5274.1550000000007</v>
          </cell>
          <cell r="N144">
            <v>62</v>
          </cell>
          <cell r="O144" t="str">
            <v>No</v>
          </cell>
          <cell r="Q144">
            <v>12000</v>
          </cell>
          <cell r="R144">
            <v>0</v>
          </cell>
          <cell r="T144">
            <v>0.6</v>
          </cell>
          <cell r="U144">
            <v>0.56999999999999995</v>
          </cell>
          <cell r="V144">
            <v>0</v>
          </cell>
          <cell r="Y144">
            <v>0</v>
          </cell>
          <cell r="Z144">
            <v>5389.045094050467</v>
          </cell>
          <cell r="AA144">
            <v>5389.045094050467</v>
          </cell>
          <cell r="AB144">
            <v>114.89009405046636</v>
          </cell>
        </row>
        <row r="145">
          <cell r="B145" t="str">
            <v>Giovannucci, Sam</v>
          </cell>
          <cell r="C145" t="str">
            <v>Primary Care</v>
          </cell>
          <cell r="D145" t="str">
            <v>Internal Medicine General</v>
          </cell>
          <cell r="E145" t="str">
            <v>Internal Medicine General</v>
          </cell>
          <cell r="F145" t="str">
            <v>86525:  PC 4069 Internal Medicine</v>
          </cell>
          <cell r="G145">
            <v>428464.9749903112</v>
          </cell>
          <cell r="H145">
            <v>0</v>
          </cell>
          <cell r="I145">
            <v>0</v>
          </cell>
          <cell r="J145">
            <v>428464.9749903112</v>
          </cell>
          <cell r="K145">
            <v>424187.15386923437</v>
          </cell>
          <cell r="L145">
            <v>2584.6099999999997</v>
          </cell>
          <cell r="N145">
            <v>12</v>
          </cell>
          <cell r="O145" t="str">
            <v>No</v>
          </cell>
          <cell r="Q145">
            <v>9000</v>
          </cell>
          <cell r="R145">
            <v>13441.5</v>
          </cell>
          <cell r="T145">
            <v>1</v>
          </cell>
          <cell r="U145">
            <v>1</v>
          </cell>
          <cell r="V145">
            <v>0</v>
          </cell>
          <cell r="Y145">
            <v>0</v>
          </cell>
          <cell r="Z145">
            <v>3451.0900324136019</v>
          </cell>
          <cell r="AA145">
            <v>3451.0900324136019</v>
          </cell>
          <cell r="AB145">
            <v>866.4800324136022</v>
          </cell>
        </row>
        <row r="146">
          <cell r="B146" t="str">
            <v>Oleszkowicz, Marian</v>
          </cell>
          <cell r="C146" t="str">
            <v>Primary Care</v>
          </cell>
          <cell r="D146" t="str">
            <v>Internal Medicine General</v>
          </cell>
          <cell r="E146" t="str">
            <v>Internal Medicine General</v>
          </cell>
          <cell r="F146" t="str">
            <v>86525:  PC 4069 Internal Medicine</v>
          </cell>
          <cell r="G146">
            <v>122023.26046924309</v>
          </cell>
          <cell r="H146">
            <v>0</v>
          </cell>
          <cell r="I146">
            <v>0</v>
          </cell>
          <cell r="J146">
            <v>122023.26046924309</v>
          </cell>
          <cell r="K146">
            <v>138078.38291899479</v>
          </cell>
          <cell r="L146">
            <v>3687.49</v>
          </cell>
          <cell r="N146">
            <v>3</v>
          </cell>
          <cell r="O146" t="str">
            <v>No</v>
          </cell>
          <cell r="Q146">
            <v>0</v>
          </cell>
          <cell r="R146">
            <v>2896.7</v>
          </cell>
          <cell r="T146">
            <v>1</v>
          </cell>
          <cell r="U146">
            <v>1</v>
          </cell>
          <cell r="V146">
            <v>0</v>
          </cell>
          <cell r="Y146">
            <v>0</v>
          </cell>
          <cell r="Z146">
            <v>2649.2800077944994</v>
          </cell>
          <cell r="AA146">
            <v>2649.2800077944994</v>
          </cell>
          <cell r="AB146">
            <v>-1038.2099922055004</v>
          </cell>
        </row>
        <row r="147">
          <cell r="B147" t="str">
            <v>Reed, Kevin</v>
          </cell>
          <cell r="C147" t="str">
            <v>Primary Care</v>
          </cell>
          <cell r="D147" t="str">
            <v>Internal Medicine General</v>
          </cell>
          <cell r="E147" t="str">
            <v>Internal Medicine General</v>
          </cell>
          <cell r="F147" t="str">
            <v>86526:  PC Greenville Internal Medicine &amp; Pediatrics</v>
          </cell>
          <cell r="G147">
            <v>405587.87498599768</v>
          </cell>
          <cell r="H147">
            <v>0</v>
          </cell>
          <cell r="I147">
            <v>0</v>
          </cell>
          <cell r="J147">
            <v>405587.87498599768</v>
          </cell>
          <cell r="K147">
            <v>384840.69911488181</v>
          </cell>
          <cell r="L147">
            <v>6483.1049999999996</v>
          </cell>
          <cell r="N147">
            <v>118</v>
          </cell>
          <cell r="O147" t="str">
            <v>No</v>
          </cell>
          <cell r="Q147">
            <v>12000</v>
          </cell>
          <cell r="R147">
            <v>149832.37</v>
          </cell>
          <cell r="T147">
            <v>0.9</v>
          </cell>
          <cell r="U147">
            <v>0.85499999999999998</v>
          </cell>
          <cell r="V147">
            <v>0</v>
          </cell>
          <cell r="Y147">
            <v>0</v>
          </cell>
          <cell r="Z147">
            <v>9666.3849985077977</v>
          </cell>
          <cell r="AA147">
            <v>9666.3849985077977</v>
          </cell>
          <cell r="AB147">
            <v>3183.2799985077982</v>
          </cell>
        </row>
        <row r="148">
          <cell r="B148" t="str">
            <v>Ruth, Shawn</v>
          </cell>
          <cell r="C148" t="str">
            <v>Primary Care</v>
          </cell>
          <cell r="D148" t="str">
            <v>Internal Medicine General</v>
          </cell>
          <cell r="E148" t="str">
            <v>Internal Medicine General</v>
          </cell>
          <cell r="F148" t="str">
            <v>86526:  PC Greenville Internal Medicine &amp; Pediatrics</v>
          </cell>
          <cell r="G148">
            <v>472896.82575051516</v>
          </cell>
          <cell r="H148">
            <v>0</v>
          </cell>
          <cell r="I148">
            <v>0</v>
          </cell>
          <cell r="J148">
            <v>472896.82575051516</v>
          </cell>
          <cell r="K148">
            <v>446276.46197979699</v>
          </cell>
          <cell r="L148">
            <v>6584.1194999999998</v>
          </cell>
          <cell r="N148">
            <v>120</v>
          </cell>
          <cell r="O148" t="str">
            <v>No</v>
          </cell>
          <cell r="Q148">
            <v>0</v>
          </cell>
          <cell r="R148">
            <v>223382.49679999999</v>
          </cell>
          <cell r="T148">
            <v>0.9</v>
          </cell>
          <cell r="U148">
            <v>0.9</v>
          </cell>
          <cell r="V148">
            <v>0</v>
          </cell>
          <cell r="Y148">
            <v>0</v>
          </cell>
          <cell r="Z148">
            <v>11591.344954382628</v>
          </cell>
          <cell r="AA148">
            <v>11591.344954382628</v>
          </cell>
          <cell r="AB148">
            <v>5007.2254543826284</v>
          </cell>
        </row>
        <row r="149">
          <cell r="B149" t="str">
            <v>Page, Gregory</v>
          </cell>
          <cell r="C149" t="str">
            <v>Primary Care</v>
          </cell>
          <cell r="D149" t="str">
            <v>Internal Medicine Pediatrics</v>
          </cell>
          <cell r="E149" t="str">
            <v>Internal Medicine Pediatrics</v>
          </cell>
          <cell r="F149" t="str">
            <v>86526:  PC Greenville Internal Medicine &amp; Pediatrics</v>
          </cell>
          <cell r="G149">
            <v>185116.98222405082</v>
          </cell>
          <cell r="H149">
            <v>0</v>
          </cell>
          <cell r="I149">
            <v>0</v>
          </cell>
          <cell r="J149">
            <v>185116.98222405082</v>
          </cell>
          <cell r="K149">
            <v>191701.61764100124</v>
          </cell>
          <cell r="L149">
            <v>4200.1200000000008</v>
          </cell>
          <cell r="N149">
            <v>121</v>
          </cell>
          <cell r="O149" t="str">
            <v>No</v>
          </cell>
          <cell r="Q149">
            <v>1800</v>
          </cell>
          <cell r="R149">
            <v>50035.754800000002</v>
          </cell>
          <cell r="T149">
            <v>0.9</v>
          </cell>
          <cell r="U149">
            <v>0.9</v>
          </cell>
          <cell r="V149">
            <v>0</v>
          </cell>
          <cell r="Y149">
            <v>0</v>
          </cell>
          <cell r="Z149">
            <v>4463.8400653786957</v>
          </cell>
          <cell r="AA149">
            <v>4463.8400653786957</v>
          </cell>
          <cell r="AB149">
            <v>263.72006537869493</v>
          </cell>
        </row>
        <row r="150">
          <cell r="B150" t="str">
            <v>Helder, Timothy</v>
          </cell>
          <cell r="C150" t="str">
            <v>Primary Care</v>
          </cell>
          <cell r="D150" t="str">
            <v>Internal Medicine Pediatrics</v>
          </cell>
          <cell r="E150" t="str">
            <v>Internal Medicine Pediatrics</v>
          </cell>
          <cell r="F150" t="str">
            <v>86526:  PC Greenville Internal Medicine &amp; Pediatrics</v>
          </cell>
          <cell r="G150">
            <v>313764.30430262419</v>
          </cell>
          <cell r="H150">
            <v>0</v>
          </cell>
          <cell r="I150">
            <v>0</v>
          </cell>
          <cell r="J150">
            <v>313764.30430262419</v>
          </cell>
          <cell r="K150">
            <v>299882.8958497392</v>
          </cell>
          <cell r="L150">
            <v>6679.9889999999996</v>
          </cell>
          <cell r="N150">
            <v>123</v>
          </cell>
          <cell r="O150" t="str">
            <v>No</v>
          </cell>
          <cell r="Q150">
            <v>0</v>
          </cell>
          <cell r="R150">
            <v>66882.500400000004</v>
          </cell>
          <cell r="T150">
            <v>0.9</v>
          </cell>
          <cell r="U150">
            <v>0.9</v>
          </cell>
          <cell r="V150">
            <v>0</v>
          </cell>
          <cell r="Y150">
            <v>0</v>
          </cell>
          <cell r="Z150">
            <v>8363.515064664185</v>
          </cell>
          <cell r="AA150">
            <v>8363.515064664185</v>
          </cell>
          <cell r="AB150">
            <v>1683.5260646641855</v>
          </cell>
        </row>
        <row r="151">
          <cell r="B151" t="str">
            <v>Alguire, Thomas</v>
          </cell>
          <cell r="C151" t="str">
            <v>Primary Care</v>
          </cell>
          <cell r="D151" t="str">
            <v>Internal Medicine General</v>
          </cell>
          <cell r="E151" t="str">
            <v>Internal Medicine General</v>
          </cell>
          <cell r="F151" t="str">
            <v>86527:  PC Harbor Dunes Internal Medicine</v>
          </cell>
          <cell r="G151">
            <v>175234.35872085229</v>
          </cell>
          <cell r="H151">
            <v>0</v>
          </cell>
          <cell r="I151">
            <v>0</v>
          </cell>
          <cell r="J151">
            <v>175234.35872085229</v>
          </cell>
          <cell r="K151">
            <v>184745.62437176384</v>
          </cell>
          <cell r="L151">
            <v>2191.52</v>
          </cell>
          <cell r="N151">
            <v>137</v>
          </cell>
          <cell r="O151" t="str">
            <v>No</v>
          </cell>
          <cell r="Q151">
            <v>0</v>
          </cell>
          <cell r="R151">
            <v>104436</v>
          </cell>
          <cell r="T151">
            <v>1</v>
          </cell>
          <cell r="U151">
            <v>1</v>
          </cell>
          <cell r="V151">
            <v>0</v>
          </cell>
          <cell r="Y151">
            <v>0</v>
          </cell>
          <cell r="Z151">
            <v>2248.1250311210752</v>
          </cell>
          <cell r="AA151">
            <v>2248.1250311210752</v>
          </cell>
          <cell r="AB151">
            <v>56.605031121075172</v>
          </cell>
        </row>
        <row r="152">
          <cell r="B152" t="str">
            <v>McAree, John</v>
          </cell>
          <cell r="C152" t="str">
            <v>Primary Care</v>
          </cell>
          <cell r="D152" t="str">
            <v>Internal Medicine General</v>
          </cell>
          <cell r="E152" t="str">
            <v>Internal Medicine General</v>
          </cell>
          <cell r="F152" t="str">
            <v>86527:  PC Harbor Dunes Internal Medicine</v>
          </cell>
          <cell r="G152">
            <v>160157.47540271402</v>
          </cell>
          <cell r="H152">
            <v>0</v>
          </cell>
          <cell r="I152">
            <v>0</v>
          </cell>
          <cell r="J152">
            <v>160157.47540271402</v>
          </cell>
          <cell r="K152">
            <v>196515.35616134983</v>
          </cell>
          <cell r="L152">
            <v>4779.3199999999988</v>
          </cell>
          <cell r="N152">
            <v>112</v>
          </cell>
          <cell r="O152" t="str">
            <v>No</v>
          </cell>
          <cell r="Q152">
            <v>0</v>
          </cell>
          <cell r="R152">
            <v>4416</v>
          </cell>
          <cell r="T152">
            <v>0.8</v>
          </cell>
          <cell r="U152">
            <v>0.8</v>
          </cell>
          <cell r="V152">
            <v>0</v>
          </cell>
          <cell r="Y152">
            <v>0</v>
          </cell>
          <cell r="Z152">
            <v>5030.500004157424</v>
          </cell>
          <cell r="AA152">
            <v>5030.500004157424</v>
          </cell>
          <cell r="AB152">
            <v>251.18000415742517</v>
          </cell>
        </row>
        <row r="153">
          <cell r="B153" t="str">
            <v>Ortiz, Joseph</v>
          </cell>
          <cell r="C153" t="str">
            <v>Primary Care</v>
          </cell>
          <cell r="D153" t="str">
            <v>Internal Medicine General</v>
          </cell>
          <cell r="E153" t="str">
            <v>Internal Medicine General</v>
          </cell>
          <cell r="F153" t="str">
            <v>86527:  PC Harbor Dunes Internal Medicine</v>
          </cell>
          <cell r="G153">
            <v>158143.02145107379</v>
          </cell>
          <cell r="H153">
            <v>0</v>
          </cell>
          <cell r="I153">
            <v>0</v>
          </cell>
          <cell r="J153">
            <v>158143.02145107379</v>
          </cell>
          <cell r="K153">
            <v>197964.7859552009</v>
          </cell>
          <cell r="L153">
            <v>4964.8999999999996</v>
          </cell>
          <cell r="N153">
            <v>188</v>
          </cell>
          <cell r="O153" t="str">
            <v>Yes</v>
          </cell>
          <cell r="Q153">
            <v>0</v>
          </cell>
          <cell r="R153">
            <v>0</v>
          </cell>
          <cell r="T153">
            <v>1</v>
          </cell>
          <cell r="U153">
            <v>1</v>
          </cell>
          <cell r="V153">
            <v>0</v>
          </cell>
          <cell r="Y153">
            <v>0</v>
          </cell>
          <cell r="Z153">
            <v>5114.1850352212787</v>
          </cell>
          <cell r="AA153">
            <v>5114.1850352212787</v>
          </cell>
          <cell r="AB153">
            <v>149.28503522127903</v>
          </cell>
        </row>
        <row r="154">
          <cell r="B154" t="str">
            <v>Crissman, Molly</v>
          </cell>
          <cell r="C154" t="str">
            <v>Primary Care</v>
          </cell>
          <cell r="D154" t="str">
            <v>Family Practice</v>
          </cell>
          <cell r="E154" t="str">
            <v>Family Practice</v>
          </cell>
          <cell r="F154" t="str">
            <v>86528: PC Grand Haven Family Medicine</v>
          </cell>
          <cell r="G154">
            <v>144131.40731564406</v>
          </cell>
          <cell r="H154">
            <v>0</v>
          </cell>
          <cell r="I154">
            <v>0</v>
          </cell>
          <cell r="J154">
            <v>144131.40731564406</v>
          </cell>
          <cell r="K154">
            <v>153989.63090685458</v>
          </cell>
          <cell r="L154">
            <v>4434.93</v>
          </cell>
          <cell r="N154">
            <v>138</v>
          </cell>
          <cell r="O154" t="str">
            <v>No</v>
          </cell>
          <cell r="Q154">
            <v>0</v>
          </cell>
          <cell r="R154">
            <v>1955</v>
          </cell>
          <cell r="T154">
            <v>1</v>
          </cell>
          <cell r="U154">
            <v>1</v>
          </cell>
          <cell r="V154">
            <v>0</v>
          </cell>
          <cell r="Y154">
            <v>0</v>
          </cell>
          <cell r="Z154">
            <v>4538.3700388222933</v>
          </cell>
          <cell r="AA154">
            <v>4538.3700388222933</v>
          </cell>
          <cell r="AB154">
            <v>103.44003882229299</v>
          </cell>
        </row>
        <row r="155">
          <cell r="B155" t="str">
            <v>Mehra, Ruchira</v>
          </cell>
          <cell r="C155" t="str">
            <v>Primary Care</v>
          </cell>
          <cell r="D155" t="str">
            <v>Family Practice</v>
          </cell>
          <cell r="E155" t="str">
            <v>Family Practice</v>
          </cell>
          <cell r="F155" t="str">
            <v>86528: PC Grand Haven Family Medicine</v>
          </cell>
          <cell r="G155">
            <v>155859.91034007707</v>
          </cell>
          <cell r="H155">
            <v>0</v>
          </cell>
          <cell r="I155">
            <v>0</v>
          </cell>
          <cell r="J155">
            <v>155859.91034007707</v>
          </cell>
          <cell r="K155">
            <v>189876.35028030671</v>
          </cell>
          <cell r="L155">
            <v>4959.8800000000019</v>
          </cell>
          <cell r="N155">
            <v>162</v>
          </cell>
          <cell r="O155" t="str">
            <v>No</v>
          </cell>
          <cell r="Q155">
            <v>0</v>
          </cell>
          <cell r="R155">
            <v>2484</v>
          </cell>
          <cell r="T155">
            <v>1</v>
          </cell>
          <cell r="U155">
            <v>1</v>
          </cell>
          <cell r="V155">
            <v>0</v>
          </cell>
          <cell r="W155">
            <v>0</v>
          </cell>
          <cell r="Y155">
            <v>0</v>
          </cell>
          <cell r="Z155">
            <v>5112.7100355252624</v>
          </cell>
          <cell r="AA155">
            <v>5112.7100355252624</v>
          </cell>
          <cell r="AB155">
            <v>152.83003552526043</v>
          </cell>
        </row>
        <row r="156">
          <cell r="B156" t="str">
            <v>Martin, Bruce</v>
          </cell>
          <cell r="C156" t="str">
            <v>Primary Care</v>
          </cell>
          <cell r="D156" t="str">
            <v>Family Practice</v>
          </cell>
          <cell r="E156" t="str">
            <v>Family Practice</v>
          </cell>
          <cell r="F156" t="str">
            <v>86528: PC Grand Haven Family Medicine</v>
          </cell>
          <cell r="G156">
            <v>208736.79658507981</v>
          </cell>
          <cell r="H156">
            <v>0</v>
          </cell>
          <cell r="I156">
            <v>0</v>
          </cell>
          <cell r="J156">
            <v>208736.79658507981</v>
          </cell>
          <cell r="K156">
            <v>223313.97349086584</v>
          </cell>
          <cell r="L156">
            <v>5805.2349999999997</v>
          </cell>
          <cell r="N156">
            <v>140</v>
          </cell>
          <cell r="O156" t="str">
            <v>No</v>
          </cell>
          <cell r="Q156">
            <v>12000</v>
          </cell>
          <cell r="R156">
            <v>1173</v>
          </cell>
          <cell r="T156">
            <v>1</v>
          </cell>
          <cell r="U156">
            <v>0.95</v>
          </cell>
          <cell r="V156">
            <v>0</v>
          </cell>
          <cell r="Y156">
            <v>0</v>
          </cell>
          <cell r="Z156">
            <v>6020.4672926437852</v>
          </cell>
          <cell r="AA156">
            <v>6020.4672926437852</v>
          </cell>
          <cell r="AB156">
            <v>215.23229264378551</v>
          </cell>
        </row>
        <row r="157">
          <cell r="B157" t="str">
            <v>Powers, Daniel</v>
          </cell>
          <cell r="C157" t="str">
            <v>Primary Care</v>
          </cell>
          <cell r="D157" t="str">
            <v>Family Practice</v>
          </cell>
          <cell r="E157" t="str">
            <v>Family Practice</v>
          </cell>
          <cell r="F157" t="str">
            <v>86528: PC Grand Haven Family Medicine</v>
          </cell>
          <cell r="G157">
            <v>308378.97003666358</v>
          </cell>
          <cell r="H157">
            <v>0</v>
          </cell>
          <cell r="I157">
            <v>0</v>
          </cell>
          <cell r="J157">
            <v>308378.97003666358</v>
          </cell>
          <cell r="K157">
            <v>265081.99377354525</v>
          </cell>
          <cell r="L157">
            <v>7803.4490000000023</v>
          </cell>
          <cell r="N157">
            <v>139</v>
          </cell>
          <cell r="O157" t="str">
            <v>No</v>
          </cell>
          <cell r="Q157">
            <v>0</v>
          </cell>
          <cell r="R157">
            <v>1633</v>
          </cell>
          <cell r="T157">
            <v>1</v>
          </cell>
          <cell r="U157">
            <v>1</v>
          </cell>
          <cell r="V157">
            <v>0</v>
          </cell>
          <cell r="Y157">
            <v>0</v>
          </cell>
          <cell r="Z157">
            <v>7981.5550937876105</v>
          </cell>
          <cell r="AA157">
            <v>7981.5550937876105</v>
          </cell>
          <cell r="AB157">
            <v>178.10609378760819</v>
          </cell>
        </row>
        <row r="158">
          <cell r="B158" t="str">
            <v xml:space="preserve">Ottenbaker, David </v>
          </cell>
          <cell r="C158" t="str">
            <v>Primary Care</v>
          </cell>
          <cell r="D158" t="str">
            <v>Family Practice</v>
          </cell>
          <cell r="E158" t="str">
            <v>Family Practice</v>
          </cell>
          <cell r="F158" t="str">
            <v>86528: PC Grand Haven Family Medicine</v>
          </cell>
          <cell r="G158">
            <v>501611.27581372537</v>
          </cell>
          <cell r="H158">
            <v>0</v>
          </cell>
          <cell r="I158">
            <v>0</v>
          </cell>
          <cell r="J158">
            <v>501611.27581372537</v>
          </cell>
          <cell r="K158">
            <v>349665.25657584216</v>
          </cell>
          <cell r="L158">
            <v>11023.597</v>
          </cell>
          <cell r="M158" t="str">
            <v>Guarantee</v>
          </cell>
          <cell r="N158">
            <v>141</v>
          </cell>
          <cell r="O158" t="str">
            <v>No</v>
          </cell>
          <cell r="P158" t="str">
            <v>Admin</v>
          </cell>
          <cell r="Q158">
            <v>18447</v>
          </cell>
          <cell r="R158">
            <v>0</v>
          </cell>
          <cell r="T158">
            <v>1</v>
          </cell>
          <cell r="U158">
            <v>0</v>
          </cell>
          <cell r="V158">
            <v>0</v>
          </cell>
          <cell r="X158">
            <v>0</v>
          </cell>
          <cell r="Y158">
            <v>0</v>
          </cell>
          <cell r="Z158">
            <v>11349.394960661532</v>
          </cell>
          <cell r="AA158">
            <v>11349.394960661532</v>
          </cell>
          <cell r="AB158">
            <v>325.79796066153176</v>
          </cell>
        </row>
        <row r="159">
          <cell r="B159" t="str">
            <v>Wiseman, Karen</v>
          </cell>
          <cell r="C159" t="str">
            <v>Primary Care</v>
          </cell>
          <cell r="D159" t="str">
            <v>Pediatrics General</v>
          </cell>
          <cell r="E159" t="str">
            <v>Pediatrics</v>
          </cell>
          <cell r="F159" t="str">
            <v>86529:  PC Grand Haven Pediatrics</v>
          </cell>
          <cell r="G159">
            <v>17232.32</v>
          </cell>
          <cell r="H159">
            <v>76.930000000000007</v>
          </cell>
          <cell r="I159">
            <v>160014.40000000002</v>
          </cell>
          <cell r="J159">
            <v>160014.40000000002</v>
          </cell>
          <cell r="K159">
            <v>66269.218986382359</v>
          </cell>
          <cell r="L159">
            <v>334.69</v>
          </cell>
          <cell r="M159" t="str">
            <v>Guarantee</v>
          </cell>
          <cell r="N159">
            <v>228</v>
          </cell>
          <cell r="O159" t="str">
            <v>Yes</v>
          </cell>
          <cell r="Q159">
            <v>0</v>
          </cell>
          <cell r="R159">
            <v>0</v>
          </cell>
          <cell r="S159">
            <v>132926</v>
          </cell>
          <cell r="T159">
            <v>1</v>
          </cell>
          <cell r="U159">
            <v>1</v>
          </cell>
          <cell r="V159">
            <v>0</v>
          </cell>
          <cell r="W159">
            <v>0</v>
          </cell>
          <cell r="Y159">
            <v>0</v>
          </cell>
          <cell r="Z159">
            <v>342.71000581979752</v>
          </cell>
          <cell r="AA159">
            <v>342.71000581979752</v>
          </cell>
          <cell r="AB159">
            <v>8.0200058197975181</v>
          </cell>
        </row>
        <row r="160">
          <cell r="B160" t="str">
            <v>Veeneman, David</v>
          </cell>
          <cell r="C160" t="str">
            <v>Primary Care</v>
          </cell>
          <cell r="D160" t="str">
            <v>Pediatrics General</v>
          </cell>
          <cell r="E160" t="str">
            <v>Pediatrics</v>
          </cell>
          <cell r="F160" t="str">
            <v>86529:  PC Grand Haven Pediatrics</v>
          </cell>
          <cell r="G160">
            <v>33488.834171683877</v>
          </cell>
          <cell r="H160">
            <v>0</v>
          </cell>
          <cell r="I160">
            <v>0</v>
          </cell>
          <cell r="J160">
            <v>33488.834171683877</v>
          </cell>
          <cell r="K160">
            <v>33488.834171683877</v>
          </cell>
          <cell r="L160">
            <v>911.30000000000007</v>
          </cell>
          <cell r="N160">
            <v>144</v>
          </cell>
          <cell r="O160" t="str">
            <v>No</v>
          </cell>
          <cell r="Q160">
            <v>0</v>
          </cell>
          <cell r="R160">
            <v>0</v>
          </cell>
          <cell r="T160">
            <v>1</v>
          </cell>
          <cell r="U160">
            <v>1</v>
          </cell>
          <cell r="V160">
            <v>0</v>
          </cell>
          <cell r="Y160">
            <v>0</v>
          </cell>
          <cell r="Z160">
            <v>952.31000597774982</v>
          </cell>
          <cell r="AA160">
            <v>952.31000597774982</v>
          </cell>
          <cell r="AB160">
            <v>41.010005977749756</v>
          </cell>
        </row>
        <row r="161">
          <cell r="B161" t="str">
            <v>Warmoth, Michael</v>
          </cell>
          <cell r="C161" t="str">
            <v>Primary Care</v>
          </cell>
          <cell r="D161" t="str">
            <v>Pediatrics General</v>
          </cell>
          <cell r="E161" t="str">
            <v>Pediatrics</v>
          </cell>
          <cell r="F161" t="str">
            <v>86529:  PC Grand Haven Pediatrics</v>
          </cell>
          <cell r="G161">
            <v>249359.02642343368</v>
          </cell>
          <cell r="H161">
            <v>0</v>
          </cell>
          <cell r="I161">
            <v>0</v>
          </cell>
          <cell r="J161">
            <v>249359.02642343368</v>
          </cell>
          <cell r="K161">
            <v>243237.47375374561</v>
          </cell>
          <cell r="L161">
            <v>6898.4800000000014</v>
          </cell>
          <cell r="N161">
            <v>145</v>
          </cell>
          <cell r="O161" t="str">
            <v>No</v>
          </cell>
          <cell r="Q161">
            <v>0</v>
          </cell>
          <cell r="R161">
            <v>9945</v>
          </cell>
          <cell r="T161">
            <v>1</v>
          </cell>
          <cell r="U161">
            <v>1</v>
          </cell>
          <cell r="V161">
            <v>0</v>
          </cell>
          <cell r="Y161">
            <v>0</v>
          </cell>
          <cell r="Z161">
            <v>7028.0101269483566</v>
          </cell>
          <cell r="AA161">
            <v>7028.0101269483566</v>
          </cell>
          <cell r="AB161">
            <v>129.53012694835525</v>
          </cell>
        </row>
        <row r="162">
          <cell r="B162" t="str">
            <v>VanKuiken, Jerry</v>
          </cell>
          <cell r="C162" t="str">
            <v>Primary Care</v>
          </cell>
          <cell r="D162" t="str">
            <v>Pediatrics General</v>
          </cell>
          <cell r="E162" t="str">
            <v>Pediatrics</v>
          </cell>
          <cell r="F162" t="str">
            <v>86529:  PC Grand Haven Pediatrics</v>
          </cell>
          <cell r="G162">
            <v>308397.14955542772</v>
          </cell>
          <cell r="H162">
            <v>0</v>
          </cell>
          <cell r="I162">
            <v>0</v>
          </cell>
          <cell r="J162">
            <v>308397.14955542772</v>
          </cell>
          <cell r="K162">
            <v>274095.82392623235</v>
          </cell>
          <cell r="L162">
            <v>7617.6299999999992</v>
          </cell>
          <cell r="N162">
            <v>143</v>
          </cell>
          <cell r="O162" t="str">
            <v>No</v>
          </cell>
          <cell r="Q162">
            <v>9400</v>
          </cell>
          <cell r="R162">
            <v>21645</v>
          </cell>
          <cell r="T162">
            <v>1</v>
          </cell>
          <cell r="U162">
            <v>1</v>
          </cell>
          <cell r="V162">
            <v>0</v>
          </cell>
          <cell r="W162">
            <v>0</v>
          </cell>
          <cell r="Y162">
            <v>0</v>
          </cell>
          <cell r="Z162">
            <v>7788.2001256197691</v>
          </cell>
          <cell r="AA162">
            <v>7788.2001256197691</v>
          </cell>
          <cell r="AB162">
            <v>170.5701256197699</v>
          </cell>
        </row>
        <row r="163">
          <cell r="B163" t="str">
            <v>Davey, Julia</v>
          </cell>
          <cell r="C163" t="str">
            <v>Primary Care</v>
          </cell>
          <cell r="D163" t="str">
            <v>Pediatrics General</v>
          </cell>
          <cell r="E163" t="str">
            <v>Pediatrics</v>
          </cell>
          <cell r="F163" t="str">
            <v>86529:  PC Grand Haven Pediatrics</v>
          </cell>
          <cell r="G163">
            <v>299380.74378034659</v>
          </cell>
          <cell r="H163">
            <v>0</v>
          </cell>
          <cell r="I163">
            <v>0</v>
          </cell>
          <cell r="J163">
            <v>299380.74378034659</v>
          </cell>
          <cell r="K163">
            <v>270070.64667363884</v>
          </cell>
          <cell r="L163">
            <v>7725.7389999999996</v>
          </cell>
          <cell r="N163">
            <v>142</v>
          </cell>
          <cell r="O163" t="str">
            <v>No</v>
          </cell>
          <cell r="Q163">
            <v>0</v>
          </cell>
          <cell r="R163">
            <v>15405</v>
          </cell>
          <cell r="T163">
            <v>1</v>
          </cell>
          <cell r="U163">
            <v>1</v>
          </cell>
          <cell r="V163">
            <v>0</v>
          </cell>
          <cell r="Y163">
            <v>0</v>
          </cell>
          <cell r="Z163">
            <v>7880.7801430076361</v>
          </cell>
          <cell r="AA163">
            <v>7880.7801430076361</v>
          </cell>
          <cell r="AB163">
            <v>155.04114300763649</v>
          </cell>
        </row>
        <row r="164">
          <cell r="B164" t="str">
            <v>Jarve, Robert</v>
          </cell>
          <cell r="C164" t="str">
            <v>Primary Care</v>
          </cell>
          <cell r="D164" t="str">
            <v>Internal Medicine Pediatrics</v>
          </cell>
          <cell r="E164" t="str">
            <v>Internal Medicine Pediatrics</v>
          </cell>
          <cell r="F164" t="str">
            <v>86530:  PC IM/PEDS/FM Alpine</v>
          </cell>
          <cell r="G164">
            <v>206484.68024701561</v>
          </cell>
          <cell r="H164">
            <v>0</v>
          </cell>
          <cell r="I164">
            <v>0</v>
          </cell>
          <cell r="J164">
            <v>206484.68024701561</v>
          </cell>
          <cell r="K164">
            <v>206484.68024701561</v>
          </cell>
          <cell r="L164">
            <v>4898.8740000000007</v>
          </cell>
          <cell r="N164">
            <v>252</v>
          </cell>
          <cell r="O164" t="e">
            <v>#N/A</v>
          </cell>
          <cell r="Q164">
            <v>12000</v>
          </cell>
          <cell r="R164">
            <v>0</v>
          </cell>
          <cell r="T164">
            <v>1</v>
          </cell>
          <cell r="U164">
            <v>0.95</v>
          </cell>
          <cell r="V164">
            <v>0</v>
          </cell>
          <cell r="Y164">
            <v>0</v>
          </cell>
          <cell r="Z164">
            <v>5044.4950337782502</v>
          </cell>
          <cell r="AA164">
            <v>5044.4950337782502</v>
          </cell>
          <cell r="AB164">
            <v>145.62103377824951</v>
          </cell>
        </row>
        <row r="165">
          <cell r="B165" t="str">
            <v>Lee, Gerald</v>
          </cell>
          <cell r="C165" t="str">
            <v>Primary Care</v>
          </cell>
          <cell r="D165" t="str">
            <v>Internal Medicine Pediatrics</v>
          </cell>
          <cell r="E165" t="str">
            <v>Internal Medicine Pediatrics</v>
          </cell>
          <cell r="F165" t="str">
            <v>86530:  PC IM/PEDS/FM Alpine</v>
          </cell>
          <cell r="G165">
            <v>205533.15981889985</v>
          </cell>
          <cell r="H165">
            <v>0</v>
          </cell>
          <cell r="I165">
            <v>0</v>
          </cell>
          <cell r="J165">
            <v>205533.15981889985</v>
          </cell>
          <cell r="K165">
            <v>205533.15981889985</v>
          </cell>
          <cell r="L165">
            <v>5293.34</v>
          </cell>
          <cell r="N165">
            <v>259</v>
          </cell>
          <cell r="O165" t="e">
            <v>#N/A</v>
          </cell>
          <cell r="Q165">
            <v>0</v>
          </cell>
          <cell r="R165">
            <v>0</v>
          </cell>
          <cell r="T165">
            <v>1</v>
          </cell>
          <cell r="U165">
            <v>1</v>
          </cell>
          <cell r="V165">
            <v>0</v>
          </cell>
          <cell r="Y165">
            <v>0</v>
          </cell>
          <cell r="Z165">
            <v>5474.810028847307</v>
          </cell>
          <cell r="AA165">
            <v>5474.810028847307</v>
          </cell>
          <cell r="AB165">
            <v>181.47002884730682</v>
          </cell>
        </row>
        <row r="166">
          <cell r="B166" t="str">
            <v>Breitweiser, Ann</v>
          </cell>
          <cell r="C166" t="str">
            <v>Primary Care</v>
          </cell>
          <cell r="D166" t="str">
            <v>Family Practice</v>
          </cell>
          <cell r="E166" t="str">
            <v>Family Practice</v>
          </cell>
          <cell r="F166" t="str">
            <v>86531:  PC Byron Center Family Medicine</v>
          </cell>
          <cell r="G166">
            <v>119839.65</v>
          </cell>
          <cell r="H166">
            <v>0</v>
          </cell>
          <cell r="I166">
            <v>0</v>
          </cell>
          <cell r="J166">
            <v>119839.65</v>
          </cell>
          <cell r="K166">
            <v>122480.22498833036</v>
          </cell>
          <cell r="L166">
            <v>3566.83</v>
          </cell>
          <cell r="M166" t="str">
            <v>Guarantee</v>
          </cell>
          <cell r="N166">
            <v>189</v>
          </cell>
          <cell r="O166" t="str">
            <v>Yes</v>
          </cell>
          <cell r="Q166">
            <v>0</v>
          </cell>
          <cell r="R166">
            <v>390</v>
          </cell>
          <cell r="T166">
            <v>0.8</v>
          </cell>
          <cell r="U166">
            <v>0.8</v>
          </cell>
          <cell r="V166">
            <v>0</v>
          </cell>
          <cell r="Y166">
            <v>0</v>
          </cell>
          <cell r="Z166">
            <v>3652.5750501379371</v>
          </cell>
          <cell r="AA166">
            <v>3652.5750501379371</v>
          </cell>
          <cell r="AB166">
            <v>85.745050137937142</v>
          </cell>
        </row>
        <row r="167">
          <cell r="B167" t="str">
            <v>Braman, Paul</v>
          </cell>
          <cell r="C167" t="str">
            <v>Primary Care</v>
          </cell>
          <cell r="D167" t="str">
            <v>Family Practice</v>
          </cell>
          <cell r="E167" t="str">
            <v>Family Practice</v>
          </cell>
          <cell r="F167" t="str">
            <v>86531:  PC Byron Center Family Medicine</v>
          </cell>
          <cell r="G167">
            <v>145208.38531214054</v>
          </cell>
          <cell r="H167">
            <v>0</v>
          </cell>
          <cell r="I167">
            <v>0</v>
          </cell>
          <cell r="J167">
            <v>145208.38531214054</v>
          </cell>
          <cell r="K167">
            <v>164016.80434570351</v>
          </cell>
          <cell r="L167">
            <v>4776.4449999999997</v>
          </cell>
          <cell r="N167">
            <v>180</v>
          </cell>
          <cell r="O167" t="str">
            <v>No</v>
          </cell>
          <cell r="Q167">
            <v>0</v>
          </cell>
          <cell r="R167">
            <v>0</v>
          </cell>
          <cell r="T167">
            <v>1</v>
          </cell>
          <cell r="U167">
            <v>1</v>
          </cell>
          <cell r="V167">
            <v>0</v>
          </cell>
          <cell r="Y167">
            <v>0</v>
          </cell>
          <cell r="Z167">
            <v>4888.160072222352</v>
          </cell>
          <cell r="AA167">
            <v>4888.160072222352</v>
          </cell>
          <cell r="AB167">
            <v>111.71507222235232</v>
          </cell>
        </row>
        <row r="168">
          <cell r="B168" t="str">
            <v>Jaglowski, Raymond</v>
          </cell>
          <cell r="C168" t="str">
            <v>Primary Care</v>
          </cell>
          <cell r="D168" t="str">
            <v>Family Practice</v>
          </cell>
          <cell r="E168" t="str">
            <v>Family Practice</v>
          </cell>
          <cell r="F168" t="str">
            <v>86531:  PC Byron Center Family Medicine</v>
          </cell>
          <cell r="G168">
            <v>213415.58382597865</v>
          </cell>
          <cell r="H168">
            <v>0</v>
          </cell>
          <cell r="I168">
            <v>0</v>
          </cell>
          <cell r="J168">
            <v>213415.58382597865</v>
          </cell>
          <cell r="K168">
            <v>220539.90992262159</v>
          </cell>
          <cell r="L168">
            <v>6188.8650000000016</v>
          </cell>
          <cell r="N168">
            <v>182</v>
          </cell>
          <cell r="O168" t="str">
            <v>No</v>
          </cell>
          <cell r="Q168">
            <v>0</v>
          </cell>
          <cell r="R168">
            <v>1170</v>
          </cell>
          <cell r="T168">
            <v>1</v>
          </cell>
          <cell r="U168">
            <v>1</v>
          </cell>
          <cell r="V168">
            <v>0</v>
          </cell>
          <cell r="W168" t="str">
            <v>ADMIN</v>
          </cell>
          <cell r="Y168">
            <v>0</v>
          </cell>
          <cell r="Z168">
            <v>6347.0000774338841</v>
          </cell>
          <cell r="AA168">
            <v>6347.0000774338841</v>
          </cell>
          <cell r="AB168">
            <v>158.13507743388254</v>
          </cell>
        </row>
        <row r="169">
          <cell r="B169" t="str">
            <v xml:space="preserve">Oetman, Duane </v>
          </cell>
          <cell r="C169" t="str">
            <v>Primary Care</v>
          </cell>
          <cell r="D169" t="str">
            <v>Family Practice</v>
          </cell>
          <cell r="E169" t="str">
            <v>Family Practice</v>
          </cell>
          <cell r="F169" t="str">
            <v>86531:  PC Byron Center Family Medicine</v>
          </cell>
          <cell r="G169">
            <v>319480.70518418879</v>
          </cell>
          <cell r="H169">
            <v>0</v>
          </cell>
          <cell r="I169">
            <v>0</v>
          </cell>
          <cell r="J169">
            <v>319480.70518418879</v>
          </cell>
          <cell r="K169">
            <v>272648.43906890601</v>
          </cell>
          <cell r="L169">
            <v>7690.6150000000007</v>
          </cell>
          <cell r="N169">
            <v>181</v>
          </cell>
          <cell r="O169" t="str">
            <v>No</v>
          </cell>
          <cell r="Q169">
            <v>12000</v>
          </cell>
          <cell r="R169">
            <v>1380</v>
          </cell>
          <cell r="T169">
            <v>1</v>
          </cell>
          <cell r="U169">
            <v>0.95</v>
          </cell>
          <cell r="V169">
            <v>0</v>
          </cell>
          <cell r="Y169">
            <v>0</v>
          </cell>
          <cell r="Z169">
            <v>7849.975073300302</v>
          </cell>
          <cell r="AA169">
            <v>7849.975073300302</v>
          </cell>
          <cell r="AB169">
            <v>159.36007330030134</v>
          </cell>
        </row>
        <row r="170">
          <cell r="B170" t="str">
            <v>Unzicker, Gwendolyn</v>
          </cell>
          <cell r="C170" t="str">
            <v>Primary Care</v>
          </cell>
          <cell r="D170" t="str">
            <v>Family Practice</v>
          </cell>
          <cell r="E170" t="str">
            <v>Family Practice</v>
          </cell>
          <cell r="F170" t="str">
            <v>86532: PC FM Residency Clinic</v>
          </cell>
          <cell r="G170">
            <v>147813.11999999997</v>
          </cell>
          <cell r="H170">
            <v>0</v>
          </cell>
          <cell r="I170">
            <v>0</v>
          </cell>
          <cell r="J170">
            <v>147813.11999999997</v>
          </cell>
          <cell r="K170">
            <v>147813.11999999997</v>
          </cell>
          <cell r="L170">
            <v>0</v>
          </cell>
          <cell r="M170" t="str">
            <v>Guarantee</v>
          </cell>
          <cell r="N170">
            <v>321</v>
          </cell>
          <cell r="O170" t="e">
            <v>#N/A</v>
          </cell>
          <cell r="Q170">
            <v>0</v>
          </cell>
          <cell r="R170">
            <v>0</v>
          </cell>
          <cell r="T170">
            <v>1</v>
          </cell>
          <cell r="U170">
            <v>0.75</v>
          </cell>
          <cell r="V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Oostema, Angela</v>
          </cell>
          <cell r="C171" t="str">
            <v>Primary Care</v>
          </cell>
          <cell r="D171" t="str">
            <v>Family Practice</v>
          </cell>
          <cell r="E171" t="str">
            <v>Family Practice</v>
          </cell>
          <cell r="F171" t="str">
            <v>86532: PC FM Residency Clinic</v>
          </cell>
          <cell r="G171">
            <v>185295</v>
          </cell>
          <cell r="H171">
            <v>0</v>
          </cell>
          <cell r="I171">
            <v>0</v>
          </cell>
          <cell r="J171">
            <v>185295</v>
          </cell>
          <cell r="K171">
            <v>185295</v>
          </cell>
          <cell r="L171">
            <v>1303.71</v>
          </cell>
          <cell r="M171" t="str">
            <v>Guarantee</v>
          </cell>
          <cell r="N171">
            <v>266</v>
          </cell>
          <cell r="O171" t="e">
            <v>#N/A</v>
          </cell>
          <cell r="Q171">
            <v>0</v>
          </cell>
          <cell r="R171">
            <v>0</v>
          </cell>
          <cell r="T171">
            <v>1</v>
          </cell>
          <cell r="U171">
            <v>0.5</v>
          </cell>
          <cell r="V171">
            <v>0</v>
          </cell>
          <cell r="X171">
            <v>0</v>
          </cell>
          <cell r="Y171">
            <v>1594.7300073355436</v>
          </cell>
          <cell r="Z171">
            <v>990.36500562727451</v>
          </cell>
          <cell r="AA171">
            <v>2585.0950129628181</v>
          </cell>
          <cell r="AB171">
            <v>1281.3850129628181</v>
          </cell>
        </row>
        <row r="172">
          <cell r="B172" t="str">
            <v>Evenhouse, Mark</v>
          </cell>
          <cell r="C172" t="str">
            <v>Primary Care</v>
          </cell>
          <cell r="D172" t="str">
            <v>Internal Medicine Pediatrics</v>
          </cell>
          <cell r="E172" t="str">
            <v>Internal Medicine Pediatrics</v>
          </cell>
          <cell r="F172" t="str">
            <v>86533:  PC IM/PED Lowell</v>
          </cell>
          <cell r="G172">
            <v>96261.244232615863</v>
          </cell>
          <cell r="H172">
            <v>87.5</v>
          </cell>
          <cell r="I172">
            <v>182000</v>
          </cell>
          <cell r="J172">
            <v>182000</v>
          </cell>
          <cell r="K172">
            <v>182000</v>
          </cell>
          <cell r="L172">
            <v>2296.9939999999992</v>
          </cell>
          <cell r="N172">
            <v>243</v>
          </cell>
          <cell r="O172" t="str">
            <v>Yes</v>
          </cell>
          <cell r="Q172">
            <v>2000</v>
          </cell>
          <cell r="R172">
            <v>480</v>
          </cell>
          <cell r="S172">
            <v>131003</v>
          </cell>
          <cell r="T172">
            <v>1</v>
          </cell>
          <cell r="U172">
            <v>0.95</v>
          </cell>
          <cell r="V172">
            <v>0</v>
          </cell>
          <cell r="Y172">
            <v>0</v>
          </cell>
          <cell r="Z172">
            <v>2543.5500049740076</v>
          </cell>
          <cell r="AA172">
            <v>2543.5500049740076</v>
          </cell>
          <cell r="AB172">
            <v>246.55600497400837</v>
          </cell>
        </row>
        <row r="173">
          <cell r="B173" t="str">
            <v>Mogor, John</v>
          </cell>
          <cell r="C173" t="str">
            <v>Primary Care</v>
          </cell>
          <cell r="D173" t="str">
            <v>Internal Medicine Pediatrics</v>
          </cell>
          <cell r="E173" t="str">
            <v>Internal Medicine Pediatrics</v>
          </cell>
          <cell r="F173" t="str">
            <v>86533:  PC IM/PED Lowell</v>
          </cell>
          <cell r="G173">
            <v>90167.416999999987</v>
          </cell>
          <cell r="H173">
            <v>0</v>
          </cell>
          <cell r="I173">
            <v>0</v>
          </cell>
          <cell r="J173">
            <v>90167.416999999987</v>
          </cell>
          <cell r="K173">
            <v>90167.416999999987</v>
          </cell>
          <cell r="L173">
            <v>1941.6999999999994</v>
          </cell>
          <cell r="N173">
            <v>190</v>
          </cell>
          <cell r="O173" t="e">
            <v>#N/A</v>
          </cell>
          <cell r="Q173">
            <v>0</v>
          </cell>
          <cell r="R173">
            <v>0</v>
          </cell>
          <cell r="T173">
            <v>1</v>
          </cell>
          <cell r="U173">
            <v>1</v>
          </cell>
          <cell r="V173">
            <v>0</v>
          </cell>
          <cell r="Y173">
            <v>9.0300002098083496</v>
          </cell>
          <cell r="Z173">
            <v>2649.1900084242225</v>
          </cell>
          <cell r="AA173">
            <v>2658.2200086340308</v>
          </cell>
          <cell r="AB173">
            <v>716.52000863403146</v>
          </cell>
        </row>
        <row r="174">
          <cell r="B174" t="str">
            <v>Waller, Robert (Corey)</v>
          </cell>
          <cell r="C174" t="str">
            <v>Primary Care</v>
          </cell>
          <cell r="D174" t="str">
            <v>Pediatrics General</v>
          </cell>
          <cell r="E174" t="str">
            <v>Pediatrics</v>
          </cell>
          <cell r="F174" t="str">
            <v>86534:  PC Addiction Medicine</v>
          </cell>
          <cell r="G174">
            <v>88948</v>
          </cell>
          <cell r="H174">
            <v>120.2</v>
          </cell>
          <cell r="I174">
            <v>250016</v>
          </cell>
          <cell r="J174">
            <v>250016</v>
          </cell>
          <cell r="K174">
            <v>250016</v>
          </cell>
          <cell r="L174">
            <v>0</v>
          </cell>
          <cell r="M174" t="str">
            <v>Guarantee</v>
          </cell>
          <cell r="N174">
            <v>283</v>
          </cell>
          <cell r="O174" t="e">
            <v>#N/A</v>
          </cell>
          <cell r="Q174">
            <v>0</v>
          </cell>
          <cell r="R174">
            <v>0</v>
          </cell>
          <cell r="S174">
            <v>131042</v>
          </cell>
          <cell r="T174">
            <v>1</v>
          </cell>
          <cell r="U174">
            <v>1</v>
          </cell>
          <cell r="V174">
            <v>0</v>
          </cell>
          <cell r="Y174">
            <v>0</v>
          </cell>
          <cell r="Z174">
            <v>566.349993288517</v>
          </cell>
          <cell r="AA174">
            <v>566.349993288517</v>
          </cell>
          <cell r="AB174">
            <v>566.349993288517</v>
          </cell>
        </row>
        <row r="175">
          <cell r="B175" t="str">
            <v>Lang, Robert</v>
          </cell>
          <cell r="C175" t="str">
            <v>Primary Care</v>
          </cell>
          <cell r="D175" t="str">
            <v>Internal Medicine Pediatrics</v>
          </cell>
          <cell r="E175" t="str">
            <v>Internal Medicine Pediatrics</v>
          </cell>
          <cell r="F175" t="str">
            <v>86540:  PC IM/PED Summit Park</v>
          </cell>
          <cell r="G175">
            <v>188674.02679999999</v>
          </cell>
          <cell r="H175">
            <v>0</v>
          </cell>
          <cell r="I175">
            <v>0</v>
          </cell>
          <cell r="J175">
            <v>188674.02679999999</v>
          </cell>
          <cell r="K175">
            <v>188674.02679999999</v>
          </cell>
          <cell r="L175">
            <v>4631.97</v>
          </cell>
          <cell r="N175">
            <v>256</v>
          </cell>
          <cell r="O175" t="e">
            <v>#N/A</v>
          </cell>
          <cell r="Q175">
            <v>0</v>
          </cell>
          <cell r="R175">
            <v>1320</v>
          </cell>
          <cell r="T175">
            <v>1</v>
          </cell>
          <cell r="U175">
            <v>1</v>
          </cell>
          <cell r="V175">
            <v>0</v>
          </cell>
          <cell r="Y175">
            <v>1.5199999809265137</v>
          </cell>
          <cell r="Z175">
            <v>4625.1150596216321</v>
          </cell>
          <cell r="AA175">
            <v>4626.6350596025586</v>
          </cell>
          <cell r="AB175">
            <v>-5.3349403974416418</v>
          </cell>
        </row>
        <row r="176">
          <cell r="B176" t="str">
            <v>Heslip, John</v>
          </cell>
          <cell r="C176" t="str">
            <v>Primary Care</v>
          </cell>
          <cell r="D176" t="str">
            <v>Internal Medicine Pediatrics</v>
          </cell>
          <cell r="E176" t="str">
            <v>Internal Medicine Pediatrics</v>
          </cell>
          <cell r="F176" t="str">
            <v>86540:  PC IM/PED Summit Park</v>
          </cell>
          <cell r="G176">
            <v>192142.62082156097</v>
          </cell>
          <cell r="H176">
            <v>0</v>
          </cell>
          <cell r="I176">
            <v>0</v>
          </cell>
          <cell r="J176">
            <v>192142.62082156097</v>
          </cell>
          <cell r="K176">
            <v>192142.62082156097</v>
          </cell>
          <cell r="L176">
            <v>4815.255000000001</v>
          </cell>
          <cell r="N176">
            <v>250</v>
          </cell>
          <cell r="O176" t="e">
            <v>#N/A</v>
          </cell>
          <cell r="Q176">
            <v>0</v>
          </cell>
          <cell r="R176">
            <v>0</v>
          </cell>
          <cell r="T176">
            <v>1</v>
          </cell>
          <cell r="U176">
            <v>1</v>
          </cell>
          <cell r="V176">
            <v>0</v>
          </cell>
          <cell r="Y176">
            <v>0</v>
          </cell>
          <cell r="Z176">
            <v>4901.3000327125192</v>
          </cell>
          <cell r="AA176">
            <v>4901.3000327125192</v>
          </cell>
          <cell r="AB176">
            <v>86.04503271251815</v>
          </cell>
        </row>
        <row r="177">
          <cell r="B177" t="str">
            <v>Macedo, Stephen</v>
          </cell>
          <cell r="C177" t="str">
            <v>Primary Care</v>
          </cell>
          <cell r="D177" t="str">
            <v>Internal Medicine Pediatrics</v>
          </cell>
          <cell r="E177" t="str">
            <v>Internal Medicine Pediatrics</v>
          </cell>
          <cell r="F177" t="str">
            <v>86540:  PC IM/PED Summit Park</v>
          </cell>
          <cell r="G177">
            <v>209778.54215587676</v>
          </cell>
          <cell r="H177">
            <v>0</v>
          </cell>
          <cell r="I177">
            <v>0</v>
          </cell>
          <cell r="J177">
            <v>209778.54215587676</v>
          </cell>
          <cell r="K177">
            <v>209778.54215587676</v>
          </cell>
          <cell r="L177">
            <v>5113.5099999999993</v>
          </cell>
          <cell r="N177">
            <v>260</v>
          </cell>
          <cell r="O177" t="e">
            <v>#N/A</v>
          </cell>
          <cell r="Q177">
            <v>0</v>
          </cell>
          <cell r="R177">
            <v>8520</v>
          </cell>
          <cell r="T177">
            <v>1</v>
          </cell>
          <cell r="U177">
            <v>1</v>
          </cell>
          <cell r="V177">
            <v>0</v>
          </cell>
          <cell r="Y177">
            <v>0</v>
          </cell>
          <cell r="Z177">
            <v>5219.3850538283587</v>
          </cell>
          <cell r="AA177">
            <v>5219.3850538283587</v>
          </cell>
          <cell r="AB177">
            <v>105.87505382835934</v>
          </cell>
        </row>
        <row r="178">
          <cell r="B178" t="str">
            <v>Mackinder, Robert</v>
          </cell>
          <cell r="C178" t="str">
            <v>Primary Care</v>
          </cell>
          <cell r="D178" t="str">
            <v>Internal Medicine Pediatrics</v>
          </cell>
          <cell r="E178" t="str">
            <v>Internal Medicine Pediatrics</v>
          </cell>
          <cell r="F178" t="str">
            <v>86540:  PC IM/PED Summit Park</v>
          </cell>
          <cell r="G178">
            <v>233404.56804525087</v>
          </cell>
          <cell r="H178">
            <v>0</v>
          </cell>
          <cell r="I178">
            <v>0</v>
          </cell>
          <cell r="J178">
            <v>233404.56804525087</v>
          </cell>
          <cell r="K178">
            <v>233404.56804525087</v>
          </cell>
          <cell r="L178">
            <v>5495.3499999999995</v>
          </cell>
          <cell r="N178">
            <v>261</v>
          </cell>
          <cell r="O178" t="e">
            <v>#N/A</v>
          </cell>
          <cell r="Q178">
            <v>12000</v>
          </cell>
          <cell r="R178">
            <v>3900</v>
          </cell>
          <cell r="T178">
            <v>1</v>
          </cell>
          <cell r="U178">
            <v>0.95</v>
          </cell>
          <cell r="V178">
            <v>0</v>
          </cell>
          <cell r="Y178">
            <v>2.3300000429153442</v>
          </cell>
          <cell r="Z178">
            <v>5523.8100786805153</v>
          </cell>
          <cell r="AA178">
            <v>5526.1400787234306</v>
          </cell>
          <cell r="AB178">
            <v>30.790078723431179</v>
          </cell>
        </row>
        <row r="179">
          <cell r="B179" t="str">
            <v>Fabian, Allison</v>
          </cell>
          <cell r="C179" t="str">
            <v>Primary Care</v>
          </cell>
          <cell r="D179" t="str">
            <v>Family Practice</v>
          </cell>
          <cell r="E179" t="str">
            <v>Family Practice</v>
          </cell>
          <cell r="F179" t="str">
            <v>86590:  PC FM Grandville</v>
          </cell>
          <cell r="G179">
            <v>145389.6</v>
          </cell>
          <cell r="H179">
            <v>0</v>
          </cell>
          <cell r="I179">
            <v>0</v>
          </cell>
          <cell r="J179">
            <v>145389.6</v>
          </cell>
          <cell r="K179">
            <v>76190.31420108545</v>
          </cell>
          <cell r="L179">
            <v>2218.7900000000004</v>
          </cell>
          <cell r="M179" t="str">
            <v>Guarantee</v>
          </cell>
          <cell r="N179">
            <v>201</v>
          </cell>
          <cell r="O179" t="str">
            <v>Yes</v>
          </cell>
          <cell r="Q179">
            <v>0</v>
          </cell>
          <cell r="R179">
            <v>0</v>
          </cell>
          <cell r="T179">
            <v>1</v>
          </cell>
          <cell r="U179">
            <v>1</v>
          </cell>
          <cell r="V179">
            <v>0</v>
          </cell>
          <cell r="X179">
            <v>0</v>
          </cell>
          <cell r="Y179">
            <v>0</v>
          </cell>
          <cell r="Z179">
            <v>2294.1700117886066</v>
          </cell>
          <cell r="AA179">
            <v>2294.1700117886066</v>
          </cell>
          <cell r="AB179">
            <v>75.380011788606225</v>
          </cell>
        </row>
        <row r="180">
          <cell r="B180" t="str">
            <v>Foe, Lawrence</v>
          </cell>
          <cell r="C180" t="str">
            <v>Primary Care</v>
          </cell>
          <cell r="D180" t="str">
            <v>Family Practice</v>
          </cell>
          <cell r="E180" t="str">
            <v>Family Practice</v>
          </cell>
          <cell r="F180" t="str">
            <v>86590:  PC FM Grandville</v>
          </cell>
          <cell r="G180">
            <v>155651.88</v>
          </cell>
          <cell r="H180">
            <v>0</v>
          </cell>
          <cell r="I180">
            <v>0</v>
          </cell>
          <cell r="J180">
            <v>155651.88</v>
          </cell>
          <cell r="K180">
            <v>155651.88</v>
          </cell>
          <cell r="L180">
            <v>4113.4539999999988</v>
          </cell>
          <cell r="M180" t="str">
            <v>Guarantee</v>
          </cell>
          <cell r="N180">
            <v>246</v>
          </cell>
          <cell r="O180" t="e">
            <v>#N/A</v>
          </cell>
          <cell r="Q180">
            <v>9000</v>
          </cell>
          <cell r="R180">
            <v>0</v>
          </cell>
          <cell r="T180">
            <v>1</v>
          </cell>
          <cell r="U180">
            <v>1</v>
          </cell>
          <cell r="V180">
            <v>0</v>
          </cell>
          <cell r="X180">
            <v>0</v>
          </cell>
          <cell r="Y180">
            <v>0</v>
          </cell>
          <cell r="Z180">
            <v>4240.0150498896837</v>
          </cell>
          <cell r="AA180">
            <v>4240.0150498896837</v>
          </cell>
          <cell r="AB180">
            <v>126.56104988968491</v>
          </cell>
        </row>
        <row r="181">
          <cell r="B181" t="str">
            <v>Bilisko, Thomas</v>
          </cell>
          <cell r="C181" t="str">
            <v>Primary Care</v>
          </cell>
          <cell r="D181" t="str">
            <v>Internal Medicine General</v>
          </cell>
          <cell r="E181" t="str">
            <v>Internal Medicine General</v>
          </cell>
          <cell r="F181" t="str">
            <v>86630:  PC IM Grandville</v>
          </cell>
          <cell r="G181">
            <v>130973.55752665627</v>
          </cell>
          <cell r="H181">
            <v>0</v>
          </cell>
          <cell r="I181">
            <v>0</v>
          </cell>
          <cell r="J181">
            <v>130973.55752665627</v>
          </cell>
          <cell r="K181">
            <v>130973.55752665627</v>
          </cell>
          <cell r="L181">
            <v>3191.2749999999992</v>
          </cell>
          <cell r="N181">
            <v>236</v>
          </cell>
          <cell r="O181" t="e">
            <v>#N/A</v>
          </cell>
          <cell r="Q181">
            <v>0</v>
          </cell>
          <cell r="R181">
            <v>0</v>
          </cell>
          <cell r="T181">
            <v>1</v>
          </cell>
          <cell r="U181">
            <v>1</v>
          </cell>
          <cell r="V181">
            <v>0</v>
          </cell>
          <cell r="Y181">
            <v>0</v>
          </cell>
          <cell r="Z181">
            <v>3301.7199994251132</v>
          </cell>
          <cell r="AA181">
            <v>3301.7199994251132</v>
          </cell>
          <cell r="AB181">
            <v>110.44499942511402</v>
          </cell>
        </row>
        <row r="182">
          <cell r="B182" t="str">
            <v>Knibbe, Jeffry</v>
          </cell>
          <cell r="C182" t="str">
            <v>Primary Care</v>
          </cell>
          <cell r="D182" t="str">
            <v>Internal Medicine General</v>
          </cell>
          <cell r="E182" t="str">
            <v>Internal Medicine General</v>
          </cell>
          <cell r="F182" t="str">
            <v>86630:  PC IM Grandville</v>
          </cell>
          <cell r="G182">
            <v>159413.72681022141</v>
          </cell>
          <cell r="H182">
            <v>0</v>
          </cell>
          <cell r="I182">
            <v>0</v>
          </cell>
          <cell r="J182">
            <v>159413.72681022141</v>
          </cell>
          <cell r="K182">
            <v>173411.3527556574</v>
          </cell>
          <cell r="L182">
            <v>3509.105</v>
          </cell>
          <cell r="N182">
            <v>86</v>
          </cell>
          <cell r="O182" t="str">
            <v>No</v>
          </cell>
          <cell r="Q182">
            <v>0</v>
          </cell>
          <cell r="R182">
            <v>45858.75</v>
          </cell>
          <cell r="T182">
            <v>1</v>
          </cell>
          <cell r="U182">
            <v>1</v>
          </cell>
          <cell r="V182">
            <v>0</v>
          </cell>
          <cell r="Y182">
            <v>96.400000095367432</v>
          </cell>
          <cell r="Z182">
            <v>3609.2150264568627</v>
          </cell>
          <cell r="AA182">
            <v>3705.6150265522301</v>
          </cell>
          <cell r="AB182">
            <v>196.5100265522301</v>
          </cell>
        </row>
        <row r="183">
          <cell r="B183" t="str">
            <v>Samuelson, James</v>
          </cell>
          <cell r="C183" t="str">
            <v>Primary Care</v>
          </cell>
          <cell r="D183" t="str">
            <v>Internal Medicine General</v>
          </cell>
          <cell r="E183" t="str">
            <v>Internal Medicine General</v>
          </cell>
          <cell r="F183" t="str">
            <v>86630:  PC IM Grandville</v>
          </cell>
          <cell r="G183">
            <v>153708.07947395259</v>
          </cell>
          <cell r="H183">
            <v>0</v>
          </cell>
          <cell r="I183">
            <v>0</v>
          </cell>
          <cell r="J183">
            <v>153708.07947395259</v>
          </cell>
          <cell r="K183">
            <v>192237.19082948903</v>
          </cell>
          <cell r="L183">
            <v>4690.97</v>
          </cell>
          <cell r="N183">
            <v>7</v>
          </cell>
          <cell r="O183" t="str">
            <v>No</v>
          </cell>
          <cell r="Q183">
            <v>0</v>
          </cell>
          <cell r="R183">
            <v>1781</v>
          </cell>
          <cell r="T183">
            <v>1</v>
          </cell>
          <cell r="U183">
            <v>1</v>
          </cell>
          <cell r="V183">
            <v>0</v>
          </cell>
          <cell r="Y183">
            <v>0</v>
          </cell>
          <cell r="Z183">
            <v>4829.6500705629587</v>
          </cell>
          <cell r="AA183">
            <v>4829.6500705629587</v>
          </cell>
          <cell r="AB183">
            <v>138.68007056295846</v>
          </cell>
        </row>
        <row r="184">
          <cell r="B184" t="str">
            <v>Kobiela, Robert</v>
          </cell>
          <cell r="C184" t="str">
            <v>Primary Care</v>
          </cell>
          <cell r="D184" t="str">
            <v>Internal Medicine General</v>
          </cell>
          <cell r="E184" t="str">
            <v>Internal Medicine General</v>
          </cell>
          <cell r="F184" t="str">
            <v>86630:  PC IM Grandville</v>
          </cell>
          <cell r="G184">
            <v>165595.987170409</v>
          </cell>
          <cell r="H184">
            <v>0</v>
          </cell>
          <cell r="I184">
            <v>0</v>
          </cell>
          <cell r="J184">
            <v>165595.987170409</v>
          </cell>
          <cell r="K184">
            <v>204321.60866340456</v>
          </cell>
          <cell r="L184">
            <v>4691.1250000000009</v>
          </cell>
          <cell r="N184">
            <v>5</v>
          </cell>
          <cell r="O184" t="str">
            <v>No</v>
          </cell>
          <cell r="Q184">
            <v>12000</v>
          </cell>
          <cell r="R184">
            <v>2044.5</v>
          </cell>
          <cell r="T184">
            <v>1</v>
          </cell>
          <cell r="U184">
            <v>0.95</v>
          </cell>
          <cell r="V184">
            <v>0</v>
          </cell>
          <cell r="Y184">
            <v>0</v>
          </cell>
          <cell r="Z184">
            <v>4822.185060121119</v>
          </cell>
          <cell r="AA184">
            <v>4822.185060121119</v>
          </cell>
          <cell r="AB184">
            <v>131.06006012111811</v>
          </cell>
        </row>
        <row r="185">
          <cell r="B185" t="str">
            <v>Koepnick, Kurt</v>
          </cell>
          <cell r="C185" t="str">
            <v>Primary Care</v>
          </cell>
          <cell r="D185" t="str">
            <v>Internal Medicine General</v>
          </cell>
          <cell r="E185" t="str">
            <v>Internal Medicine General</v>
          </cell>
          <cell r="F185" t="str">
            <v>86630:  PC IM Grandville</v>
          </cell>
          <cell r="G185">
            <v>164156.96521490841</v>
          </cell>
          <cell r="H185">
            <v>0</v>
          </cell>
          <cell r="I185">
            <v>0</v>
          </cell>
          <cell r="J185">
            <v>164156.96521490841</v>
          </cell>
          <cell r="K185">
            <v>198930.18147602619</v>
          </cell>
          <cell r="L185">
            <v>4911.76</v>
          </cell>
          <cell r="N185">
            <v>6</v>
          </cell>
          <cell r="O185" t="str">
            <v>No</v>
          </cell>
          <cell r="Q185">
            <v>0</v>
          </cell>
          <cell r="R185">
            <v>2123.5</v>
          </cell>
          <cell r="T185">
            <v>1</v>
          </cell>
          <cell r="U185">
            <v>1</v>
          </cell>
          <cell r="V185">
            <v>0</v>
          </cell>
          <cell r="Y185">
            <v>0</v>
          </cell>
          <cell r="Z185">
            <v>5047.4850720092654</v>
          </cell>
          <cell r="AA185">
            <v>5047.4850720092654</v>
          </cell>
          <cell r="AB185">
            <v>135.7250720092652</v>
          </cell>
        </row>
        <row r="186">
          <cell r="B186" t="str">
            <v>Heyboer, David</v>
          </cell>
          <cell r="C186" t="str">
            <v>Primary Care</v>
          </cell>
          <cell r="D186" t="str">
            <v>Internal Medicine General</v>
          </cell>
          <cell r="E186" t="str">
            <v>Internal Medicine General</v>
          </cell>
          <cell r="F186" t="str">
            <v>86630:  PC IM Grandville</v>
          </cell>
          <cell r="G186">
            <v>210362.60102902973</v>
          </cell>
          <cell r="H186">
            <v>0</v>
          </cell>
          <cell r="I186">
            <v>0</v>
          </cell>
          <cell r="J186">
            <v>210362.60102902973</v>
          </cell>
          <cell r="K186">
            <v>210362.60102902973</v>
          </cell>
          <cell r="L186">
            <v>5080.625</v>
          </cell>
          <cell r="N186">
            <v>251</v>
          </cell>
          <cell r="O186" t="e">
            <v>#N/A</v>
          </cell>
          <cell r="Q186">
            <v>9000</v>
          </cell>
          <cell r="R186">
            <v>2600</v>
          </cell>
          <cell r="T186">
            <v>1</v>
          </cell>
          <cell r="U186">
            <v>1</v>
          </cell>
          <cell r="V186">
            <v>0</v>
          </cell>
          <cell r="Y186">
            <v>0</v>
          </cell>
          <cell r="Z186">
            <v>5250.3450265452266</v>
          </cell>
          <cell r="AA186">
            <v>5250.3450265452266</v>
          </cell>
          <cell r="AB186">
            <v>169.72002654522657</v>
          </cell>
        </row>
        <row r="187">
          <cell r="B187" t="str">
            <v>Taylor, Bonnie</v>
          </cell>
          <cell r="C187" t="str">
            <v>Primary Care</v>
          </cell>
          <cell r="D187" t="str">
            <v>Family Practice</v>
          </cell>
          <cell r="E187" t="str">
            <v>Family Practice</v>
          </cell>
          <cell r="F187" t="str">
            <v>86640:  PC FM Kentwood</v>
          </cell>
          <cell r="G187">
            <v>123573.6</v>
          </cell>
          <cell r="H187">
            <v>86.54</v>
          </cell>
          <cell r="I187">
            <v>135002.40000000002</v>
          </cell>
          <cell r="J187">
            <v>135002.40000000002</v>
          </cell>
          <cell r="K187">
            <v>111246.18149345522</v>
          </cell>
          <cell r="L187">
            <v>2218.7900000000004</v>
          </cell>
          <cell r="M187" t="str">
            <v>Guarantee</v>
          </cell>
          <cell r="N187">
            <v>315</v>
          </cell>
          <cell r="O187" t="str">
            <v>Yes</v>
          </cell>
          <cell r="Q187">
            <v>0</v>
          </cell>
          <cell r="R187">
            <v>0</v>
          </cell>
          <cell r="S187">
            <v>132147</v>
          </cell>
          <cell r="T187">
            <v>0.75</v>
          </cell>
          <cell r="U187">
            <v>0.67500000000000004</v>
          </cell>
          <cell r="V187">
            <v>0</v>
          </cell>
          <cell r="W187">
            <v>0</v>
          </cell>
          <cell r="X187">
            <v>0</v>
          </cell>
          <cell r="Y187">
            <v>0.55000001192092896</v>
          </cell>
          <cell r="Z187">
            <v>2737.7050019726157</v>
          </cell>
          <cell r="AA187">
            <v>2738.2550019845366</v>
          </cell>
          <cell r="AB187">
            <v>519.46500198453623</v>
          </cell>
        </row>
        <row r="188">
          <cell r="B188" t="str">
            <v>Bouwens, Eric</v>
          </cell>
          <cell r="C188" t="str">
            <v>Primary Care</v>
          </cell>
          <cell r="D188" t="str">
            <v>Family Practice</v>
          </cell>
          <cell r="E188" t="str">
            <v>Family Practice</v>
          </cell>
          <cell r="F188" t="str">
            <v>86640:  PC FM Kentwood</v>
          </cell>
          <cell r="G188">
            <v>183377.06379894252</v>
          </cell>
          <cell r="H188">
            <v>0</v>
          </cell>
          <cell r="I188">
            <v>0</v>
          </cell>
          <cell r="J188">
            <v>183377.06379894252</v>
          </cell>
          <cell r="K188">
            <v>183377.06379894252</v>
          </cell>
          <cell r="L188">
            <v>5005.3950000000013</v>
          </cell>
          <cell r="N188">
            <v>237</v>
          </cell>
          <cell r="O188" t="e">
            <v>#N/A</v>
          </cell>
          <cell r="Q188">
            <v>0</v>
          </cell>
          <cell r="R188">
            <v>480</v>
          </cell>
          <cell r="T188">
            <v>1</v>
          </cell>
          <cell r="U188">
            <v>1</v>
          </cell>
          <cell r="V188">
            <v>0</v>
          </cell>
          <cell r="Y188">
            <v>132.63000017404556</v>
          </cell>
          <cell r="Z188">
            <v>5037.8600668236613</v>
          </cell>
          <cell r="AA188">
            <v>5170.4900669977069</v>
          </cell>
          <cell r="AB188">
            <v>165.09506699770554</v>
          </cell>
        </row>
        <row r="189">
          <cell r="B189" t="str">
            <v>Begrow, Lee</v>
          </cell>
          <cell r="C189" t="str">
            <v>Primary Care</v>
          </cell>
          <cell r="D189" t="str">
            <v>Family Practice</v>
          </cell>
          <cell r="E189" t="str">
            <v>Family Practice</v>
          </cell>
          <cell r="F189" t="str">
            <v>86640:  PC FM Kentwood</v>
          </cell>
          <cell r="G189">
            <v>236918.15558373445</v>
          </cell>
          <cell r="H189">
            <v>0</v>
          </cell>
          <cell r="I189">
            <v>0</v>
          </cell>
          <cell r="J189">
            <v>236918.15558373445</v>
          </cell>
          <cell r="K189">
            <v>236918.15558373445</v>
          </cell>
          <cell r="L189">
            <v>6591.9449999999988</v>
          </cell>
          <cell r="N189">
            <v>234</v>
          </cell>
          <cell r="O189" t="e">
            <v>#N/A</v>
          </cell>
          <cell r="Q189">
            <v>12000</v>
          </cell>
          <cell r="R189">
            <v>1040</v>
          </cell>
          <cell r="T189">
            <v>1</v>
          </cell>
          <cell r="U189">
            <v>0.95</v>
          </cell>
          <cell r="V189">
            <v>0</v>
          </cell>
          <cell r="Y189">
            <v>0</v>
          </cell>
          <cell r="Z189">
            <v>6762.7300790213048</v>
          </cell>
          <cell r="AA189">
            <v>6762.7300790213048</v>
          </cell>
          <cell r="AB189">
            <v>170.78507902130605</v>
          </cell>
        </row>
        <row r="190">
          <cell r="B190" t="str">
            <v>Walsh, Thomas</v>
          </cell>
          <cell r="C190" t="str">
            <v>Primary Care</v>
          </cell>
          <cell r="D190" t="str">
            <v>Family Practice</v>
          </cell>
          <cell r="E190" t="str">
            <v>Family Practice</v>
          </cell>
          <cell r="F190" t="str">
            <v>86640:  PC FM Kentwood</v>
          </cell>
          <cell r="G190">
            <v>246882.22393712221</v>
          </cell>
          <cell r="H190">
            <v>0</v>
          </cell>
          <cell r="I190">
            <v>0</v>
          </cell>
          <cell r="J190">
            <v>246882.22393712221</v>
          </cell>
          <cell r="K190">
            <v>246882.22393712221</v>
          </cell>
          <cell r="L190">
            <v>7482.5290000000023</v>
          </cell>
          <cell r="N190">
            <v>284</v>
          </cell>
          <cell r="O190" t="e">
            <v>#N/A</v>
          </cell>
          <cell r="Q190">
            <v>0</v>
          </cell>
          <cell r="R190">
            <v>0</v>
          </cell>
          <cell r="T190">
            <v>1</v>
          </cell>
          <cell r="U190">
            <v>1</v>
          </cell>
          <cell r="V190">
            <v>0</v>
          </cell>
          <cell r="Y190">
            <v>0</v>
          </cell>
          <cell r="Z190">
            <v>7747.9600427001715</v>
          </cell>
          <cell r="AA190">
            <v>7747.9600427001715</v>
          </cell>
          <cell r="AB190">
            <v>265.4310427001692</v>
          </cell>
        </row>
        <row r="191">
          <cell r="B191" t="str">
            <v>Armstrong, Erica</v>
          </cell>
          <cell r="C191" t="str">
            <v>Primary Care</v>
          </cell>
          <cell r="D191" t="str">
            <v>Family Practice</v>
          </cell>
          <cell r="E191" t="str">
            <v>Family Practice</v>
          </cell>
          <cell r="F191" t="str">
            <v>86790:  PC FM Gaslight</v>
          </cell>
          <cell r="G191">
            <v>75376</v>
          </cell>
          <cell r="H191">
            <v>0</v>
          </cell>
          <cell r="I191">
            <v>0</v>
          </cell>
          <cell r="J191">
            <v>75376</v>
          </cell>
          <cell r="K191">
            <v>75376</v>
          </cell>
          <cell r="L191">
            <v>1557.72</v>
          </cell>
          <cell r="M191" t="str">
            <v>Guarantee</v>
          </cell>
          <cell r="N191">
            <v>305</v>
          </cell>
          <cell r="O191" t="str">
            <v>Yes</v>
          </cell>
          <cell r="Q191">
            <v>0</v>
          </cell>
          <cell r="R191">
            <v>0</v>
          </cell>
          <cell r="T191">
            <v>1</v>
          </cell>
          <cell r="U191">
            <v>1</v>
          </cell>
          <cell r="V191">
            <v>0</v>
          </cell>
          <cell r="Y191">
            <v>0</v>
          </cell>
          <cell r="Z191">
            <v>1617.8000199496746</v>
          </cell>
          <cell r="AA191">
            <v>1617.8000199496746</v>
          </cell>
          <cell r="AB191">
            <v>60.080019949674579</v>
          </cell>
        </row>
        <row r="192">
          <cell r="B192" t="str">
            <v>Phillips, Susan</v>
          </cell>
          <cell r="C192" t="str">
            <v>Primary Care</v>
          </cell>
          <cell r="D192" t="str">
            <v>Family Practice</v>
          </cell>
          <cell r="E192" t="str">
            <v>Family Practice</v>
          </cell>
          <cell r="F192" t="str">
            <v>86790:  PC FM Gaslight</v>
          </cell>
          <cell r="G192">
            <v>106655.42157094217</v>
          </cell>
          <cell r="H192">
            <v>0</v>
          </cell>
          <cell r="I192">
            <v>0</v>
          </cell>
          <cell r="J192">
            <v>106655.42157094217</v>
          </cell>
          <cell r="K192">
            <v>106655.42157094217</v>
          </cell>
          <cell r="L192">
            <v>3091.4199999999996</v>
          </cell>
          <cell r="N192">
            <v>270</v>
          </cell>
          <cell r="O192" t="e">
            <v>#N/A</v>
          </cell>
          <cell r="Q192">
            <v>0</v>
          </cell>
          <cell r="R192">
            <v>0</v>
          </cell>
          <cell r="T192">
            <v>0.6</v>
          </cell>
          <cell r="U192">
            <v>0.6</v>
          </cell>
          <cell r="V192">
            <v>0</v>
          </cell>
          <cell r="Y192">
            <v>0</v>
          </cell>
          <cell r="Z192">
            <v>3202.6950002014637</v>
          </cell>
          <cell r="AA192">
            <v>3202.6950002014637</v>
          </cell>
          <cell r="AB192">
            <v>111.27500020146408</v>
          </cell>
        </row>
        <row r="193">
          <cell r="B193" t="str">
            <v>Griemsman, Stacie</v>
          </cell>
          <cell r="C193" t="str">
            <v>Primary Care</v>
          </cell>
          <cell r="D193" t="str">
            <v>Family Practice</v>
          </cell>
          <cell r="E193" t="str">
            <v>Family Practice</v>
          </cell>
          <cell r="F193" t="str">
            <v>86790:  PC FM Gaslight</v>
          </cell>
          <cell r="G193">
            <v>197037.87165093856</v>
          </cell>
          <cell r="H193">
            <v>0</v>
          </cell>
          <cell r="I193">
            <v>0</v>
          </cell>
          <cell r="J193">
            <v>197037.87165093856</v>
          </cell>
          <cell r="K193">
            <v>197037.87165093856</v>
          </cell>
          <cell r="L193">
            <v>5552.8449999999993</v>
          </cell>
          <cell r="N193">
            <v>299</v>
          </cell>
          <cell r="O193" t="e">
            <v>#N/A</v>
          </cell>
          <cell r="Q193">
            <v>0</v>
          </cell>
          <cell r="R193">
            <v>0</v>
          </cell>
          <cell r="T193">
            <v>1</v>
          </cell>
          <cell r="U193">
            <v>1</v>
          </cell>
          <cell r="V193">
            <v>0</v>
          </cell>
          <cell r="Y193">
            <v>0</v>
          </cell>
          <cell r="Z193">
            <v>5716.3900530487299</v>
          </cell>
          <cell r="AA193">
            <v>5716.3900530487299</v>
          </cell>
          <cell r="AB193">
            <v>163.54505304873055</v>
          </cell>
        </row>
        <row r="194">
          <cell r="B194" t="str">
            <v>Phillips, Brian</v>
          </cell>
          <cell r="C194" t="str">
            <v>Primary Care</v>
          </cell>
          <cell r="D194" t="str">
            <v>Family Practice</v>
          </cell>
          <cell r="E194" t="str">
            <v>Family Practice</v>
          </cell>
          <cell r="F194" t="str">
            <v>86790:  PC FM Gaslight</v>
          </cell>
          <cell r="G194">
            <v>286599.851905644</v>
          </cell>
          <cell r="H194">
            <v>0</v>
          </cell>
          <cell r="I194">
            <v>0</v>
          </cell>
          <cell r="J194">
            <v>286599.851905644</v>
          </cell>
          <cell r="K194">
            <v>286599.851905644</v>
          </cell>
          <cell r="L194">
            <v>8413.3200000000015</v>
          </cell>
          <cell r="N194">
            <v>269</v>
          </cell>
          <cell r="O194" t="e">
            <v>#N/A</v>
          </cell>
          <cell r="Q194">
            <v>12000</v>
          </cell>
          <cell r="R194">
            <v>3675</v>
          </cell>
          <cell r="T194">
            <v>1</v>
          </cell>
          <cell r="U194">
            <v>0.95</v>
          </cell>
          <cell r="V194">
            <v>0</v>
          </cell>
          <cell r="Y194">
            <v>0</v>
          </cell>
          <cell r="Z194">
            <v>8683.5451179221272</v>
          </cell>
          <cell r="AA194">
            <v>8683.5451179221272</v>
          </cell>
          <cell r="AB194">
            <v>270.22511792212572</v>
          </cell>
        </row>
        <row r="195">
          <cell r="B195" t="str">
            <v>DeFrang, Aaron</v>
          </cell>
          <cell r="C195" t="str">
            <v>Primary Care</v>
          </cell>
          <cell r="D195" t="str">
            <v>Family Practice</v>
          </cell>
          <cell r="E195" t="str">
            <v>Family Practice</v>
          </cell>
          <cell r="F195" t="str">
            <v>88200:  PC FM Rockford</v>
          </cell>
          <cell r="G195">
            <v>154390</v>
          </cell>
          <cell r="H195">
            <v>0</v>
          </cell>
          <cell r="I195">
            <v>0</v>
          </cell>
          <cell r="J195">
            <v>154390</v>
          </cell>
          <cell r="K195">
            <v>150717.61202050795</v>
          </cell>
          <cell r="L195">
            <v>4039.6850000000009</v>
          </cell>
          <cell r="M195" t="str">
            <v>Guarantee</v>
          </cell>
          <cell r="N195">
            <v>298</v>
          </cell>
          <cell r="O195" t="str">
            <v>Yes</v>
          </cell>
          <cell r="Q195">
            <v>12000</v>
          </cell>
          <cell r="R195">
            <v>0</v>
          </cell>
          <cell r="T195">
            <v>1</v>
          </cell>
          <cell r="U195">
            <v>0.95</v>
          </cell>
          <cell r="V195">
            <v>0</v>
          </cell>
          <cell r="Y195">
            <v>0</v>
          </cell>
          <cell r="Z195">
            <v>4196.8950234502554</v>
          </cell>
          <cell r="AA195">
            <v>4196.8950234502554</v>
          </cell>
          <cell r="AB195">
            <v>157.21002345025454</v>
          </cell>
        </row>
        <row r="196">
          <cell r="B196" t="str">
            <v>Demock, Kristi</v>
          </cell>
          <cell r="C196" t="str">
            <v>Primary Care</v>
          </cell>
          <cell r="D196" t="str">
            <v>Family Practice</v>
          </cell>
          <cell r="E196" t="str">
            <v>Family Practice</v>
          </cell>
          <cell r="F196" t="str">
            <v>88200:  PC FM Rockford</v>
          </cell>
          <cell r="G196">
            <v>145389.6</v>
          </cell>
          <cell r="H196">
            <v>0</v>
          </cell>
          <cell r="I196">
            <v>0</v>
          </cell>
          <cell r="J196">
            <v>145389.6</v>
          </cell>
          <cell r="K196">
            <v>145057.56204324396</v>
          </cell>
          <cell r="L196">
            <v>4224.3200000000006</v>
          </cell>
          <cell r="M196" t="str">
            <v>Guarantee</v>
          </cell>
          <cell r="N196">
            <v>308</v>
          </cell>
          <cell r="O196" t="str">
            <v>Yes</v>
          </cell>
          <cell r="Q196">
            <v>0</v>
          </cell>
          <cell r="R196">
            <v>0</v>
          </cell>
          <cell r="T196">
            <v>1</v>
          </cell>
          <cell r="U196">
            <v>1</v>
          </cell>
          <cell r="V196">
            <v>0</v>
          </cell>
          <cell r="Y196">
            <v>0</v>
          </cell>
          <cell r="Z196">
            <v>4371.6550467722118</v>
          </cell>
          <cell r="AA196">
            <v>4371.6550467722118</v>
          </cell>
          <cell r="AB196">
            <v>147.33504677221117</v>
          </cell>
        </row>
        <row r="197">
          <cell r="B197" t="str">
            <v>Vanderlinde, Marie</v>
          </cell>
          <cell r="C197" t="str">
            <v>Primary Care</v>
          </cell>
          <cell r="D197" t="str">
            <v>Family Practice</v>
          </cell>
          <cell r="E197" t="str">
            <v>Family Practice</v>
          </cell>
          <cell r="F197" t="str">
            <v>88280:  PC FM Sparta</v>
          </cell>
          <cell r="G197">
            <v>130494.00415649518</v>
          </cell>
          <cell r="H197">
            <v>0</v>
          </cell>
          <cell r="I197">
            <v>0</v>
          </cell>
          <cell r="J197">
            <v>130494.00415649518</v>
          </cell>
          <cell r="K197">
            <v>130494.00415649518</v>
          </cell>
          <cell r="L197">
            <v>3039.2849999999994</v>
          </cell>
          <cell r="N197">
            <v>282</v>
          </cell>
          <cell r="O197" t="e">
            <v>#N/A</v>
          </cell>
          <cell r="Q197">
            <v>0</v>
          </cell>
          <cell r="R197">
            <v>17692</v>
          </cell>
          <cell r="T197">
            <v>0.7</v>
          </cell>
          <cell r="U197">
            <v>0.7</v>
          </cell>
          <cell r="V197">
            <v>0</v>
          </cell>
          <cell r="Y197">
            <v>6.4300000071525574</v>
          </cell>
          <cell r="Z197">
            <v>3108.9000096470118</v>
          </cell>
          <cell r="AA197">
            <v>3115.3300096541643</v>
          </cell>
          <cell r="AB197">
            <v>76.045009654164915</v>
          </cell>
        </row>
        <row r="198">
          <cell r="B198" t="str">
            <v>Siefert, Sharon</v>
          </cell>
          <cell r="C198" t="str">
            <v>Primary Care</v>
          </cell>
          <cell r="D198" t="str">
            <v>Family Practice</v>
          </cell>
          <cell r="E198" t="str">
            <v>Family Practice</v>
          </cell>
          <cell r="F198" t="str">
            <v>88280:  PC FM Sparta</v>
          </cell>
          <cell r="G198">
            <v>116960.76292276591</v>
          </cell>
          <cell r="H198">
            <v>0</v>
          </cell>
          <cell r="I198">
            <v>0</v>
          </cell>
          <cell r="J198">
            <v>116960.76292276591</v>
          </cell>
          <cell r="K198">
            <v>116960.76292276591</v>
          </cell>
          <cell r="L198">
            <v>3358.5119999999993</v>
          </cell>
          <cell r="N198">
            <v>278</v>
          </cell>
          <cell r="O198" t="e">
            <v>#N/A</v>
          </cell>
          <cell r="Q198">
            <v>0</v>
          </cell>
          <cell r="R198">
            <v>0</v>
          </cell>
          <cell r="T198">
            <v>0.75</v>
          </cell>
          <cell r="V198">
            <v>0</v>
          </cell>
          <cell r="Y198">
            <v>0</v>
          </cell>
          <cell r="Z198">
            <v>3446.6280257910489</v>
          </cell>
          <cell r="AA198">
            <v>3446.6280257910489</v>
          </cell>
          <cell r="AB198">
            <v>88.116025791049651</v>
          </cell>
        </row>
        <row r="199">
          <cell r="B199" t="str">
            <v>Zook, Brenda</v>
          </cell>
          <cell r="C199" t="str">
            <v>Primary Care</v>
          </cell>
          <cell r="D199" t="str">
            <v>Family Practice</v>
          </cell>
          <cell r="E199" t="str">
            <v>Family Practice</v>
          </cell>
          <cell r="F199" t="str">
            <v>88280:  PC FM Sparta</v>
          </cell>
          <cell r="G199">
            <v>180809.0700045939</v>
          </cell>
          <cell r="H199">
            <v>0</v>
          </cell>
          <cell r="I199">
            <v>0</v>
          </cell>
          <cell r="J199">
            <v>180809.0700045939</v>
          </cell>
          <cell r="K199">
            <v>180809.0700045939</v>
          </cell>
          <cell r="L199">
            <v>4765.2000000000007</v>
          </cell>
          <cell r="N199">
            <v>291</v>
          </cell>
          <cell r="O199" t="e">
            <v>#N/A</v>
          </cell>
          <cell r="Q199">
            <v>0</v>
          </cell>
          <cell r="R199">
            <v>0</v>
          </cell>
          <cell r="T199">
            <v>1</v>
          </cell>
          <cell r="U199">
            <v>1</v>
          </cell>
          <cell r="V199">
            <v>0</v>
          </cell>
          <cell r="Y199">
            <v>0</v>
          </cell>
          <cell r="Z199">
            <v>4840.1900585927069</v>
          </cell>
          <cell r="AA199">
            <v>4840.1900585927069</v>
          </cell>
          <cell r="AB199">
            <v>74.990058592706191</v>
          </cell>
        </row>
        <row r="200">
          <cell r="B200" t="str">
            <v>Kitts, Barry</v>
          </cell>
          <cell r="C200" t="str">
            <v>Primary Care</v>
          </cell>
          <cell r="D200" t="str">
            <v>Family Practice</v>
          </cell>
          <cell r="E200" t="str">
            <v>Family Practice</v>
          </cell>
          <cell r="F200" t="str">
            <v>88280:  PC FM Sparta</v>
          </cell>
          <cell r="G200">
            <v>201917.54169083302</v>
          </cell>
          <cell r="H200">
            <v>0</v>
          </cell>
          <cell r="I200">
            <v>0</v>
          </cell>
          <cell r="J200">
            <v>201917.54169083302</v>
          </cell>
          <cell r="K200">
            <v>201917.54169083302</v>
          </cell>
          <cell r="L200">
            <v>5122.92</v>
          </cell>
          <cell r="N200">
            <v>254</v>
          </cell>
          <cell r="O200" t="e">
            <v>#N/A</v>
          </cell>
          <cell r="Q200">
            <v>0</v>
          </cell>
          <cell r="R200">
            <v>0</v>
          </cell>
          <cell r="T200">
            <v>1</v>
          </cell>
          <cell r="U200">
            <v>1</v>
          </cell>
          <cell r="V200">
            <v>0</v>
          </cell>
          <cell r="Y200">
            <v>0</v>
          </cell>
          <cell r="Z200">
            <v>5297.5700271502137</v>
          </cell>
          <cell r="AA200">
            <v>5297.5700271502137</v>
          </cell>
          <cell r="AB200">
            <v>174.65002715021365</v>
          </cell>
        </row>
        <row r="201">
          <cell r="B201" t="str">
            <v>Ranta, James</v>
          </cell>
          <cell r="C201" t="str">
            <v>Primary Care</v>
          </cell>
          <cell r="D201" t="str">
            <v>Family Practice</v>
          </cell>
          <cell r="E201" t="str">
            <v>Family Practice</v>
          </cell>
          <cell r="F201" t="str">
            <v>88280:  PC FM Sparta</v>
          </cell>
          <cell r="G201">
            <v>197781.01867278133</v>
          </cell>
          <cell r="H201">
            <v>0</v>
          </cell>
          <cell r="I201">
            <v>0</v>
          </cell>
          <cell r="J201">
            <v>197781.01867278133</v>
          </cell>
          <cell r="K201">
            <v>197781.01867278133</v>
          </cell>
          <cell r="L201">
            <v>5166.4749999999985</v>
          </cell>
          <cell r="N201">
            <v>273</v>
          </cell>
          <cell r="O201" t="e">
            <v>#N/A</v>
          </cell>
          <cell r="Q201">
            <v>0</v>
          </cell>
          <cell r="R201">
            <v>200</v>
          </cell>
          <cell r="T201">
            <v>1</v>
          </cell>
          <cell r="U201">
            <v>1</v>
          </cell>
          <cell r="V201">
            <v>0</v>
          </cell>
          <cell r="Y201">
            <v>0</v>
          </cell>
          <cell r="Z201">
            <v>5265.7550387866795</v>
          </cell>
          <cell r="AA201">
            <v>5265.7550387866795</v>
          </cell>
          <cell r="AB201">
            <v>99.280038786680961</v>
          </cell>
        </row>
        <row r="202">
          <cell r="B202" t="str">
            <v>Armstrong, Mark</v>
          </cell>
          <cell r="C202" t="str">
            <v>Primary Care</v>
          </cell>
          <cell r="D202" t="str">
            <v>Family Practice</v>
          </cell>
          <cell r="E202" t="str">
            <v>Family Practice</v>
          </cell>
          <cell r="F202" t="str">
            <v>88280:  PC FM Sparta</v>
          </cell>
          <cell r="G202">
            <v>269644.35881314409</v>
          </cell>
          <cell r="H202">
            <v>0</v>
          </cell>
          <cell r="I202">
            <v>0</v>
          </cell>
          <cell r="J202">
            <v>269644.35881314409</v>
          </cell>
          <cell r="K202">
            <v>269644.35881314409</v>
          </cell>
          <cell r="L202">
            <v>5759.005000000001</v>
          </cell>
          <cell r="N202">
            <v>233</v>
          </cell>
          <cell r="O202" t="e">
            <v>#N/A</v>
          </cell>
          <cell r="Q202">
            <v>12000</v>
          </cell>
          <cell r="R202">
            <v>33949.983999999997</v>
          </cell>
          <cell r="T202">
            <v>1</v>
          </cell>
          <cell r="U202">
            <v>0.95</v>
          </cell>
          <cell r="V202">
            <v>0</v>
          </cell>
          <cell r="Y202">
            <v>40.57999986410141</v>
          </cell>
          <cell r="Z202">
            <v>5995.6350227743387</v>
          </cell>
          <cell r="AA202">
            <v>6036.2150226384401</v>
          </cell>
          <cell r="AB202">
            <v>277.21002263843911</v>
          </cell>
        </row>
        <row r="203">
          <cell r="B203" t="str">
            <v>Sterk, Kabet</v>
          </cell>
          <cell r="C203" t="str">
            <v>Primary Care</v>
          </cell>
          <cell r="D203" t="str">
            <v>Family Practice</v>
          </cell>
          <cell r="E203" t="str">
            <v>Family Practice</v>
          </cell>
          <cell r="F203" t="str">
            <v>Hudsonville</v>
          </cell>
          <cell r="G203">
            <v>0</v>
          </cell>
          <cell r="H203">
            <v>46.88</v>
          </cell>
          <cell r="I203">
            <v>97510.400000000009</v>
          </cell>
          <cell r="J203">
            <v>97510.400000000009</v>
          </cell>
          <cell r="K203">
            <v>97510.400000000009</v>
          </cell>
          <cell r="L203">
            <v>0</v>
          </cell>
          <cell r="Q203">
            <v>0</v>
          </cell>
          <cell r="R203">
            <v>0</v>
          </cell>
          <cell r="S203">
            <v>132135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B204" t="str">
            <v>Verkaik, Steven</v>
          </cell>
          <cell r="C204" t="str">
            <v>Primary Care</v>
          </cell>
          <cell r="D204" t="str">
            <v>Family Practice</v>
          </cell>
          <cell r="E204" t="str">
            <v>Family Practice</v>
          </cell>
          <cell r="F204" t="str">
            <v>Hudsonville</v>
          </cell>
          <cell r="G204">
            <v>0</v>
          </cell>
          <cell r="H204">
            <v>62.5</v>
          </cell>
          <cell r="I204">
            <v>130000</v>
          </cell>
          <cell r="J204">
            <v>130000</v>
          </cell>
          <cell r="K204">
            <v>130000</v>
          </cell>
          <cell r="L204">
            <v>0</v>
          </cell>
          <cell r="Q204">
            <v>0</v>
          </cell>
          <cell r="R204">
            <v>0</v>
          </cell>
          <cell r="S204">
            <v>132136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B205" t="str">
            <v>Byars, Michael</v>
          </cell>
          <cell r="C205" t="str">
            <v>Primary Care</v>
          </cell>
          <cell r="D205" t="str">
            <v>Family Practice</v>
          </cell>
          <cell r="E205" t="str">
            <v>Family Practice</v>
          </cell>
          <cell r="F205" t="str">
            <v>Hudsonville</v>
          </cell>
          <cell r="G205">
            <v>0</v>
          </cell>
          <cell r="H205">
            <v>75</v>
          </cell>
          <cell r="I205">
            <v>156000</v>
          </cell>
          <cell r="J205">
            <v>156000</v>
          </cell>
          <cell r="K205">
            <v>156000</v>
          </cell>
          <cell r="L205">
            <v>0</v>
          </cell>
          <cell r="Q205">
            <v>0</v>
          </cell>
          <cell r="R205">
            <v>0</v>
          </cell>
          <cell r="S205">
            <v>132137</v>
          </cell>
          <cell r="T205">
            <v>1</v>
          </cell>
          <cell r="U205">
            <v>1</v>
          </cell>
          <cell r="V205">
            <v>0</v>
          </cell>
          <cell r="W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B206" t="str">
            <v>Dykstra, John</v>
          </cell>
          <cell r="C206" t="str">
            <v>Primary Care</v>
          </cell>
          <cell r="D206" t="str">
            <v>Family Practice</v>
          </cell>
          <cell r="E206" t="str">
            <v>Family Practice</v>
          </cell>
          <cell r="F206" t="str">
            <v>Hudsonville</v>
          </cell>
          <cell r="G206">
            <v>0</v>
          </cell>
          <cell r="H206">
            <v>64.91</v>
          </cell>
          <cell r="I206">
            <v>135012.79999999999</v>
          </cell>
          <cell r="J206">
            <v>135012.79999999999</v>
          </cell>
          <cell r="K206">
            <v>135012.79999999999</v>
          </cell>
          <cell r="L206">
            <v>0</v>
          </cell>
          <cell r="Q206">
            <v>0</v>
          </cell>
          <cell r="R206">
            <v>0</v>
          </cell>
          <cell r="S206">
            <v>132138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B207" t="str">
            <v>Huggett, Kelly</v>
          </cell>
          <cell r="C207" t="str">
            <v>Primary Care</v>
          </cell>
          <cell r="D207" t="str">
            <v>Internal Medicine Pediatrics</v>
          </cell>
          <cell r="E207" t="str">
            <v>Internal Medicine Pediatrics</v>
          </cell>
          <cell r="F207" t="str">
            <v>Hudsonville</v>
          </cell>
          <cell r="G207">
            <v>0</v>
          </cell>
          <cell r="H207">
            <v>76.930000000000007</v>
          </cell>
          <cell r="I207">
            <v>80007.200000000012</v>
          </cell>
          <cell r="J207">
            <v>80007.200000000012</v>
          </cell>
          <cell r="K207">
            <v>80007.200000000012</v>
          </cell>
          <cell r="L207">
            <v>0</v>
          </cell>
          <cell r="Q207">
            <v>0</v>
          </cell>
          <cell r="R207">
            <v>0</v>
          </cell>
          <cell r="S207">
            <v>132139</v>
          </cell>
          <cell r="T207">
            <v>0.5</v>
          </cell>
          <cell r="U207">
            <v>0.5</v>
          </cell>
          <cell r="V207">
            <v>0</v>
          </cell>
          <cell r="W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B208" t="str">
            <v>Lirio, Ruel</v>
          </cell>
          <cell r="C208" t="str">
            <v>Primary Care</v>
          </cell>
          <cell r="D208" t="str">
            <v>Pediatrics General</v>
          </cell>
          <cell r="E208" t="str">
            <v>Pediatrics</v>
          </cell>
          <cell r="F208" t="str">
            <v>Hudsonville</v>
          </cell>
          <cell r="G208">
            <v>0</v>
          </cell>
          <cell r="H208">
            <v>103.37</v>
          </cell>
          <cell r="I208">
            <v>215009.6</v>
          </cell>
          <cell r="J208">
            <v>215009.6</v>
          </cell>
          <cell r="K208">
            <v>215009.6</v>
          </cell>
          <cell r="L208">
            <v>0</v>
          </cell>
          <cell r="Q208">
            <v>0</v>
          </cell>
          <cell r="R208">
            <v>0</v>
          </cell>
          <cell r="S208">
            <v>115483</v>
          </cell>
          <cell r="T208">
            <v>1</v>
          </cell>
          <cell r="U208">
            <v>0.95</v>
          </cell>
          <cell r="V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B209" t="str">
            <v>Raj, Joash</v>
          </cell>
          <cell r="C209" t="str">
            <v>Primary Care</v>
          </cell>
          <cell r="D209" t="str">
            <v>Pediatrics General</v>
          </cell>
          <cell r="E209" t="str">
            <v>Pediatrics</v>
          </cell>
          <cell r="F209" t="str">
            <v>Hudsonville</v>
          </cell>
          <cell r="G209">
            <v>0</v>
          </cell>
          <cell r="H209">
            <v>45.2</v>
          </cell>
          <cell r="I209">
            <v>94016</v>
          </cell>
          <cell r="J209">
            <v>94016</v>
          </cell>
          <cell r="K209">
            <v>94016</v>
          </cell>
          <cell r="L209">
            <v>0</v>
          </cell>
          <cell r="Q209">
            <v>0</v>
          </cell>
          <cell r="R209">
            <v>0</v>
          </cell>
          <cell r="S209">
            <v>132134</v>
          </cell>
          <cell r="T209">
            <v>1</v>
          </cell>
          <cell r="U209">
            <v>1</v>
          </cell>
          <cell r="V209">
            <v>0</v>
          </cell>
          <cell r="W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B210" t="str">
            <v>Bruins, George</v>
          </cell>
          <cell r="C210" t="str">
            <v>Primary Care</v>
          </cell>
          <cell r="D210" t="str">
            <v>Family Practice</v>
          </cell>
          <cell r="E210" t="str">
            <v>Family Practice</v>
          </cell>
          <cell r="F210" t="str">
            <v>86640:  PC FM Kentwood</v>
          </cell>
          <cell r="G210">
            <v>291007</v>
          </cell>
          <cell r="J210">
            <v>291007</v>
          </cell>
          <cell r="K210">
            <v>291007</v>
          </cell>
          <cell r="L210">
            <v>4431.4800467118621</v>
          </cell>
          <cell r="M210" t="str">
            <v>Guarantee</v>
          </cell>
          <cell r="O210" t="str">
            <v>Yes</v>
          </cell>
          <cell r="Q210">
            <v>0</v>
          </cell>
          <cell r="R210">
            <v>0</v>
          </cell>
          <cell r="T210">
            <v>1</v>
          </cell>
          <cell r="U210">
            <v>0.8</v>
          </cell>
          <cell r="V210">
            <v>0</v>
          </cell>
          <cell r="Y210">
            <v>0</v>
          </cell>
          <cell r="Z210">
            <v>4431.4800467118621</v>
          </cell>
          <cell r="AA210">
            <v>4431.4800467118621</v>
          </cell>
          <cell r="AB210">
            <v>0</v>
          </cell>
        </row>
        <row r="211">
          <cell r="B211" t="str">
            <v>McCormick, Kevin</v>
          </cell>
          <cell r="C211" t="str">
            <v>Primary Care</v>
          </cell>
          <cell r="D211" t="str">
            <v>Internal Medicine General</v>
          </cell>
          <cell r="E211" t="str">
            <v>Internal Medicine General</v>
          </cell>
          <cell r="F211" t="str">
            <v>86490:  PC IM Kalamazoo Center</v>
          </cell>
          <cell r="G211">
            <v>316087</v>
          </cell>
          <cell r="I211">
            <v>0</v>
          </cell>
          <cell r="J211">
            <v>316087</v>
          </cell>
          <cell r="K211">
            <v>316087</v>
          </cell>
          <cell r="L211">
            <v>4186.4350191131234</v>
          </cell>
          <cell r="M211" t="str">
            <v>Guarantee</v>
          </cell>
          <cell r="O211" t="str">
            <v>Yes</v>
          </cell>
          <cell r="Q211">
            <v>0</v>
          </cell>
          <cell r="R211">
            <v>0</v>
          </cell>
          <cell r="T211">
            <v>1</v>
          </cell>
          <cell r="U211">
            <v>0.8</v>
          </cell>
          <cell r="V211">
            <v>0</v>
          </cell>
          <cell r="X211">
            <v>0</v>
          </cell>
          <cell r="Y211">
            <v>0</v>
          </cell>
          <cell r="Z211">
            <v>4186.4350191131234</v>
          </cell>
          <cell r="AA211">
            <v>4186.4350191131234</v>
          </cell>
          <cell r="AB211">
            <v>0</v>
          </cell>
        </row>
        <row r="212">
          <cell r="B212" t="str">
            <v>Henderson, Philip</v>
          </cell>
          <cell r="C212" t="str">
            <v>Primary Care</v>
          </cell>
          <cell r="D212" t="str">
            <v>Internal Medicine Pediatrics</v>
          </cell>
          <cell r="E212" t="str">
            <v>Internal Medicine Pediatrics</v>
          </cell>
          <cell r="F212" t="str">
            <v>86540:  PC IM/PED Summit Park</v>
          </cell>
          <cell r="G212">
            <v>326168</v>
          </cell>
          <cell r="J212">
            <v>326168</v>
          </cell>
          <cell r="K212">
            <v>326168</v>
          </cell>
          <cell r="L212">
            <v>3122.5350286662579</v>
          </cell>
          <cell r="M212" t="str">
            <v>Guarantee</v>
          </cell>
          <cell r="O212" t="str">
            <v>Yes</v>
          </cell>
          <cell r="Q212">
            <v>18447</v>
          </cell>
          <cell r="R212">
            <v>0</v>
          </cell>
          <cell r="T212">
            <v>1</v>
          </cell>
          <cell r="U212">
            <v>0.5</v>
          </cell>
          <cell r="V212">
            <v>0</v>
          </cell>
          <cell r="X212">
            <v>0</v>
          </cell>
          <cell r="Y212">
            <v>0</v>
          </cell>
          <cell r="Z212">
            <v>3122.5350286662579</v>
          </cell>
          <cell r="AA212">
            <v>3122.5350286662579</v>
          </cell>
          <cell r="AB212">
            <v>0</v>
          </cell>
        </row>
        <row r="213">
          <cell r="B213" t="str">
            <v>Fawcett, Kenneth</v>
          </cell>
          <cell r="C213" t="str">
            <v>Primary Care</v>
          </cell>
          <cell r="D213" t="str">
            <v>Internal Medicine Pediatrics</v>
          </cell>
          <cell r="E213" t="str">
            <v>Internal Medicine Pediatrics</v>
          </cell>
          <cell r="F213" t="str">
            <v>86540:  PC IM/PED Summit Park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1097.6750138476491</v>
          </cell>
          <cell r="M213" t="str">
            <v>Guarantee</v>
          </cell>
          <cell r="Q213">
            <v>0</v>
          </cell>
          <cell r="R213">
            <v>0</v>
          </cell>
          <cell r="T213">
            <v>1</v>
          </cell>
          <cell r="U213">
            <v>0.2</v>
          </cell>
          <cell r="V213">
            <v>0</v>
          </cell>
          <cell r="X213">
            <v>0</v>
          </cell>
          <cell r="Y213">
            <v>0</v>
          </cell>
          <cell r="Z213">
            <v>1097.6750138476491</v>
          </cell>
          <cell r="AA213">
            <v>1097.6750138476491</v>
          </cell>
          <cell r="AB213">
            <v>0</v>
          </cell>
        </row>
        <row r="214">
          <cell r="B214" t="str">
            <v>Osborne, Teresa</v>
          </cell>
          <cell r="C214" t="str">
            <v>Primary Care</v>
          </cell>
          <cell r="D214" t="str">
            <v>Internal Medicine General</v>
          </cell>
          <cell r="E214" t="str">
            <v>Internal Medicine General</v>
          </cell>
          <cell r="F214" t="str">
            <v>86525:  PC 4069 Internal Medicine</v>
          </cell>
          <cell r="G214">
            <v>237835.19999999987</v>
          </cell>
          <cell r="H214">
            <v>0</v>
          </cell>
          <cell r="I214">
            <v>0</v>
          </cell>
          <cell r="J214">
            <v>237835.19999999987</v>
          </cell>
          <cell r="K214">
            <v>237835.19999999987</v>
          </cell>
          <cell r="L214">
            <v>2595.8399999999992</v>
          </cell>
          <cell r="M214" t="str">
            <v>Guarantee</v>
          </cell>
          <cell r="N214">
            <v>47</v>
          </cell>
          <cell r="O214" t="str">
            <v>No</v>
          </cell>
          <cell r="P214" t="str">
            <v>Yes</v>
          </cell>
          <cell r="Q214">
            <v>0</v>
          </cell>
          <cell r="R214">
            <v>0</v>
          </cell>
          <cell r="T214">
            <v>1</v>
          </cell>
          <cell r="U214">
            <v>0.75</v>
          </cell>
          <cell r="V214">
            <v>0</v>
          </cell>
          <cell r="Y214">
            <v>0</v>
          </cell>
          <cell r="Z214">
            <v>2628.5000218972564</v>
          </cell>
          <cell r="AA214">
            <v>2628.5000218972564</v>
          </cell>
          <cell r="AB214">
            <v>32.660021897257138</v>
          </cell>
        </row>
        <row r="215">
          <cell r="B215" t="str">
            <v>Waalkes, Annica</v>
          </cell>
          <cell r="C215" t="str">
            <v>Primary Care</v>
          </cell>
          <cell r="D215" t="str">
            <v>Family Practice</v>
          </cell>
          <cell r="E215" t="str">
            <v>Family Practice</v>
          </cell>
          <cell r="F215" t="str">
            <v>Zeeland</v>
          </cell>
          <cell r="G215">
            <v>0</v>
          </cell>
          <cell r="H215">
            <v>72.12</v>
          </cell>
          <cell r="I215">
            <v>150009.60000000001</v>
          </cell>
          <cell r="J215">
            <v>150009.60000000001</v>
          </cell>
          <cell r="K215">
            <v>150009.60000000001</v>
          </cell>
          <cell r="L215">
            <v>0</v>
          </cell>
          <cell r="Q215">
            <v>0</v>
          </cell>
          <cell r="R215">
            <v>0</v>
          </cell>
          <cell r="S215">
            <v>132145</v>
          </cell>
          <cell r="T215">
            <v>1</v>
          </cell>
          <cell r="U215">
            <v>1</v>
          </cell>
          <cell r="V215">
            <v>0</v>
          </cell>
          <cell r="W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B216" t="str">
            <v>Waalkes, Philip</v>
          </cell>
          <cell r="C216" t="str">
            <v>Primary Care</v>
          </cell>
          <cell r="D216" t="str">
            <v>Family Practice</v>
          </cell>
          <cell r="E216" t="str">
            <v>Family Practice</v>
          </cell>
          <cell r="F216" t="str">
            <v>Zeeland</v>
          </cell>
          <cell r="G216">
            <v>0</v>
          </cell>
          <cell r="H216">
            <v>72.12</v>
          </cell>
          <cell r="I216">
            <v>150009.60000000001</v>
          </cell>
          <cell r="J216">
            <v>150009.60000000001</v>
          </cell>
          <cell r="K216">
            <v>150009.60000000001</v>
          </cell>
          <cell r="L216">
            <v>0</v>
          </cell>
          <cell r="Q216">
            <v>0</v>
          </cell>
          <cell r="R216">
            <v>0</v>
          </cell>
          <cell r="S216">
            <v>132146</v>
          </cell>
          <cell r="T216">
            <v>1</v>
          </cell>
          <cell r="U216">
            <v>0.95</v>
          </cell>
          <cell r="V216">
            <v>0</v>
          </cell>
          <cell r="W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B217" t="str">
            <v>McBee, Samantha</v>
          </cell>
          <cell r="C217" t="str">
            <v>Primary Care</v>
          </cell>
          <cell r="D217" t="str">
            <v>Family Practice</v>
          </cell>
          <cell r="E217" t="str">
            <v>Family Practice</v>
          </cell>
          <cell r="F217" t="str">
            <v>Zeeland</v>
          </cell>
          <cell r="G217">
            <v>0</v>
          </cell>
          <cell r="H217">
            <v>67.31</v>
          </cell>
          <cell r="I217">
            <v>140004.80000000002</v>
          </cell>
          <cell r="J217">
            <v>140004.80000000002</v>
          </cell>
          <cell r="K217">
            <v>140004.80000000002</v>
          </cell>
          <cell r="L217">
            <v>0</v>
          </cell>
          <cell r="Q217">
            <v>0</v>
          </cell>
          <cell r="R217">
            <v>0</v>
          </cell>
          <cell r="S217">
            <v>132148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B218" t="str">
            <v>Herd, Colin</v>
          </cell>
          <cell r="C218" t="str">
            <v>Primary Care</v>
          </cell>
          <cell r="D218" t="str">
            <v>Family Practice</v>
          </cell>
          <cell r="E218" t="str">
            <v>Family Practice</v>
          </cell>
          <cell r="F218" t="str">
            <v>Zeeland</v>
          </cell>
          <cell r="G218">
            <v>0</v>
          </cell>
          <cell r="H218">
            <v>67.31</v>
          </cell>
          <cell r="I218">
            <v>140004.80000000002</v>
          </cell>
          <cell r="J218">
            <v>140004.80000000002</v>
          </cell>
          <cell r="K218">
            <v>140004.80000000002</v>
          </cell>
          <cell r="L218">
            <v>0</v>
          </cell>
          <cell r="M218" t="str">
            <v>Guarantee</v>
          </cell>
          <cell r="O218" t="str">
            <v>Yes</v>
          </cell>
          <cell r="Q218">
            <v>0</v>
          </cell>
          <cell r="R218">
            <v>0</v>
          </cell>
          <cell r="S218">
            <v>132151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B219" t="str">
            <v>Tate, Philip</v>
          </cell>
          <cell r="C219" t="str">
            <v>Primary Care</v>
          </cell>
          <cell r="D219" t="str">
            <v>Internal Medicine General</v>
          </cell>
          <cell r="E219" t="str">
            <v>Internal Medicine General</v>
          </cell>
          <cell r="F219" t="str">
            <v>Zeeland</v>
          </cell>
          <cell r="G219">
            <v>0</v>
          </cell>
          <cell r="H219">
            <v>74</v>
          </cell>
          <cell r="I219">
            <v>92352</v>
          </cell>
          <cell r="J219">
            <v>92352</v>
          </cell>
          <cell r="K219">
            <v>92352</v>
          </cell>
          <cell r="L219">
            <v>0</v>
          </cell>
          <cell r="Q219">
            <v>0</v>
          </cell>
          <cell r="R219">
            <v>0</v>
          </cell>
          <cell r="S219">
            <v>132150</v>
          </cell>
          <cell r="T219">
            <v>0.6</v>
          </cell>
          <cell r="U219">
            <v>0.6</v>
          </cell>
          <cell r="V219">
            <v>0</v>
          </cell>
          <cell r="W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B220" t="str">
            <v>Worpel, Charlotte</v>
          </cell>
          <cell r="C220" t="str">
            <v>Primary Care</v>
          </cell>
          <cell r="D220" t="str">
            <v>Pediatrics General</v>
          </cell>
          <cell r="E220" t="str">
            <v>Pediatrics</v>
          </cell>
          <cell r="F220" t="str">
            <v>Zeeland</v>
          </cell>
          <cell r="G220">
            <v>0</v>
          </cell>
          <cell r="H220">
            <v>91.35</v>
          </cell>
          <cell r="I220">
            <v>190008</v>
          </cell>
          <cell r="J220">
            <v>190008</v>
          </cell>
          <cell r="K220">
            <v>190008</v>
          </cell>
          <cell r="L220">
            <v>0</v>
          </cell>
          <cell r="Q220">
            <v>0</v>
          </cell>
          <cell r="R220">
            <v>0</v>
          </cell>
          <cell r="S220">
            <v>132143</v>
          </cell>
          <cell r="T220">
            <v>1</v>
          </cell>
          <cell r="U220">
            <v>1</v>
          </cell>
          <cell r="V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B221" t="str">
            <v>Lund, Kelli</v>
          </cell>
          <cell r="C221" t="str">
            <v>Primary Care</v>
          </cell>
          <cell r="D221" t="str">
            <v>Pediatrics General</v>
          </cell>
          <cell r="E221" t="str">
            <v>Pediatrics</v>
          </cell>
          <cell r="F221" t="str">
            <v>Zeeland</v>
          </cell>
          <cell r="G221">
            <v>0</v>
          </cell>
          <cell r="H221">
            <v>48.08</v>
          </cell>
          <cell r="I221">
            <v>100006.39999999999</v>
          </cell>
          <cell r="J221">
            <v>100006.39999999999</v>
          </cell>
          <cell r="K221">
            <v>100006.39999999999</v>
          </cell>
          <cell r="L221">
            <v>0</v>
          </cell>
          <cell r="Q221">
            <v>0</v>
          </cell>
          <cell r="R221">
            <v>0</v>
          </cell>
          <cell r="S221">
            <v>132144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B222" t="str">
            <v>Spilotro, Danielle</v>
          </cell>
          <cell r="C222" t="str">
            <v>Primary Care</v>
          </cell>
          <cell r="D222" t="str">
            <v>Pediatrics General</v>
          </cell>
          <cell r="E222" t="str">
            <v>Pediatrics</v>
          </cell>
          <cell r="F222" t="str">
            <v>Zeeland</v>
          </cell>
          <cell r="G222">
            <v>0</v>
          </cell>
          <cell r="H222">
            <v>67.790000000000006</v>
          </cell>
          <cell r="I222">
            <v>56401.280000000006</v>
          </cell>
          <cell r="J222">
            <v>56401.280000000006</v>
          </cell>
          <cell r="K222">
            <v>56401.280000000006</v>
          </cell>
          <cell r="L222">
            <v>0</v>
          </cell>
          <cell r="Q222">
            <v>0</v>
          </cell>
          <cell r="R222">
            <v>0</v>
          </cell>
          <cell r="S222">
            <v>132149</v>
          </cell>
          <cell r="T222">
            <v>0.4</v>
          </cell>
          <cell r="U222">
            <v>0.4</v>
          </cell>
          <cell r="V222">
            <v>0</v>
          </cell>
          <cell r="W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B223" t="str">
            <v>Gonzalez, Raymond</v>
          </cell>
          <cell r="C223" t="str">
            <v>Medical Specialty</v>
          </cell>
          <cell r="D223" t="str">
            <v>Allergy</v>
          </cell>
          <cell r="E223" t="str">
            <v>Allergy</v>
          </cell>
          <cell r="F223" t="str">
            <v>88613:  MS Grand Rapids Allergy/Immunology</v>
          </cell>
          <cell r="G223">
            <v>199392.41195349311</v>
          </cell>
          <cell r="H223">
            <v>0</v>
          </cell>
          <cell r="I223">
            <v>0</v>
          </cell>
          <cell r="J223">
            <v>199392.41195349311</v>
          </cell>
          <cell r="K223">
            <v>199392.41195349311</v>
          </cell>
          <cell r="L223">
            <v>4170.1350000000002</v>
          </cell>
          <cell r="N223">
            <v>34</v>
          </cell>
          <cell r="O223" t="str">
            <v>No</v>
          </cell>
          <cell r="Q223">
            <v>550</v>
          </cell>
          <cell r="R223">
            <v>7309.5</v>
          </cell>
          <cell r="T223">
            <v>1</v>
          </cell>
          <cell r="U223">
            <v>0.95</v>
          </cell>
          <cell r="V223">
            <v>0</v>
          </cell>
          <cell r="Y223">
            <v>0</v>
          </cell>
          <cell r="Z223">
            <v>3967.2650354551151</v>
          </cell>
          <cell r="AA223">
            <v>3967.2650354551151</v>
          </cell>
          <cell r="AB223">
            <v>-202.86996454488508</v>
          </cell>
        </row>
        <row r="224">
          <cell r="B224" t="str">
            <v>Madder, Ryan</v>
          </cell>
          <cell r="C224" t="str">
            <v>Medical Specialty</v>
          </cell>
          <cell r="D224" t="str">
            <v>Cardiovascular - MS</v>
          </cell>
          <cell r="E224" t="str">
            <v>Cardiovascular</v>
          </cell>
          <cell r="F224" t="str">
            <v>88617:  MS Cardiovascular</v>
          </cell>
          <cell r="G224">
            <v>170970</v>
          </cell>
          <cell r="H224">
            <v>163.47</v>
          </cell>
          <cell r="I224">
            <v>340017.6</v>
          </cell>
          <cell r="J224">
            <v>340017.6</v>
          </cell>
          <cell r="K224">
            <v>340017.6</v>
          </cell>
          <cell r="L224">
            <v>0</v>
          </cell>
          <cell r="M224" t="str">
            <v>Guarantee</v>
          </cell>
          <cell r="N224">
            <v>318</v>
          </cell>
          <cell r="O224" t="e">
            <v>#N/A</v>
          </cell>
          <cell r="Q224">
            <v>0</v>
          </cell>
          <cell r="R224">
            <v>0</v>
          </cell>
          <cell r="S224">
            <v>130879</v>
          </cell>
          <cell r="T224">
            <v>1</v>
          </cell>
          <cell r="U224">
            <v>1</v>
          </cell>
          <cell r="V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Jansyn, Ellen</v>
          </cell>
          <cell r="C225" t="str">
            <v>Medical Specialty</v>
          </cell>
          <cell r="D225" t="str">
            <v>Cardiovascular - MS</v>
          </cell>
          <cell r="E225" t="str">
            <v>Cardiovascular</v>
          </cell>
          <cell r="F225" t="str">
            <v>88617:  MS Cardiovascular</v>
          </cell>
          <cell r="G225">
            <v>489081.16246625606</v>
          </cell>
          <cell r="H225">
            <v>0</v>
          </cell>
          <cell r="I225">
            <v>0</v>
          </cell>
          <cell r="J225">
            <v>489081.16246625606</v>
          </cell>
          <cell r="K225">
            <v>489081.16246625606</v>
          </cell>
          <cell r="L225">
            <v>7919.2460000000019</v>
          </cell>
          <cell r="M225" t="str">
            <v>Guarantee</v>
          </cell>
          <cell r="N225">
            <v>168</v>
          </cell>
          <cell r="O225" t="e">
            <v>#N/A</v>
          </cell>
          <cell r="Q225">
            <v>0</v>
          </cell>
          <cell r="R225">
            <v>0</v>
          </cell>
          <cell r="T225">
            <v>0.8</v>
          </cell>
          <cell r="U225">
            <v>0.8</v>
          </cell>
          <cell r="V225">
            <v>0</v>
          </cell>
          <cell r="X225">
            <v>0</v>
          </cell>
          <cell r="Y225">
            <v>0</v>
          </cell>
          <cell r="Z225">
            <v>7988.4179749518635</v>
          </cell>
          <cell r="AA225">
            <v>7988.4179749518635</v>
          </cell>
          <cell r="AB225">
            <v>69.171974951861557</v>
          </cell>
        </row>
        <row r="226">
          <cell r="B226" t="str">
            <v>Wolyn, Robert</v>
          </cell>
          <cell r="C226" t="str">
            <v>Medical Specialty</v>
          </cell>
          <cell r="D226" t="str">
            <v>Cardiovascular - MS</v>
          </cell>
          <cell r="E226" t="str">
            <v>Cardiovascular</v>
          </cell>
          <cell r="F226" t="str">
            <v>88617:  MS Cardiovascular</v>
          </cell>
          <cell r="G226">
            <v>439585.34477378702</v>
          </cell>
          <cell r="H226">
            <v>0</v>
          </cell>
          <cell r="I226">
            <v>0</v>
          </cell>
          <cell r="J226">
            <v>439585.34477378702</v>
          </cell>
          <cell r="K226">
            <v>439585.34477378702</v>
          </cell>
          <cell r="L226">
            <v>9654.3190000000013</v>
          </cell>
          <cell r="N226">
            <v>78</v>
          </cell>
          <cell r="O226" t="e">
            <v>#N/A</v>
          </cell>
          <cell r="Q226">
            <v>0</v>
          </cell>
          <cell r="R226">
            <v>0</v>
          </cell>
          <cell r="T226">
            <v>1</v>
          </cell>
          <cell r="U226">
            <v>1</v>
          </cell>
          <cell r="V226">
            <v>0</v>
          </cell>
          <cell r="Y226">
            <v>0</v>
          </cell>
          <cell r="Z226">
            <v>9761.8049195297062</v>
          </cell>
          <cell r="AA226">
            <v>9761.8049195297062</v>
          </cell>
          <cell r="AB226">
            <v>107.48591952970492</v>
          </cell>
        </row>
        <row r="227">
          <cell r="B227" t="str">
            <v>Berkompas, Duane</v>
          </cell>
          <cell r="C227" t="str">
            <v>Medical Specialty</v>
          </cell>
          <cell r="D227" t="str">
            <v>Cardiovascular - MS</v>
          </cell>
          <cell r="E227" t="str">
            <v>Cardiovascular</v>
          </cell>
          <cell r="F227" t="str">
            <v>88617:  MS Cardiovascular</v>
          </cell>
          <cell r="G227">
            <v>528482.71947659703</v>
          </cell>
          <cell r="H227">
            <v>0</v>
          </cell>
          <cell r="I227">
            <v>0</v>
          </cell>
          <cell r="J227">
            <v>528482.71947659703</v>
          </cell>
          <cell r="K227">
            <v>528482.71947659703</v>
          </cell>
          <cell r="L227">
            <v>10847.999000000005</v>
          </cell>
          <cell r="N227">
            <v>134</v>
          </cell>
          <cell r="O227" t="e">
            <v>#N/A</v>
          </cell>
          <cell r="Q227">
            <v>9600</v>
          </cell>
          <cell r="R227">
            <v>3312</v>
          </cell>
          <cell r="T227">
            <v>1</v>
          </cell>
          <cell r="U227">
            <v>1</v>
          </cell>
          <cell r="V227">
            <v>0</v>
          </cell>
          <cell r="Y227">
            <v>0</v>
          </cell>
          <cell r="Z227">
            <v>10926.128899267316</v>
          </cell>
          <cell r="AA227">
            <v>10926.128899267316</v>
          </cell>
          <cell r="AB227">
            <v>78.129899267310975</v>
          </cell>
        </row>
        <row r="228">
          <cell r="B228" t="str">
            <v>Kryshak, Edward</v>
          </cell>
          <cell r="C228" t="str">
            <v>Medical Specialty</v>
          </cell>
          <cell r="D228" t="str">
            <v>Endocrinology - MS</v>
          </cell>
          <cell r="E228" t="str">
            <v>Endocrinology</v>
          </cell>
          <cell r="F228" t="str">
            <v>88612:  MS Grand Rapids Endocrinology</v>
          </cell>
          <cell r="G228">
            <v>299163.78489411413</v>
          </cell>
          <cell r="H228">
            <v>0</v>
          </cell>
          <cell r="I228">
            <v>0</v>
          </cell>
          <cell r="J228">
            <v>299163.78489411413</v>
          </cell>
          <cell r="K228">
            <v>299163.78489411413</v>
          </cell>
          <cell r="L228">
            <v>7238.880000000001</v>
          </cell>
          <cell r="N228">
            <v>60</v>
          </cell>
          <cell r="O228" t="str">
            <v>No</v>
          </cell>
          <cell r="Q228">
            <v>0</v>
          </cell>
          <cell r="R228">
            <v>0</v>
          </cell>
          <cell r="T228">
            <v>1</v>
          </cell>
          <cell r="U228">
            <v>1</v>
          </cell>
          <cell r="V228">
            <v>0</v>
          </cell>
          <cell r="Y228">
            <v>0</v>
          </cell>
          <cell r="Z228">
            <v>7590.9501270800829</v>
          </cell>
          <cell r="AA228">
            <v>7590.9501270800829</v>
          </cell>
          <cell r="AB228">
            <v>352.07012708008187</v>
          </cell>
        </row>
        <row r="229">
          <cell r="B229" t="str">
            <v>Deines, Gregory</v>
          </cell>
          <cell r="C229" t="str">
            <v>Medical Specialty</v>
          </cell>
          <cell r="D229" t="str">
            <v>Endocrinology - MS</v>
          </cell>
          <cell r="E229" t="str">
            <v>Endocrinology</v>
          </cell>
          <cell r="F229" t="str">
            <v>88621:  MS Grand Rapids Diabetes</v>
          </cell>
          <cell r="G229">
            <v>306609.22519983206</v>
          </cell>
          <cell r="H229">
            <v>0</v>
          </cell>
          <cell r="I229">
            <v>0</v>
          </cell>
          <cell r="J229">
            <v>306609.22519983206</v>
          </cell>
          <cell r="K229">
            <v>306609.22519983206</v>
          </cell>
          <cell r="L229">
            <v>3039.49</v>
          </cell>
          <cell r="N229">
            <v>73</v>
          </cell>
          <cell r="O229" t="str">
            <v>No</v>
          </cell>
          <cell r="Q229">
            <v>200</v>
          </cell>
          <cell r="R229">
            <v>196859.79199999999</v>
          </cell>
          <cell r="T229">
            <v>1</v>
          </cell>
          <cell r="U229">
            <v>0.95</v>
          </cell>
          <cell r="V229">
            <v>0</v>
          </cell>
          <cell r="Y229">
            <v>0</v>
          </cell>
          <cell r="Z229">
            <v>3118.8199747800827</v>
          </cell>
          <cell r="AA229">
            <v>3118.8199747800827</v>
          </cell>
          <cell r="AB229">
            <v>79.329974780082921</v>
          </cell>
        </row>
        <row r="230">
          <cell r="B230" t="str">
            <v>Russell, Sherilyn</v>
          </cell>
          <cell r="C230" t="str">
            <v>Medical Specialty</v>
          </cell>
          <cell r="D230" t="str">
            <v>Endocrinology - MS</v>
          </cell>
          <cell r="E230" t="str">
            <v>Endocrinology</v>
          </cell>
          <cell r="F230" t="str">
            <v>88621:  MS Grand Rapids Diabetes</v>
          </cell>
          <cell r="G230">
            <v>232552.59554324677</v>
          </cell>
          <cell r="H230">
            <v>0</v>
          </cell>
          <cell r="I230">
            <v>0</v>
          </cell>
          <cell r="J230">
            <v>232552.59554324677</v>
          </cell>
          <cell r="K230">
            <v>232552.59554324677</v>
          </cell>
          <cell r="L230">
            <v>3839.4</v>
          </cell>
          <cell r="N230">
            <v>208</v>
          </cell>
          <cell r="O230" t="str">
            <v>Yes</v>
          </cell>
          <cell r="Q230">
            <v>0</v>
          </cell>
          <cell r="R230">
            <v>97889.791999999987</v>
          </cell>
          <cell r="T230">
            <v>1</v>
          </cell>
          <cell r="U230">
            <v>1</v>
          </cell>
          <cell r="V230">
            <v>0</v>
          </cell>
          <cell r="Y230">
            <v>0</v>
          </cell>
          <cell r="Z230">
            <v>3920.2199745476246</v>
          </cell>
          <cell r="AA230">
            <v>3920.2199745476246</v>
          </cell>
          <cell r="AB230">
            <v>80.819974547624497</v>
          </cell>
        </row>
        <row r="231">
          <cell r="B231" t="str">
            <v>Pomeroy, Nathan</v>
          </cell>
          <cell r="C231" t="str">
            <v>Medical Specialty</v>
          </cell>
          <cell r="D231" t="str">
            <v>Endocrinology - MS</v>
          </cell>
          <cell r="E231" t="str">
            <v>Endocrinology</v>
          </cell>
          <cell r="F231" t="str">
            <v>88621:  MS Grand Rapids Diabetes</v>
          </cell>
          <cell r="G231">
            <v>296153.82384510903</v>
          </cell>
          <cell r="H231">
            <v>0</v>
          </cell>
          <cell r="I231">
            <v>0</v>
          </cell>
          <cell r="J231">
            <v>296153.82384510903</v>
          </cell>
          <cell r="K231">
            <v>296153.82384510903</v>
          </cell>
          <cell r="L231">
            <v>5481.6150000000007</v>
          </cell>
          <cell r="N231">
            <v>163</v>
          </cell>
          <cell r="O231" t="str">
            <v>No</v>
          </cell>
          <cell r="Q231">
            <v>0</v>
          </cell>
          <cell r="R231">
            <v>97889.791999999987</v>
          </cell>
          <cell r="T231">
            <v>1</v>
          </cell>
          <cell r="U231">
            <v>1</v>
          </cell>
          <cell r="V231">
            <v>0</v>
          </cell>
          <cell r="Y231">
            <v>0</v>
          </cell>
          <cell r="Z231">
            <v>5612.4449864253402</v>
          </cell>
          <cell r="AA231">
            <v>5612.4449864253402</v>
          </cell>
          <cell r="AB231">
            <v>130.82998642533948</v>
          </cell>
        </row>
        <row r="232">
          <cell r="B232" t="str">
            <v>Zink, David</v>
          </cell>
          <cell r="C232" t="str">
            <v>Medical Specialty</v>
          </cell>
          <cell r="D232" t="str">
            <v>Gastroenterology - MS</v>
          </cell>
          <cell r="E232" t="str">
            <v>Gastroenterology</v>
          </cell>
          <cell r="F232" t="str">
            <v>88601:  MS Holland Gastroenterology</v>
          </cell>
          <cell r="G232">
            <v>345632.78773029038</v>
          </cell>
          <cell r="H232">
            <v>0</v>
          </cell>
          <cell r="I232">
            <v>0</v>
          </cell>
          <cell r="J232">
            <v>345632.78773029038</v>
          </cell>
          <cell r="K232">
            <v>345632.78773029038</v>
          </cell>
          <cell r="L232">
            <v>7738.5650000000032</v>
          </cell>
          <cell r="N232">
            <v>129</v>
          </cell>
          <cell r="O232" t="str">
            <v>No</v>
          </cell>
          <cell r="Q232">
            <v>0</v>
          </cell>
          <cell r="R232">
            <v>30333.368000000006</v>
          </cell>
          <cell r="T232">
            <v>1</v>
          </cell>
          <cell r="U232">
            <v>1</v>
          </cell>
          <cell r="V232">
            <v>0</v>
          </cell>
          <cell r="Y232">
            <v>0</v>
          </cell>
          <cell r="Z232">
            <v>7789.6149483919144</v>
          </cell>
          <cell r="AA232">
            <v>7789.6149483919144</v>
          </cell>
          <cell r="AB232">
            <v>51.04994839191113</v>
          </cell>
        </row>
        <row r="233">
          <cell r="B233" t="str">
            <v>Serdahely, Jeffrey</v>
          </cell>
          <cell r="C233" t="str">
            <v>Medical Specialty</v>
          </cell>
          <cell r="D233" t="str">
            <v>Gastroenterology - MS</v>
          </cell>
          <cell r="E233" t="str">
            <v>Gastroenterology</v>
          </cell>
          <cell r="F233" t="str">
            <v>88601:  MS Holland Gastroenterology</v>
          </cell>
          <cell r="G233">
            <v>358463.75897792005</v>
          </cell>
          <cell r="H233">
            <v>0</v>
          </cell>
          <cell r="I233">
            <v>0</v>
          </cell>
          <cell r="J233">
            <v>358463.75897792005</v>
          </cell>
          <cell r="K233">
            <v>358463.75897792005</v>
          </cell>
          <cell r="L233">
            <v>8053.4825000000001</v>
          </cell>
          <cell r="N233">
            <v>11</v>
          </cell>
          <cell r="O233" t="str">
            <v>No</v>
          </cell>
          <cell r="Q233">
            <v>0</v>
          </cell>
          <cell r="R233">
            <v>30333.368000000006</v>
          </cell>
          <cell r="T233">
            <v>1</v>
          </cell>
          <cell r="U233">
            <v>1</v>
          </cell>
          <cell r="V233">
            <v>0</v>
          </cell>
          <cell r="Y233">
            <v>0</v>
          </cell>
          <cell r="Z233">
            <v>8110.2349119335413</v>
          </cell>
          <cell r="AA233">
            <v>8110.2349119335413</v>
          </cell>
          <cell r="AB233">
            <v>56.752411933541225</v>
          </cell>
        </row>
        <row r="234">
          <cell r="B234" t="str">
            <v>Peshka, Daniel</v>
          </cell>
          <cell r="C234" t="str">
            <v>Medical Specialty</v>
          </cell>
          <cell r="D234" t="str">
            <v>Gastroenterology - MS</v>
          </cell>
          <cell r="E234" t="str">
            <v>Gastroenterology</v>
          </cell>
          <cell r="F234" t="str">
            <v>88601:  MS Holland Gastroenterology</v>
          </cell>
          <cell r="G234">
            <v>380391.83740492334</v>
          </cell>
          <cell r="H234">
            <v>0</v>
          </cell>
          <cell r="I234">
            <v>0</v>
          </cell>
          <cell r="J234">
            <v>380391.83740492334</v>
          </cell>
          <cell r="K234">
            <v>380391.83740492334</v>
          </cell>
          <cell r="L234">
            <v>8445.1124999999975</v>
          </cell>
          <cell r="N234">
            <v>70</v>
          </cell>
          <cell r="O234" t="str">
            <v>No</v>
          </cell>
          <cell r="Q234">
            <v>0</v>
          </cell>
          <cell r="R234">
            <v>30333.368000000006</v>
          </cell>
          <cell r="T234">
            <v>1</v>
          </cell>
          <cell r="U234">
            <v>0.95</v>
          </cell>
          <cell r="V234">
            <v>0</v>
          </cell>
          <cell r="Y234">
            <v>0</v>
          </cell>
          <cell r="Z234">
            <v>8474.9848819971085</v>
          </cell>
          <cell r="AA234">
            <v>8474.9848819971085</v>
          </cell>
          <cell r="AB234">
            <v>29.872381997111006</v>
          </cell>
        </row>
        <row r="235">
          <cell r="B235" t="str">
            <v>Dozeman, Ronald</v>
          </cell>
          <cell r="C235" t="str">
            <v>Medical Specialty</v>
          </cell>
          <cell r="D235" t="str">
            <v>Gastroenterology - MS</v>
          </cell>
          <cell r="E235" t="str">
            <v>Gastroenterology</v>
          </cell>
          <cell r="F235" t="str">
            <v>88601:  MS Holland Gastroenterology</v>
          </cell>
          <cell r="G235">
            <v>410597.50299622735</v>
          </cell>
          <cell r="H235">
            <v>0</v>
          </cell>
          <cell r="I235">
            <v>0</v>
          </cell>
          <cell r="J235">
            <v>410597.50299622735</v>
          </cell>
          <cell r="K235">
            <v>410597.50299622735</v>
          </cell>
          <cell r="L235">
            <v>8949.2350000000006</v>
          </cell>
          <cell r="N235">
            <v>9</v>
          </cell>
          <cell r="O235" t="str">
            <v>No</v>
          </cell>
          <cell r="Q235">
            <v>0</v>
          </cell>
          <cell r="R235">
            <v>30333.263999999996</v>
          </cell>
          <cell r="T235">
            <v>1</v>
          </cell>
          <cell r="U235">
            <v>1</v>
          </cell>
          <cell r="V235">
            <v>0</v>
          </cell>
          <cell r="Y235">
            <v>0</v>
          </cell>
          <cell r="Z235">
            <v>9013.3999425619841</v>
          </cell>
          <cell r="AA235">
            <v>9013.3999425619841</v>
          </cell>
          <cell r="AB235">
            <v>64.16494256198348</v>
          </cell>
        </row>
        <row r="236">
          <cell r="B236" t="str">
            <v>Rodrigues, Daniald</v>
          </cell>
          <cell r="C236" t="str">
            <v>Medical Specialty</v>
          </cell>
          <cell r="D236" t="str">
            <v>Gastroenterology - MS</v>
          </cell>
          <cell r="E236" t="str">
            <v>Gastroenterology</v>
          </cell>
          <cell r="F236" t="str">
            <v>88603:  MS Grand Rapids Gastroenterology</v>
          </cell>
          <cell r="G236">
            <v>132700.79999999999</v>
          </cell>
          <cell r="H236">
            <v>144.24</v>
          </cell>
          <cell r="I236">
            <v>300019.20000000001</v>
          </cell>
          <cell r="J236">
            <v>300019.20000000001</v>
          </cell>
          <cell r="K236">
            <v>300019.20000000001</v>
          </cell>
          <cell r="L236">
            <v>2659.6349999999998</v>
          </cell>
          <cell r="M236" t="str">
            <v>Guarantee</v>
          </cell>
          <cell r="N236">
            <v>223</v>
          </cell>
          <cell r="O236" t="str">
            <v>Yes</v>
          </cell>
          <cell r="Q236">
            <v>0</v>
          </cell>
          <cell r="R236">
            <v>0</v>
          </cell>
          <cell r="S236">
            <v>103583</v>
          </cell>
          <cell r="T236">
            <v>1</v>
          </cell>
          <cell r="U236">
            <v>1</v>
          </cell>
          <cell r="V236">
            <v>0</v>
          </cell>
          <cell r="X236">
            <v>0</v>
          </cell>
          <cell r="Y236">
            <v>0</v>
          </cell>
          <cell r="Z236">
            <v>3259.7349830269814</v>
          </cell>
          <cell r="AA236">
            <v>3259.7349830269814</v>
          </cell>
          <cell r="AB236">
            <v>600.09998302698159</v>
          </cell>
        </row>
        <row r="237">
          <cell r="B237" t="str">
            <v>Radawski, Christopher</v>
          </cell>
          <cell r="C237" t="str">
            <v>Medical Specialty</v>
          </cell>
          <cell r="D237" t="str">
            <v>Gastroenterology - MS</v>
          </cell>
          <cell r="E237" t="str">
            <v>Gastroenterology</v>
          </cell>
          <cell r="F237" t="str">
            <v>88603:  MS Grand Rapids Gastroenterology</v>
          </cell>
          <cell r="G237">
            <v>132700.79999999999</v>
          </cell>
          <cell r="H237">
            <v>144.24</v>
          </cell>
          <cell r="I237">
            <v>300019.20000000001</v>
          </cell>
          <cell r="J237">
            <v>300019.20000000001</v>
          </cell>
          <cell r="K237">
            <v>300019.20000000001</v>
          </cell>
          <cell r="L237">
            <v>2947.4190000000003</v>
          </cell>
          <cell r="M237" t="str">
            <v>Guarantee</v>
          </cell>
          <cell r="N237">
            <v>222</v>
          </cell>
          <cell r="O237" t="str">
            <v>Yes</v>
          </cell>
          <cell r="Q237">
            <v>0</v>
          </cell>
          <cell r="R237">
            <v>0</v>
          </cell>
          <cell r="S237">
            <v>114528</v>
          </cell>
          <cell r="T237">
            <v>1</v>
          </cell>
          <cell r="U237">
            <v>1</v>
          </cell>
          <cell r="V237">
            <v>0</v>
          </cell>
          <cell r="X237">
            <v>0</v>
          </cell>
          <cell r="Y237">
            <v>0</v>
          </cell>
          <cell r="Z237">
            <v>3436.7229842603206</v>
          </cell>
          <cell r="AA237">
            <v>3436.7229842603206</v>
          </cell>
          <cell r="AB237">
            <v>489.30398426032025</v>
          </cell>
        </row>
        <row r="238">
          <cell r="B238" t="str">
            <v>Fuson, James</v>
          </cell>
          <cell r="C238" t="str">
            <v>Medical Specialty</v>
          </cell>
          <cell r="D238" t="str">
            <v>Gastroenterology - MS</v>
          </cell>
          <cell r="E238" t="str">
            <v>Gastroenterology</v>
          </cell>
          <cell r="F238" t="str">
            <v>88603:  MS Grand Rapids Gastroenterology</v>
          </cell>
          <cell r="G238">
            <v>417252.34512420901</v>
          </cell>
          <cell r="H238">
            <v>0</v>
          </cell>
          <cell r="I238">
            <v>0</v>
          </cell>
          <cell r="J238">
            <v>417252.34512420901</v>
          </cell>
          <cell r="K238">
            <v>417252.34512420901</v>
          </cell>
          <cell r="L238">
            <v>9093.2800000000007</v>
          </cell>
          <cell r="N238">
            <v>24</v>
          </cell>
          <cell r="O238" t="str">
            <v>No</v>
          </cell>
          <cell r="Q238">
            <v>0</v>
          </cell>
          <cell r="R238">
            <v>29270.406666666669</v>
          </cell>
          <cell r="T238">
            <v>1</v>
          </cell>
          <cell r="U238">
            <v>1</v>
          </cell>
          <cell r="V238">
            <v>0</v>
          </cell>
          <cell r="Y238">
            <v>0</v>
          </cell>
          <cell r="Z238">
            <v>9134.4800303727388</v>
          </cell>
          <cell r="AA238">
            <v>9134.4800303727388</v>
          </cell>
          <cell r="AB238">
            <v>41.200030372738183</v>
          </cell>
        </row>
        <row r="239">
          <cell r="B239" t="str">
            <v>Puff, Michael</v>
          </cell>
          <cell r="C239" t="str">
            <v>Medical Specialty</v>
          </cell>
          <cell r="D239" t="str">
            <v>Gastroenterology - MS</v>
          </cell>
          <cell r="E239" t="str">
            <v>Gastroenterology</v>
          </cell>
          <cell r="F239" t="str">
            <v>88603:  MS Grand Rapids Gastroenterology</v>
          </cell>
          <cell r="G239">
            <v>793470.987133421</v>
          </cell>
          <cell r="H239">
            <v>0</v>
          </cell>
          <cell r="I239">
            <v>0</v>
          </cell>
          <cell r="J239">
            <v>793470.987133421</v>
          </cell>
          <cell r="K239">
            <v>793470.987133421</v>
          </cell>
          <cell r="L239">
            <v>13370.146499999999</v>
          </cell>
          <cell r="N239">
            <v>25</v>
          </cell>
          <cell r="O239" t="str">
            <v>No</v>
          </cell>
          <cell r="Q239">
            <v>39999.983333333344</v>
          </cell>
          <cell r="R239">
            <v>49407.408986666669</v>
          </cell>
          <cell r="T239">
            <v>1</v>
          </cell>
          <cell r="U239">
            <v>0.9</v>
          </cell>
          <cell r="V239">
            <v>0</v>
          </cell>
          <cell r="Y239">
            <v>0</v>
          </cell>
          <cell r="Z239">
            <v>13423.620076343417</v>
          </cell>
          <cell r="AA239">
            <v>13423.620076343417</v>
          </cell>
          <cell r="AB239">
            <v>53.473576343418245</v>
          </cell>
        </row>
        <row r="240">
          <cell r="B240" t="str">
            <v>Kieff, Benny</v>
          </cell>
          <cell r="C240" t="str">
            <v>Medical Specialty</v>
          </cell>
          <cell r="D240" t="str">
            <v>Gastroenterology - MS</v>
          </cell>
          <cell r="E240" t="str">
            <v>Gastroenterology</v>
          </cell>
          <cell r="F240" t="str">
            <v>88603:  MS Grand Rapids Gastroenterology</v>
          </cell>
          <cell r="G240">
            <v>773432.09050188737</v>
          </cell>
          <cell r="H240">
            <v>0</v>
          </cell>
          <cell r="I240">
            <v>0</v>
          </cell>
          <cell r="J240">
            <v>773432.09050188737</v>
          </cell>
          <cell r="K240">
            <v>773432.09050188737</v>
          </cell>
          <cell r="L240">
            <v>13679.6325</v>
          </cell>
          <cell r="N240">
            <v>66</v>
          </cell>
          <cell r="O240" t="str">
            <v>No</v>
          </cell>
          <cell r="Q240">
            <v>0</v>
          </cell>
          <cell r="R240">
            <v>49407.408986666669</v>
          </cell>
          <cell r="T240">
            <v>1</v>
          </cell>
          <cell r="U240">
            <v>1</v>
          </cell>
          <cell r="V240">
            <v>0</v>
          </cell>
          <cell r="Y240">
            <v>0</v>
          </cell>
          <cell r="Z240">
            <v>13713.684963062406</v>
          </cell>
          <cell r="AA240">
            <v>13713.684963062406</v>
          </cell>
          <cell r="AB240">
            <v>34.052463062405877</v>
          </cell>
        </row>
        <row r="241">
          <cell r="B241" t="str">
            <v>Osborne, Gregory</v>
          </cell>
          <cell r="C241" t="str">
            <v>Medical Specialty</v>
          </cell>
          <cell r="D241" t="str">
            <v>Gastroenterology - MS</v>
          </cell>
          <cell r="E241" t="str">
            <v>Gastroenterology</v>
          </cell>
          <cell r="F241" t="str">
            <v>88603:  MS Grand Rapids Gastroenterology</v>
          </cell>
          <cell r="G241">
            <v>777856.37016355118</v>
          </cell>
          <cell r="H241">
            <v>0</v>
          </cell>
          <cell r="I241">
            <v>0</v>
          </cell>
          <cell r="J241">
            <v>777856.37016355118</v>
          </cell>
          <cell r="K241">
            <v>777856.37016355118</v>
          </cell>
          <cell r="L241">
            <v>13732.374999999998</v>
          </cell>
          <cell r="N241">
            <v>26</v>
          </cell>
          <cell r="O241" t="str">
            <v>No</v>
          </cell>
          <cell r="Q241">
            <v>0</v>
          </cell>
          <cell r="R241">
            <v>49407.408986666669</v>
          </cell>
          <cell r="T241">
            <v>1</v>
          </cell>
          <cell r="U241">
            <v>1</v>
          </cell>
          <cell r="V241">
            <v>0</v>
          </cell>
          <cell r="Y241">
            <v>0</v>
          </cell>
          <cell r="Z241">
            <v>13781.755000963807</v>
          </cell>
          <cell r="AA241">
            <v>13781.755000963807</v>
          </cell>
          <cell r="AB241">
            <v>49.380000963808925</v>
          </cell>
        </row>
        <row r="242">
          <cell r="B242" t="str">
            <v>Meisner, Randall</v>
          </cell>
          <cell r="C242" t="str">
            <v>Medical Specialty</v>
          </cell>
          <cell r="D242" t="str">
            <v>Gastroenterology - MS</v>
          </cell>
          <cell r="E242" t="str">
            <v>Gastroenterology</v>
          </cell>
          <cell r="F242" t="str">
            <v>88603:  MS Grand Rapids Gastroenterology</v>
          </cell>
          <cell r="G242">
            <v>793175.78189434402</v>
          </cell>
          <cell r="H242">
            <v>0</v>
          </cell>
          <cell r="I242">
            <v>0</v>
          </cell>
          <cell r="J242">
            <v>793175.78189434402</v>
          </cell>
          <cell r="K242">
            <v>793175.78189434402</v>
          </cell>
          <cell r="L242">
            <v>13915</v>
          </cell>
          <cell r="N242">
            <v>128</v>
          </cell>
          <cell r="O242" t="str">
            <v>No</v>
          </cell>
          <cell r="Q242">
            <v>0</v>
          </cell>
          <cell r="R242">
            <v>49407.408986666662</v>
          </cell>
          <cell r="T242">
            <v>1</v>
          </cell>
          <cell r="U242">
            <v>1</v>
          </cell>
          <cell r="V242">
            <v>0</v>
          </cell>
          <cell r="Y242">
            <v>0</v>
          </cell>
          <cell r="Z242">
            <v>13955.275006324053</v>
          </cell>
          <cell r="AA242">
            <v>13955.275006324053</v>
          </cell>
          <cell r="AB242">
            <v>40.275006324052811</v>
          </cell>
        </row>
        <row r="243">
          <cell r="B243" t="str">
            <v>Rupp, Thomas</v>
          </cell>
          <cell r="C243" t="str">
            <v>Medical Specialty</v>
          </cell>
          <cell r="D243" t="str">
            <v>Gastroenterology - MS</v>
          </cell>
          <cell r="E243" t="str">
            <v>Gastroenterology</v>
          </cell>
          <cell r="F243" t="str">
            <v>88603:  MS Grand Rapids Gastroenterology</v>
          </cell>
          <cell r="G243">
            <v>844999.38424545713</v>
          </cell>
          <cell r="H243">
            <v>0</v>
          </cell>
          <cell r="I243">
            <v>0</v>
          </cell>
          <cell r="J243">
            <v>844999.38424545713</v>
          </cell>
          <cell r="K243">
            <v>844999.38424545713</v>
          </cell>
          <cell r="L243">
            <v>14524.694999999998</v>
          </cell>
          <cell r="N243">
            <v>69</v>
          </cell>
          <cell r="O243" t="str">
            <v>No</v>
          </cell>
          <cell r="Q243">
            <v>800</v>
          </cell>
          <cell r="R243">
            <v>49407.408986666662</v>
          </cell>
          <cell r="T243">
            <v>1</v>
          </cell>
          <cell r="U243">
            <v>1</v>
          </cell>
          <cell r="V243">
            <v>0</v>
          </cell>
          <cell r="Y243">
            <v>0</v>
          </cell>
          <cell r="Z243">
            <v>14572.954889044166</v>
          </cell>
          <cell r="AA243">
            <v>14572.954889044166</v>
          </cell>
          <cell r="AB243">
            <v>48.259889044167721</v>
          </cell>
        </row>
        <row r="244">
          <cell r="B244" t="str">
            <v>Mark, Paul</v>
          </cell>
          <cell r="C244" t="str">
            <v>Medical Specialty</v>
          </cell>
          <cell r="D244" t="str">
            <v>Genetics</v>
          </cell>
          <cell r="E244" t="str">
            <v>Genetics</v>
          </cell>
          <cell r="F244" t="str">
            <v>88640: MS Genetics</v>
          </cell>
          <cell r="G244">
            <v>197316</v>
          </cell>
          <cell r="H244">
            <v>0</v>
          </cell>
          <cell r="I244">
            <v>0</v>
          </cell>
          <cell r="J244">
            <v>197316</v>
          </cell>
          <cell r="K244">
            <v>197316</v>
          </cell>
          <cell r="L244">
            <v>1527.5499983429909</v>
          </cell>
          <cell r="M244" t="str">
            <v>Guarantee</v>
          </cell>
          <cell r="N244">
            <v>203</v>
          </cell>
          <cell r="O244">
            <v>0</v>
          </cell>
          <cell r="Q244">
            <v>0</v>
          </cell>
          <cell r="R244">
            <v>0</v>
          </cell>
          <cell r="T244">
            <v>1</v>
          </cell>
          <cell r="U244">
            <v>1</v>
          </cell>
          <cell r="V244">
            <v>0</v>
          </cell>
          <cell r="X244">
            <v>0</v>
          </cell>
          <cell r="Y244">
            <v>1527.5499983429909</v>
          </cell>
          <cell r="Z244">
            <v>0</v>
          </cell>
          <cell r="AA244">
            <v>1527.5499983429909</v>
          </cell>
          <cell r="AB244">
            <v>0</v>
          </cell>
        </row>
        <row r="245">
          <cell r="B245" t="str">
            <v>Hiemenga, Judith</v>
          </cell>
          <cell r="C245" t="str">
            <v>Medical Specialty</v>
          </cell>
          <cell r="D245" t="str">
            <v>Genetics</v>
          </cell>
          <cell r="E245" t="str">
            <v>Genetics</v>
          </cell>
          <cell r="F245" t="str">
            <v>88640: MS Genetics</v>
          </cell>
          <cell r="G245">
            <v>51448.320000000007</v>
          </cell>
          <cell r="H245">
            <v>91.35</v>
          </cell>
          <cell r="I245">
            <v>152006.39999999999</v>
          </cell>
          <cell r="J245">
            <v>152006.39999999999</v>
          </cell>
          <cell r="K245">
            <v>152006.39999999999</v>
          </cell>
          <cell r="L245">
            <v>0</v>
          </cell>
          <cell r="M245" t="str">
            <v>Guarantee</v>
          </cell>
          <cell r="N245">
            <v>320</v>
          </cell>
          <cell r="O245" t="e">
            <v>#N/A</v>
          </cell>
          <cell r="Q245">
            <v>0</v>
          </cell>
          <cell r="R245">
            <v>0</v>
          </cell>
          <cell r="S245">
            <v>131277</v>
          </cell>
          <cell r="T245">
            <v>0.8</v>
          </cell>
          <cell r="U245">
            <v>0.8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B246" t="str">
            <v>Boettcher, Iris</v>
          </cell>
          <cell r="C246" t="str">
            <v>Medical Specialty</v>
          </cell>
          <cell r="D246" t="str">
            <v>Geriatrics</v>
          </cell>
          <cell r="E246" t="str">
            <v>Geriatric</v>
          </cell>
          <cell r="F246" t="str">
            <v>88622:  MS Geriatrics</v>
          </cell>
          <cell r="G246">
            <v>234138.04714077941</v>
          </cell>
          <cell r="H246">
            <v>0</v>
          </cell>
          <cell r="I246">
            <v>0</v>
          </cell>
          <cell r="J246">
            <v>234138.04714077941</v>
          </cell>
          <cell r="K246">
            <v>234138.04714077941</v>
          </cell>
          <cell r="L246">
            <v>1822.6550000000002</v>
          </cell>
          <cell r="N246">
            <v>124</v>
          </cell>
          <cell r="O246" t="str">
            <v>No</v>
          </cell>
          <cell r="Q246">
            <v>1250</v>
          </cell>
          <cell r="R246">
            <v>159246.79999999999</v>
          </cell>
          <cell r="T246">
            <v>1</v>
          </cell>
          <cell r="U246">
            <v>0.95</v>
          </cell>
          <cell r="V246">
            <v>0</v>
          </cell>
          <cell r="Y246">
            <v>0</v>
          </cell>
          <cell r="Z246">
            <v>2333.8400025442243</v>
          </cell>
          <cell r="AA246">
            <v>2333.8400025442243</v>
          </cell>
          <cell r="AB246">
            <v>511.18500254422406</v>
          </cell>
        </row>
        <row r="247">
          <cell r="B247" t="str">
            <v>Tupper, Mary Beth</v>
          </cell>
          <cell r="C247" t="str">
            <v>Medical Specialty</v>
          </cell>
          <cell r="D247" t="str">
            <v>Geriatrics</v>
          </cell>
          <cell r="E247" t="str">
            <v>Geriatric</v>
          </cell>
          <cell r="F247" t="str">
            <v>88622:  MS Geriatrics</v>
          </cell>
          <cell r="G247">
            <v>116737.29825212131</v>
          </cell>
          <cell r="H247">
            <v>0</v>
          </cell>
          <cell r="I247">
            <v>0</v>
          </cell>
          <cell r="J247">
            <v>116737.29825212131</v>
          </cell>
          <cell r="K247">
            <v>116737.29825212131</v>
          </cell>
          <cell r="L247">
            <v>2823.0699999999997</v>
          </cell>
          <cell r="N247">
            <v>125</v>
          </cell>
          <cell r="O247" t="str">
            <v>No</v>
          </cell>
          <cell r="Q247">
            <v>0</v>
          </cell>
          <cell r="R247">
            <v>2676</v>
          </cell>
          <cell r="T247">
            <v>0.8</v>
          </cell>
          <cell r="U247">
            <v>0.8</v>
          </cell>
          <cell r="V247">
            <v>0</v>
          </cell>
          <cell r="Y247">
            <v>0</v>
          </cell>
          <cell r="Z247">
            <v>2880.820000693202</v>
          </cell>
          <cell r="AA247">
            <v>2880.820000693202</v>
          </cell>
          <cell r="AB247">
            <v>57.75000069320231</v>
          </cell>
        </row>
        <row r="248">
          <cell r="B248" t="str">
            <v>Hamberg, Steven</v>
          </cell>
          <cell r="C248" t="str">
            <v>Medical Specialty</v>
          </cell>
          <cell r="D248" t="str">
            <v>Geriatrics</v>
          </cell>
          <cell r="E248" t="str">
            <v>Geriatric</v>
          </cell>
          <cell r="F248" t="str">
            <v>88622:  MS Geriatrics</v>
          </cell>
          <cell r="G248">
            <v>216510.65699481606</v>
          </cell>
          <cell r="H248">
            <v>0</v>
          </cell>
          <cell r="I248">
            <v>0</v>
          </cell>
          <cell r="J248">
            <v>216510.65699481606</v>
          </cell>
          <cell r="K248">
            <v>216510.65699481606</v>
          </cell>
          <cell r="L248">
            <v>5679.4099999999989</v>
          </cell>
          <cell r="N248">
            <v>16</v>
          </cell>
          <cell r="O248" t="str">
            <v>No</v>
          </cell>
          <cell r="Q248">
            <v>0</v>
          </cell>
          <cell r="R248">
            <v>18007.5</v>
          </cell>
          <cell r="T248">
            <v>1</v>
          </cell>
          <cell r="U248">
            <v>1</v>
          </cell>
          <cell r="V248">
            <v>0</v>
          </cell>
          <cell r="Y248">
            <v>0</v>
          </cell>
          <cell r="Z248">
            <v>5709.8798725605011</v>
          </cell>
          <cell r="AA248">
            <v>5709.8798725605011</v>
          </cell>
          <cell r="AB248">
            <v>30.469872560502154</v>
          </cell>
        </row>
        <row r="249">
          <cell r="B249" t="str">
            <v>VanderHorn, Kristen</v>
          </cell>
          <cell r="C249" t="str">
            <v>Medical Specialty</v>
          </cell>
          <cell r="D249" t="str">
            <v>Geriatrics</v>
          </cell>
          <cell r="E249" t="str">
            <v>Geriatric</v>
          </cell>
          <cell r="F249" t="str">
            <v>88625:  MS Greenville Nursing Home</v>
          </cell>
          <cell r="G249">
            <v>259058.06651736351</v>
          </cell>
          <cell r="H249">
            <v>0</v>
          </cell>
          <cell r="I249">
            <v>0</v>
          </cell>
          <cell r="J249">
            <v>259058.06651736351</v>
          </cell>
          <cell r="K249">
            <v>259058.06651736351</v>
          </cell>
          <cell r="L249">
            <v>2121.27</v>
          </cell>
          <cell r="N249">
            <v>119</v>
          </cell>
          <cell r="O249" t="str">
            <v>No</v>
          </cell>
          <cell r="Q249">
            <v>0</v>
          </cell>
          <cell r="R249">
            <v>173351.79280000002</v>
          </cell>
          <cell r="T249">
            <v>0.9</v>
          </cell>
          <cell r="U249">
            <v>0.9</v>
          </cell>
          <cell r="V249">
            <v>0</v>
          </cell>
          <cell r="Y249">
            <v>0</v>
          </cell>
          <cell r="Z249">
            <v>6747.2548842132092</v>
          </cell>
          <cell r="AA249">
            <v>6747.2548842132092</v>
          </cell>
          <cell r="AB249">
            <v>4625.9848842132087</v>
          </cell>
        </row>
        <row r="250">
          <cell r="B250" t="str">
            <v>Veerasamy, Marivannan</v>
          </cell>
          <cell r="C250" t="str">
            <v>Medical Specialty</v>
          </cell>
          <cell r="D250" t="str">
            <v>Hospitalist</v>
          </cell>
          <cell r="E250" t="str">
            <v>Hospitalist</v>
          </cell>
          <cell r="F250" t="str">
            <v>88618: Hospitalists</v>
          </cell>
          <cell r="G250">
            <v>271465.69</v>
          </cell>
          <cell r="H250">
            <v>0</v>
          </cell>
          <cell r="I250">
            <v>0</v>
          </cell>
          <cell r="J250">
            <v>271465.69</v>
          </cell>
          <cell r="K250">
            <v>271465.69</v>
          </cell>
          <cell r="L250">
            <v>5062.4599575102329</v>
          </cell>
          <cell r="M250" t="str">
            <v>Guarantee</v>
          </cell>
          <cell r="N250">
            <v>184</v>
          </cell>
          <cell r="O250" t="e">
            <v>#N/A</v>
          </cell>
          <cell r="Q250">
            <v>0</v>
          </cell>
          <cell r="R250">
            <v>0</v>
          </cell>
          <cell r="T250">
            <v>1</v>
          </cell>
          <cell r="U250">
            <v>1</v>
          </cell>
          <cell r="V250">
            <v>0</v>
          </cell>
          <cell r="X250">
            <v>0</v>
          </cell>
          <cell r="Y250">
            <v>0</v>
          </cell>
          <cell r="Z250">
            <v>5062.4599575102329</v>
          </cell>
          <cell r="AA250">
            <v>5062.4599575102329</v>
          </cell>
          <cell r="AB250">
            <v>0</v>
          </cell>
        </row>
        <row r="251">
          <cell r="B251" t="str">
            <v>El-Kurdi, Mohamad</v>
          </cell>
          <cell r="C251" t="str">
            <v>Medical Specialty</v>
          </cell>
          <cell r="D251" t="str">
            <v>Hospitalist</v>
          </cell>
          <cell r="E251" t="str">
            <v>Hospitalist</v>
          </cell>
          <cell r="F251" t="str">
            <v>88618: Hospitalists</v>
          </cell>
          <cell r="G251">
            <v>319638.8</v>
          </cell>
          <cell r="H251">
            <v>0</v>
          </cell>
          <cell r="I251">
            <v>0</v>
          </cell>
          <cell r="J251">
            <v>319638.8</v>
          </cell>
          <cell r="K251">
            <v>319638.8</v>
          </cell>
          <cell r="L251">
            <v>4780.9999412894249</v>
          </cell>
          <cell r="M251" t="str">
            <v>Guarantee</v>
          </cell>
          <cell r="N251">
            <v>151</v>
          </cell>
          <cell r="O251" t="e">
            <v>#N/A</v>
          </cell>
          <cell r="Q251">
            <v>0</v>
          </cell>
          <cell r="R251">
            <v>0</v>
          </cell>
          <cell r="T251">
            <v>1</v>
          </cell>
          <cell r="U251">
            <v>1</v>
          </cell>
          <cell r="V251">
            <v>0</v>
          </cell>
          <cell r="X251">
            <v>0</v>
          </cell>
          <cell r="Y251">
            <v>0</v>
          </cell>
          <cell r="Z251">
            <v>4780.9999412894249</v>
          </cell>
          <cell r="AA251">
            <v>4780.9999412894249</v>
          </cell>
          <cell r="AB251">
            <v>0</v>
          </cell>
        </row>
        <row r="252">
          <cell r="B252" t="str">
            <v>Hammoud, Ramadan</v>
          </cell>
          <cell r="C252" t="str">
            <v>Medical Specialty</v>
          </cell>
          <cell r="D252" t="str">
            <v>Hospitalist</v>
          </cell>
          <cell r="E252" t="str">
            <v>Hospitalist</v>
          </cell>
          <cell r="F252" t="str">
            <v>88618: Hospitalists</v>
          </cell>
          <cell r="G252">
            <v>273022.64</v>
          </cell>
          <cell r="H252">
            <v>0</v>
          </cell>
          <cell r="I252">
            <v>0</v>
          </cell>
          <cell r="J252">
            <v>273022.64</v>
          </cell>
          <cell r="K252">
            <v>273022.64</v>
          </cell>
          <cell r="L252">
            <v>4576.219958037138</v>
          </cell>
          <cell r="M252" t="str">
            <v>Guarantee</v>
          </cell>
          <cell r="N252">
            <v>198</v>
          </cell>
          <cell r="O252" t="e">
            <v>#N/A</v>
          </cell>
          <cell r="Q252">
            <v>0</v>
          </cell>
          <cell r="R252">
            <v>0</v>
          </cell>
          <cell r="T252">
            <v>1</v>
          </cell>
          <cell r="U252">
            <v>1</v>
          </cell>
          <cell r="V252">
            <v>0</v>
          </cell>
          <cell r="X252">
            <v>0</v>
          </cell>
          <cell r="Y252">
            <v>0</v>
          </cell>
          <cell r="Z252">
            <v>4576.219958037138</v>
          </cell>
          <cell r="AA252">
            <v>4576.219958037138</v>
          </cell>
          <cell r="AB252">
            <v>0</v>
          </cell>
        </row>
        <row r="253">
          <cell r="B253" t="str">
            <v>Shrestha, Rabin</v>
          </cell>
          <cell r="C253" t="str">
            <v>Medical Specialty</v>
          </cell>
          <cell r="D253" t="str">
            <v>Hospitalist</v>
          </cell>
          <cell r="E253" t="str">
            <v>Hospitalist</v>
          </cell>
          <cell r="F253" t="str">
            <v>88618: Hospitalists</v>
          </cell>
          <cell r="G253">
            <v>280772.24</v>
          </cell>
          <cell r="H253">
            <v>0</v>
          </cell>
          <cell r="I253">
            <v>0</v>
          </cell>
          <cell r="J253">
            <v>280772.24</v>
          </cell>
          <cell r="K253">
            <v>280772.24</v>
          </cell>
          <cell r="L253">
            <v>4546.9199511110783</v>
          </cell>
          <cell r="M253" t="str">
            <v>Guarantee</v>
          </cell>
          <cell r="N253">
            <v>206</v>
          </cell>
          <cell r="O253" t="e">
            <v>#N/A</v>
          </cell>
          <cell r="Q253">
            <v>0</v>
          </cell>
          <cell r="R253">
            <v>0</v>
          </cell>
          <cell r="T253">
            <v>1</v>
          </cell>
          <cell r="U253">
            <v>1</v>
          </cell>
          <cell r="V253">
            <v>0</v>
          </cell>
          <cell r="X253">
            <v>0</v>
          </cell>
          <cell r="Y253">
            <v>0</v>
          </cell>
          <cell r="Z253">
            <v>4546.9199511110783</v>
          </cell>
          <cell r="AA253">
            <v>4546.9199511110783</v>
          </cell>
          <cell r="AB253">
            <v>0</v>
          </cell>
        </row>
        <row r="254">
          <cell r="B254" t="str">
            <v>K.C. , Birendra</v>
          </cell>
          <cell r="C254" t="str">
            <v>Medical Specialty</v>
          </cell>
          <cell r="D254" t="str">
            <v>Hospitalist</v>
          </cell>
          <cell r="E254" t="str">
            <v>Hospitalist</v>
          </cell>
          <cell r="F254" t="str">
            <v>88618: Hospitalists</v>
          </cell>
          <cell r="G254">
            <v>257613.8</v>
          </cell>
          <cell r="H254">
            <v>0</v>
          </cell>
          <cell r="I254">
            <v>0</v>
          </cell>
          <cell r="J254">
            <v>257613.8</v>
          </cell>
          <cell r="K254">
            <v>257613.8</v>
          </cell>
          <cell r="L254">
            <v>4482.8999588489532</v>
          </cell>
          <cell r="M254" t="str">
            <v>Guarantee</v>
          </cell>
          <cell r="N254">
            <v>312</v>
          </cell>
          <cell r="O254" t="e">
            <v>#N/A</v>
          </cell>
          <cell r="Q254">
            <v>0</v>
          </cell>
          <cell r="R254">
            <v>0</v>
          </cell>
          <cell r="T254">
            <v>1</v>
          </cell>
          <cell r="U254">
            <v>1</v>
          </cell>
          <cell r="V254">
            <v>0</v>
          </cell>
          <cell r="X254">
            <v>0</v>
          </cell>
          <cell r="Y254">
            <v>0</v>
          </cell>
          <cell r="Z254">
            <v>4482.8999588489532</v>
          </cell>
          <cell r="AA254">
            <v>4482.8999588489532</v>
          </cell>
          <cell r="AB254">
            <v>0</v>
          </cell>
        </row>
        <row r="255">
          <cell r="B255" t="str">
            <v>Haider, Ali</v>
          </cell>
          <cell r="C255" t="str">
            <v>Medical Specialty</v>
          </cell>
          <cell r="D255" t="str">
            <v>Hospitalist</v>
          </cell>
          <cell r="E255" t="str">
            <v>Hospitalist</v>
          </cell>
          <cell r="F255" t="str">
            <v>88618: Hospitalists</v>
          </cell>
          <cell r="G255">
            <v>254541.12</v>
          </cell>
          <cell r="H255">
            <v>0</v>
          </cell>
          <cell r="I255">
            <v>0</v>
          </cell>
          <cell r="J255">
            <v>254541.12</v>
          </cell>
          <cell r="K255">
            <v>254541.12</v>
          </cell>
          <cell r="L255">
            <v>4442.5699561089277</v>
          </cell>
          <cell r="M255" t="str">
            <v>Guarantee</v>
          </cell>
          <cell r="N255">
            <v>197</v>
          </cell>
          <cell r="O255" t="e">
            <v>#N/A</v>
          </cell>
          <cell r="Q255">
            <v>0</v>
          </cell>
          <cell r="R255">
            <v>0</v>
          </cell>
          <cell r="T255">
            <v>1</v>
          </cell>
          <cell r="U255">
            <v>1</v>
          </cell>
          <cell r="V255">
            <v>0</v>
          </cell>
          <cell r="X255">
            <v>0</v>
          </cell>
          <cell r="Y255">
            <v>0</v>
          </cell>
          <cell r="Z255">
            <v>4442.5699561089277</v>
          </cell>
          <cell r="AA255">
            <v>4442.5699561089277</v>
          </cell>
          <cell r="AB255">
            <v>0</v>
          </cell>
        </row>
        <row r="256">
          <cell r="B256" t="str">
            <v>Arboleda, Ianthe</v>
          </cell>
          <cell r="C256" t="str">
            <v>Medical Specialty</v>
          </cell>
          <cell r="D256" t="str">
            <v>Hospitalist</v>
          </cell>
          <cell r="E256" t="str">
            <v>Hospitalist</v>
          </cell>
          <cell r="F256" t="str">
            <v>88618: Hospitalists</v>
          </cell>
          <cell r="G256">
            <v>241058.48</v>
          </cell>
          <cell r="H256">
            <v>0</v>
          </cell>
          <cell r="I256">
            <v>0</v>
          </cell>
          <cell r="J256">
            <v>241058.48</v>
          </cell>
          <cell r="K256">
            <v>241058.48</v>
          </cell>
          <cell r="L256">
            <v>3996.8699644804001</v>
          </cell>
          <cell r="M256" t="str">
            <v>Guarantee</v>
          </cell>
          <cell r="N256">
            <v>186</v>
          </cell>
          <cell r="O256" t="e">
            <v>#N/A</v>
          </cell>
          <cell r="Q256">
            <v>0</v>
          </cell>
          <cell r="R256">
            <v>0</v>
          </cell>
          <cell r="T256">
            <v>1</v>
          </cell>
          <cell r="U256">
            <v>1</v>
          </cell>
          <cell r="V256">
            <v>0</v>
          </cell>
          <cell r="Y256">
            <v>0</v>
          </cell>
          <cell r="Z256">
            <v>3996.8699644804001</v>
          </cell>
          <cell r="AA256">
            <v>3996.8699644804001</v>
          </cell>
          <cell r="AB256">
            <v>0</v>
          </cell>
        </row>
        <row r="257">
          <cell r="B257" t="str">
            <v>Marvin, Matthew</v>
          </cell>
          <cell r="C257" t="str">
            <v>Medical Specialty</v>
          </cell>
          <cell r="D257" t="str">
            <v>Hospitalist</v>
          </cell>
          <cell r="E257" t="str">
            <v>Hospitalist</v>
          </cell>
          <cell r="F257" t="str">
            <v>88618: Hospitalists</v>
          </cell>
          <cell r="G257">
            <v>223238.8</v>
          </cell>
          <cell r="H257">
            <v>0</v>
          </cell>
          <cell r="I257">
            <v>0</v>
          </cell>
          <cell r="J257">
            <v>223238.8</v>
          </cell>
          <cell r="K257">
            <v>223238.8</v>
          </cell>
          <cell r="L257">
            <v>3994.0299683213234</v>
          </cell>
          <cell r="M257" t="str">
            <v>Guarantee</v>
          </cell>
          <cell r="N257">
            <v>105</v>
          </cell>
          <cell r="O257" t="e">
            <v>#N/A</v>
          </cell>
          <cell r="Q257">
            <v>0</v>
          </cell>
          <cell r="R257">
            <v>0</v>
          </cell>
          <cell r="T257">
            <v>1</v>
          </cell>
          <cell r="U257">
            <v>1</v>
          </cell>
          <cell r="V257">
            <v>0</v>
          </cell>
          <cell r="X257">
            <v>0</v>
          </cell>
          <cell r="Y257">
            <v>0</v>
          </cell>
          <cell r="Z257">
            <v>3994.0299683213234</v>
          </cell>
          <cell r="AA257">
            <v>3994.0299683213234</v>
          </cell>
          <cell r="AB257">
            <v>0</v>
          </cell>
        </row>
        <row r="258">
          <cell r="B258" t="str">
            <v>Gadekar, Aparna</v>
          </cell>
          <cell r="C258" t="str">
            <v>Medical Specialty</v>
          </cell>
          <cell r="D258" t="str">
            <v>Hospitalist</v>
          </cell>
          <cell r="E258" t="str">
            <v>Hospitalist</v>
          </cell>
          <cell r="F258" t="str">
            <v>88618: Hospitalists</v>
          </cell>
          <cell r="G258">
            <v>229383.44</v>
          </cell>
          <cell r="H258">
            <v>0</v>
          </cell>
          <cell r="I258">
            <v>0</v>
          </cell>
          <cell r="J258">
            <v>229383.44</v>
          </cell>
          <cell r="K258">
            <v>229383.44</v>
          </cell>
          <cell r="L258">
            <v>3944.5399713516235</v>
          </cell>
          <cell r="M258" t="str">
            <v>Guarantee</v>
          </cell>
          <cell r="N258">
            <v>216</v>
          </cell>
          <cell r="O258" t="e">
            <v>#N/A</v>
          </cell>
          <cell r="Q258">
            <v>0</v>
          </cell>
          <cell r="R258">
            <v>0</v>
          </cell>
          <cell r="T258">
            <v>1</v>
          </cell>
          <cell r="U258">
            <v>1</v>
          </cell>
          <cell r="V258">
            <v>0</v>
          </cell>
          <cell r="X258">
            <v>0</v>
          </cell>
          <cell r="Y258">
            <v>0</v>
          </cell>
          <cell r="Z258">
            <v>3944.5399713516235</v>
          </cell>
          <cell r="AA258">
            <v>3944.5399713516235</v>
          </cell>
          <cell r="AB258">
            <v>0</v>
          </cell>
        </row>
        <row r="259">
          <cell r="B259" t="str">
            <v>Rizwan, Atif</v>
          </cell>
          <cell r="C259" t="str">
            <v>Medical Specialty</v>
          </cell>
          <cell r="D259" t="str">
            <v>Hospitalist</v>
          </cell>
          <cell r="E259" t="str">
            <v>Hospitalist</v>
          </cell>
          <cell r="F259" t="str">
            <v>88618: Hospitalists</v>
          </cell>
          <cell r="G259">
            <v>300178.15000000002</v>
          </cell>
          <cell r="H259">
            <v>0</v>
          </cell>
          <cell r="I259">
            <v>0</v>
          </cell>
          <cell r="J259">
            <v>300178.15000000002</v>
          </cell>
          <cell r="K259">
            <v>300178.15000000002</v>
          </cell>
          <cell r="L259">
            <v>3939.1399546861649</v>
          </cell>
          <cell r="M259" t="str">
            <v>Guarantee</v>
          </cell>
          <cell r="N259">
            <v>172</v>
          </cell>
          <cell r="O259" t="e">
            <v>#N/A</v>
          </cell>
          <cell r="Q259">
            <v>0</v>
          </cell>
          <cell r="R259">
            <v>0</v>
          </cell>
          <cell r="T259">
            <v>1</v>
          </cell>
          <cell r="U259">
            <v>1</v>
          </cell>
          <cell r="V259">
            <v>0</v>
          </cell>
          <cell r="X259">
            <v>0</v>
          </cell>
          <cell r="Y259">
            <v>0</v>
          </cell>
          <cell r="Z259">
            <v>3939.1399546861649</v>
          </cell>
          <cell r="AA259">
            <v>3939.1399546861649</v>
          </cell>
          <cell r="AB259">
            <v>0</v>
          </cell>
        </row>
        <row r="260">
          <cell r="B260" t="str">
            <v>Barron, James</v>
          </cell>
          <cell r="C260" t="str">
            <v>Medical Specialty</v>
          </cell>
          <cell r="D260" t="str">
            <v>Hospitalist</v>
          </cell>
          <cell r="E260" t="str">
            <v>Hospitalist</v>
          </cell>
          <cell r="F260" t="str">
            <v>88618: Hospitalists</v>
          </cell>
          <cell r="G260">
            <v>259389.33</v>
          </cell>
          <cell r="H260">
            <v>0</v>
          </cell>
          <cell r="I260">
            <v>0</v>
          </cell>
          <cell r="J260">
            <v>259389.33</v>
          </cell>
          <cell r="K260">
            <v>259389.33</v>
          </cell>
          <cell r="L260">
            <v>3771.5099539011717</v>
          </cell>
          <cell r="M260" t="str">
            <v>Guarantee</v>
          </cell>
          <cell r="N260">
            <v>84</v>
          </cell>
          <cell r="O260" t="e">
            <v>#N/A</v>
          </cell>
          <cell r="Q260">
            <v>0</v>
          </cell>
          <cell r="R260">
            <v>0</v>
          </cell>
          <cell r="T260">
            <v>1</v>
          </cell>
          <cell r="U260">
            <v>1</v>
          </cell>
          <cell r="V260">
            <v>0</v>
          </cell>
          <cell r="W260" t="str">
            <v>ADMIN</v>
          </cell>
          <cell r="Y260">
            <v>0</v>
          </cell>
          <cell r="Z260">
            <v>3771.5099539011717</v>
          </cell>
          <cell r="AA260">
            <v>3771.5099539011717</v>
          </cell>
          <cell r="AB260">
            <v>0</v>
          </cell>
        </row>
        <row r="261">
          <cell r="B261" t="str">
            <v>Chong, Josebelo</v>
          </cell>
          <cell r="C261" t="str">
            <v>Medical Specialty</v>
          </cell>
          <cell r="D261" t="str">
            <v>Hospitalist</v>
          </cell>
          <cell r="E261" t="str">
            <v>Hospitalist</v>
          </cell>
          <cell r="F261" t="str">
            <v>88618: Hospitalists</v>
          </cell>
          <cell r="G261">
            <v>226082.8</v>
          </cell>
          <cell r="H261">
            <v>0</v>
          </cell>
          <cell r="I261">
            <v>0</v>
          </cell>
          <cell r="J261">
            <v>226082.8</v>
          </cell>
          <cell r="K261">
            <v>226082.8</v>
          </cell>
          <cell r="L261">
            <v>3753.2599517703056</v>
          </cell>
          <cell r="M261" t="str">
            <v>Guarantee</v>
          </cell>
          <cell r="N261">
            <v>150</v>
          </cell>
          <cell r="O261" t="e">
            <v>#N/A</v>
          </cell>
          <cell r="Q261">
            <v>0</v>
          </cell>
          <cell r="R261">
            <v>0</v>
          </cell>
          <cell r="T261">
            <v>1</v>
          </cell>
          <cell r="U261">
            <v>1</v>
          </cell>
          <cell r="V261">
            <v>0</v>
          </cell>
          <cell r="Y261">
            <v>0</v>
          </cell>
          <cell r="Z261">
            <v>3753.2599517703056</v>
          </cell>
          <cell r="AA261">
            <v>3753.2599517703056</v>
          </cell>
          <cell r="AB261">
            <v>0</v>
          </cell>
        </row>
        <row r="262">
          <cell r="B262" t="str">
            <v>Wiersma, Dale</v>
          </cell>
          <cell r="C262" t="str">
            <v>Medical Specialty</v>
          </cell>
          <cell r="D262" t="str">
            <v>Hospitalist</v>
          </cell>
          <cell r="E262" t="str">
            <v>Hospitalist</v>
          </cell>
          <cell r="F262" t="str">
            <v>88618: Hospitalists</v>
          </cell>
          <cell r="G262">
            <v>243022.8</v>
          </cell>
          <cell r="H262">
            <v>0</v>
          </cell>
          <cell r="I262">
            <v>0</v>
          </cell>
          <cell r="J262">
            <v>243022.8</v>
          </cell>
          <cell r="K262">
            <v>243022.8</v>
          </cell>
          <cell r="L262">
            <v>3732.1899708211422</v>
          </cell>
          <cell r="M262" t="str">
            <v>Guarantee</v>
          </cell>
          <cell r="N262">
            <v>10</v>
          </cell>
          <cell r="O262" t="e">
            <v>#N/A</v>
          </cell>
          <cell r="Q262">
            <v>0</v>
          </cell>
          <cell r="R262">
            <v>0</v>
          </cell>
          <cell r="T262">
            <v>1</v>
          </cell>
          <cell r="U262">
            <v>0.95</v>
          </cell>
          <cell r="V262">
            <v>0</v>
          </cell>
          <cell r="Y262">
            <v>0</v>
          </cell>
          <cell r="Z262">
            <v>3732.1899708211422</v>
          </cell>
          <cell r="AA262">
            <v>3732.1899708211422</v>
          </cell>
          <cell r="AB262">
            <v>0</v>
          </cell>
        </row>
        <row r="263">
          <cell r="B263" t="str">
            <v>Pedres, Maureen T.</v>
          </cell>
          <cell r="C263" t="str">
            <v>Medical Specialty</v>
          </cell>
          <cell r="D263" t="str">
            <v>Hospitalist</v>
          </cell>
          <cell r="E263" t="str">
            <v>Hospitalist</v>
          </cell>
          <cell r="F263" t="str">
            <v>88618: Hospitalists</v>
          </cell>
          <cell r="G263">
            <v>225809.04</v>
          </cell>
          <cell r="H263">
            <v>0</v>
          </cell>
          <cell r="I263">
            <v>0</v>
          </cell>
          <cell r="J263">
            <v>225809.04</v>
          </cell>
          <cell r="K263">
            <v>225809.04</v>
          </cell>
          <cell r="L263">
            <v>3687.6899486482143</v>
          </cell>
          <cell r="M263" t="str">
            <v>Guarantee</v>
          </cell>
          <cell r="N263">
            <v>313</v>
          </cell>
          <cell r="O263" t="e">
            <v>#N/A</v>
          </cell>
          <cell r="Q263">
            <v>0</v>
          </cell>
          <cell r="R263">
            <v>0</v>
          </cell>
          <cell r="T263">
            <v>1</v>
          </cell>
          <cell r="U263">
            <v>1</v>
          </cell>
          <cell r="V263">
            <v>0</v>
          </cell>
          <cell r="X263">
            <v>0</v>
          </cell>
          <cell r="Y263">
            <v>0</v>
          </cell>
          <cell r="Z263">
            <v>3687.6899486482143</v>
          </cell>
          <cell r="AA263">
            <v>3687.6899486482143</v>
          </cell>
          <cell r="AB263">
            <v>0</v>
          </cell>
        </row>
        <row r="264">
          <cell r="B264" t="str">
            <v>Vasanthan, malar</v>
          </cell>
          <cell r="C264" t="str">
            <v>Medical Specialty</v>
          </cell>
          <cell r="D264" t="str">
            <v>Hospitalist</v>
          </cell>
          <cell r="E264" t="str">
            <v>Hospitalist</v>
          </cell>
          <cell r="F264" t="str">
            <v>88618: Hospitalists</v>
          </cell>
          <cell r="G264">
            <v>224324.56</v>
          </cell>
          <cell r="H264">
            <v>0</v>
          </cell>
          <cell r="I264">
            <v>0</v>
          </cell>
          <cell r="J264">
            <v>224324.56</v>
          </cell>
          <cell r="K264">
            <v>224324.56</v>
          </cell>
          <cell r="L264">
            <v>3604.1399629712105</v>
          </cell>
          <cell r="M264" t="str">
            <v>Guarantee</v>
          </cell>
          <cell r="N264">
            <v>165</v>
          </cell>
          <cell r="O264" t="e">
            <v>#N/A</v>
          </cell>
          <cell r="Q264">
            <v>0</v>
          </cell>
          <cell r="R264">
            <v>0</v>
          </cell>
          <cell r="T264">
            <v>0.9</v>
          </cell>
          <cell r="U264">
            <v>0.9</v>
          </cell>
          <cell r="V264">
            <v>0</v>
          </cell>
          <cell r="X264">
            <v>0</v>
          </cell>
          <cell r="Y264">
            <v>0</v>
          </cell>
          <cell r="Z264">
            <v>3604.1399629712105</v>
          </cell>
          <cell r="AA264">
            <v>3604.1399629712105</v>
          </cell>
          <cell r="AB264">
            <v>0</v>
          </cell>
        </row>
        <row r="265">
          <cell r="B265" t="str">
            <v>Thompson, Talawnda</v>
          </cell>
          <cell r="C265" t="str">
            <v>Medical Specialty</v>
          </cell>
          <cell r="D265" t="str">
            <v>Hospitalist</v>
          </cell>
          <cell r="E265" t="str">
            <v>Hospitalist</v>
          </cell>
          <cell r="F265" t="str">
            <v>88618: Hospitalists</v>
          </cell>
          <cell r="G265">
            <v>215323.29</v>
          </cell>
          <cell r="H265">
            <v>0</v>
          </cell>
          <cell r="I265">
            <v>0</v>
          </cell>
          <cell r="J265">
            <v>215323.29</v>
          </cell>
          <cell r="K265">
            <v>215323.29</v>
          </cell>
          <cell r="L265">
            <v>3584.7599713206291</v>
          </cell>
          <cell r="M265" t="str">
            <v>Guarantee</v>
          </cell>
          <cell r="N265">
            <v>173</v>
          </cell>
          <cell r="O265" t="e">
            <v>#N/A</v>
          </cell>
          <cell r="Q265">
            <v>0</v>
          </cell>
          <cell r="R265">
            <v>0</v>
          </cell>
          <cell r="T265">
            <v>1</v>
          </cell>
          <cell r="U265">
            <v>1</v>
          </cell>
          <cell r="V265">
            <v>0</v>
          </cell>
          <cell r="X265">
            <v>0</v>
          </cell>
          <cell r="Y265">
            <v>0</v>
          </cell>
          <cell r="Z265">
            <v>3584.7599713206291</v>
          </cell>
          <cell r="AA265">
            <v>3584.7599713206291</v>
          </cell>
          <cell r="AB265">
            <v>0</v>
          </cell>
        </row>
        <row r="266">
          <cell r="B266" t="str">
            <v>VandeRiet, Joel</v>
          </cell>
          <cell r="C266" t="str">
            <v>Medical Specialty</v>
          </cell>
          <cell r="D266" t="str">
            <v>Hospitalist</v>
          </cell>
          <cell r="E266" t="str">
            <v>Hospitalist</v>
          </cell>
          <cell r="F266" t="str">
            <v>88618: Hospitalists</v>
          </cell>
          <cell r="G266">
            <v>224098.3</v>
          </cell>
          <cell r="H266">
            <v>0</v>
          </cell>
          <cell r="I266">
            <v>0</v>
          </cell>
          <cell r="J266">
            <v>224098.3</v>
          </cell>
          <cell r="K266">
            <v>224098.3</v>
          </cell>
          <cell r="L266">
            <v>3531.9399633407593</v>
          </cell>
          <cell r="M266" t="str">
            <v>Guarantee</v>
          </cell>
          <cell r="N266">
            <v>111</v>
          </cell>
          <cell r="O266" t="e">
            <v>#N/A</v>
          </cell>
          <cell r="Q266">
            <v>0</v>
          </cell>
          <cell r="R266">
            <v>0</v>
          </cell>
          <cell r="T266">
            <v>1</v>
          </cell>
          <cell r="U266">
            <v>1</v>
          </cell>
          <cell r="V266">
            <v>0</v>
          </cell>
          <cell r="X266">
            <v>0</v>
          </cell>
          <cell r="Y266">
            <v>0</v>
          </cell>
          <cell r="Z266">
            <v>3531.9399633407593</v>
          </cell>
          <cell r="AA266">
            <v>3531.9399633407593</v>
          </cell>
          <cell r="AB266">
            <v>0</v>
          </cell>
        </row>
        <row r="267">
          <cell r="B267" t="str">
            <v>Rush, Michael</v>
          </cell>
          <cell r="C267" t="str">
            <v>Medical Specialty</v>
          </cell>
          <cell r="D267" t="str">
            <v>Hospitalist</v>
          </cell>
          <cell r="E267" t="str">
            <v>Hospitalist</v>
          </cell>
          <cell r="F267" t="str">
            <v>88618: Hospitalists</v>
          </cell>
          <cell r="G267">
            <v>233779.44</v>
          </cell>
          <cell r="H267">
            <v>0</v>
          </cell>
          <cell r="I267">
            <v>0</v>
          </cell>
          <cell r="J267">
            <v>233779.44</v>
          </cell>
          <cell r="K267">
            <v>233779.44</v>
          </cell>
          <cell r="L267">
            <v>3530.7699754089117</v>
          </cell>
          <cell r="M267" t="str">
            <v>Guarantee</v>
          </cell>
          <cell r="N267">
            <v>113</v>
          </cell>
          <cell r="O267" t="e">
            <v>#N/A</v>
          </cell>
          <cell r="Q267">
            <v>0</v>
          </cell>
          <cell r="R267">
            <v>0</v>
          </cell>
          <cell r="T267">
            <v>1</v>
          </cell>
          <cell r="U267">
            <v>0.5</v>
          </cell>
          <cell r="V267">
            <v>0</v>
          </cell>
          <cell r="X267">
            <v>0</v>
          </cell>
          <cell r="Y267">
            <v>0</v>
          </cell>
          <cell r="Z267">
            <v>3530.7699754089117</v>
          </cell>
          <cell r="AA267">
            <v>3530.7699754089117</v>
          </cell>
          <cell r="AB267">
            <v>0</v>
          </cell>
        </row>
        <row r="268">
          <cell r="B268" t="str">
            <v>Odonwodo, Ebele</v>
          </cell>
          <cell r="C268" t="str">
            <v>Medical Specialty</v>
          </cell>
          <cell r="D268" t="str">
            <v>Hospitalist</v>
          </cell>
          <cell r="E268" t="str">
            <v>Hospitalist</v>
          </cell>
          <cell r="F268" t="str">
            <v>88618: Hospitalists</v>
          </cell>
          <cell r="G268">
            <v>222833.64</v>
          </cell>
          <cell r="H268">
            <v>0</v>
          </cell>
          <cell r="I268">
            <v>0</v>
          </cell>
          <cell r="J268">
            <v>222833.64</v>
          </cell>
          <cell r="K268">
            <v>222833.64</v>
          </cell>
          <cell r="L268">
            <v>3499.8699660897255</v>
          </cell>
          <cell r="M268" t="str">
            <v>Guarantee</v>
          </cell>
          <cell r="N268">
            <v>212</v>
          </cell>
          <cell r="O268" t="e">
            <v>#N/A</v>
          </cell>
          <cell r="Q268">
            <v>0</v>
          </cell>
          <cell r="R268">
            <v>0</v>
          </cell>
          <cell r="T268">
            <v>1</v>
          </cell>
          <cell r="U268">
            <v>1</v>
          </cell>
          <cell r="V268">
            <v>0</v>
          </cell>
          <cell r="X268">
            <v>0</v>
          </cell>
          <cell r="Y268">
            <v>0</v>
          </cell>
          <cell r="Z268">
            <v>3499.8699660897255</v>
          </cell>
          <cell r="AA268">
            <v>3499.8699660897255</v>
          </cell>
          <cell r="AB268">
            <v>0</v>
          </cell>
        </row>
        <row r="269">
          <cell r="B269" t="str">
            <v>Windeler, Jonathan</v>
          </cell>
          <cell r="C269" t="str">
            <v>Medical Specialty</v>
          </cell>
          <cell r="D269" t="str">
            <v>Hospitalist</v>
          </cell>
          <cell r="E269" t="str">
            <v>Hospitalist</v>
          </cell>
          <cell r="F269" t="str">
            <v>88618: Hospitalists</v>
          </cell>
          <cell r="G269">
            <v>193604.54</v>
          </cell>
          <cell r="H269">
            <v>0</v>
          </cell>
          <cell r="I269">
            <v>0</v>
          </cell>
          <cell r="J269">
            <v>193604.54</v>
          </cell>
          <cell r="K269">
            <v>193604.54</v>
          </cell>
          <cell r="L269">
            <v>3465.2399615347385</v>
          </cell>
          <cell r="M269" t="str">
            <v>Guarantee</v>
          </cell>
          <cell r="N269">
            <v>122</v>
          </cell>
          <cell r="O269" t="e">
            <v>#N/A</v>
          </cell>
          <cell r="Q269">
            <v>0</v>
          </cell>
          <cell r="R269">
            <v>0</v>
          </cell>
          <cell r="T269">
            <v>1</v>
          </cell>
          <cell r="U269">
            <v>1</v>
          </cell>
          <cell r="V269">
            <v>0</v>
          </cell>
          <cell r="Y269">
            <v>0</v>
          </cell>
          <cell r="Z269">
            <v>3465.2399615347385</v>
          </cell>
          <cell r="AA269">
            <v>3465.2399615347385</v>
          </cell>
          <cell r="AB269">
            <v>0</v>
          </cell>
        </row>
        <row r="270">
          <cell r="B270" t="str">
            <v>Maternowski, Andrew</v>
          </cell>
          <cell r="C270" t="str">
            <v>Medical Specialty</v>
          </cell>
          <cell r="D270" t="str">
            <v>Hospitalist</v>
          </cell>
          <cell r="E270" t="str">
            <v>Hospitalist</v>
          </cell>
          <cell r="F270" t="str">
            <v>88618: Hospitalists</v>
          </cell>
          <cell r="G270">
            <v>225967.8</v>
          </cell>
          <cell r="H270">
            <v>0</v>
          </cell>
          <cell r="I270">
            <v>0</v>
          </cell>
          <cell r="J270">
            <v>225967.8</v>
          </cell>
          <cell r="K270">
            <v>225967.8</v>
          </cell>
          <cell r="L270">
            <v>3429.0199686288834</v>
          </cell>
          <cell r="M270" t="str">
            <v>Guarantee</v>
          </cell>
          <cell r="N270">
            <v>83</v>
          </cell>
          <cell r="O270" t="e">
            <v>#N/A</v>
          </cell>
          <cell r="Q270">
            <v>0</v>
          </cell>
          <cell r="R270">
            <v>0</v>
          </cell>
          <cell r="T270">
            <v>1</v>
          </cell>
          <cell r="U270">
            <v>1</v>
          </cell>
          <cell r="V270">
            <v>0</v>
          </cell>
          <cell r="X270">
            <v>0</v>
          </cell>
          <cell r="Y270">
            <v>0</v>
          </cell>
          <cell r="Z270">
            <v>3429.0199686288834</v>
          </cell>
          <cell r="AA270">
            <v>3429.0199686288834</v>
          </cell>
          <cell r="AB270">
            <v>0</v>
          </cell>
        </row>
        <row r="271">
          <cell r="B271" t="str">
            <v>Light, Danielle</v>
          </cell>
          <cell r="C271" t="str">
            <v>Medical Specialty</v>
          </cell>
          <cell r="D271" t="str">
            <v>Hospitalist</v>
          </cell>
          <cell r="E271" t="str">
            <v>Hospitalist</v>
          </cell>
          <cell r="F271" t="str">
            <v>88618: Hospitalists</v>
          </cell>
          <cell r="G271">
            <v>220838.8</v>
          </cell>
          <cell r="H271">
            <v>0</v>
          </cell>
          <cell r="I271">
            <v>0</v>
          </cell>
          <cell r="J271">
            <v>220838.8</v>
          </cell>
          <cell r="K271">
            <v>220838.8</v>
          </cell>
          <cell r="L271">
            <v>3370.3999720811844</v>
          </cell>
          <cell r="M271" t="str">
            <v>Guarantee</v>
          </cell>
          <cell r="N271">
            <v>94</v>
          </cell>
          <cell r="O271" t="e">
            <v>#N/A</v>
          </cell>
          <cell r="Q271">
            <v>0</v>
          </cell>
          <cell r="R271">
            <v>0</v>
          </cell>
          <cell r="T271">
            <v>1</v>
          </cell>
          <cell r="U271">
            <v>1</v>
          </cell>
          <cell r="V271">
            <v>0</v>
          </cell>
          <cell r="X271">
            <v>0</v>
          </cell>
          <cell r="Y271">
            <v>0</v>
          </cell>
          <cell r="Z271">
            <v>3370.3999720811844</v>
          </cell>
          <cell r="AA271">
            <v>3370.3999720811844</v>
          </cell>
          <cell r="AB271">
            <v>0</v>
          </cell>
        </row>
        <row r="272">
          <cell r="B272" t="str">
            <v>Vardanyan, Zaruhi</v>
          </cell>
          <cell r="C272" t="str">
            <v>Medical Specialty</v>
          </cell>
          <cell r="D272" t="str">
            <v>Hospitalist</v>
          </cell>
          <cell r="E272" t="str">
            <v>Hospitalist</v>
          </cell>
          <cell r="F272" t="str">
            <v>88618: Hospitalists</v>
          </cell>
          <cell r="G272">
            <v>220225.2</v>
          </cell>
          <cell r="H272">
            <v>0</v>
          </cell>
          <cell r="I272">
            <v>0</v>
          </cell>
          <cell r="J272">
            <v>220225.2</v>
          </cell>
          <cell r="K272">
            <v>220225.2</v>
          </cell>
          <cell r="L272">
            <v>3088.4799634218216</v>
          </cell>
          <cell r="M272" t="str">
            <v>Guarantee</v>
          </cell>
          <cell r="N272">
            <v>207</v>
          </cell>
          <cell r="O272" t="e">
            <v>#N/A</v>
          </cell>
          <cell r="Q272">
            <v>0</v>
          </cell>
          <cell r="R272">
            <v>0</v>
          </cell>
          <cell r="T272">
            <v>1</v>
          </cell>
          <cell r="U272">
            <v>1</v>
          </cell>
          <cell r="V272">
            <v>0</v>
          </cell>
          <cell r="X272">
            <v>0</v>
          </cell>
          <cell r="Y272">
            <v>0</v>
          </cell>
          <cell r="Z272">
            <v>3088.4799634218216</v>
          </cell>
          <cell r="AA272">
            <v>3088.4799634218216</v>
          </cell>
          <cell r="AB272">
            <v>0</v>
          </cell>
        </row>
        <row r="273">
          <cell r="B273" t="str">
            <v>Chaudhari, Ashutosh</v>
          </cell>
          <cell r="C273" t="str">
            <v>Medical Specialty</v>
          </cell>
          <cell r="D273" t="str">
            <v>Hospitalist</v>
          </cell>
          <cell r="E273" t="str">
            <v>Hospitalist</v>
          </cell>
          <cell r="F273" t="str">
            <v>88618: Hospitalists</v>
          </cell>
          <cell r="G273">
            <v>223487.21</v>
          </cell>
          <cell r="H273">
            <v>0</v>
          </cell>
          <cell r="I273">
            <v>0</v>
          </cell>
          <cell r="J273">
            <v>223487.21</v>
          </cell>
          <cell r="K273">
            <v>223487.21</v>
          </cell>
          <cell r="L273">
            <v>2923.4299690723419</v>
          </cell>
          <cell r="M273" t="str">
            <v>Guarantee</v>
          </cell>
          <cell r="N273">
            <v>97</v>
          </cell>
          <cell r="O273" t="e">
            <v>#N/A</v>
          </cell>
          <cell r="Q273">
            <v>0</v>
          </cell>
          <cell r="R273">
            <v>0</v>
          </cell>
          <cell r="T273">
            <v>1</v>
          </cell>
          <cell r="U273">
            <v>1</v>
          </cell>
          <cell r="V273">
            <v>0</v>
          </cell>
          <cell r="Y273">
            <v>0</v>
          </cell>
          <cell r="Z273">
            <v>2923.4299690723419</v>
          </cell>
          <cell r="AA273">
            <v>2923.4299690723419</v>
          </cell>
          <cell r="AB273">
            <v>0</v>
          </cell>
        </row>
        <row r="274">
          <cell r="B274" t="str">
            <v>Sharma, Nidhi</v>
          </cell>
          <cell r="C274" t="str">
            <v>Medical Specialty</v>
          </cell>
          <cell r="D274" t="str">
            <v>Hospitalist</v>
          </cell>
          <cell r="E274" t="str">
            <v>Hospitalist</v>
          </cell>
          <cell r="F274" t="str">
            <v>88618: Hospitalists</v>
          </cell>
          <cell r="G274">
            <v>158529.20000000001</v>
          </cell>
          <cell r="H274">
            <v>0</v>
          </cell>
          <cell r="I274">
            <v>0</v>
          </cell>
          <cell r="J274">
            <v>158529.20000000001</v>
          </cell>
          <cell r="K274">
            <v>158529.20000000001</v>
          </cell>
          <cell r="L274">
            <v>2807.1599724888802</v>
          </cell>
          <cell r="M274" t="str">
            <v>Guarantee</v>
          </cell>
          <cell r="N274">
            <v>204</v>
          </cell>
          <cell r="O274" t="e">
            <v>#N/A</v>
          </cell>
          <cell r="Q274">
            <v>0</v>
          </cell>
          <cell r="R274">
            <v>0</v>
          </cell>
          <cell r="T274">
            <v>0.9</v>
          </cell>
          <cell r="U274">
            <v>0.9</v>
          </cell>
          <cell r="V274">
            <v>0</v>
          </cell>
          <cell r="X274">
            <v>0</v>
          </cell>
          <cell r="Y274">
            <v>0</v>
          </cell>
          <cell r="Z274">
            <v>2807.1599724888802</v>
          </cell>
          <cell r="AA274">
            <v>2807.1599724888802</v>
          </cell>
          <cell r="AB274">
            <v>0</v>
          </cell>
        </row>
        <row r="275">
          <cell r="B275" t="str">
            <v>Mosentine, Kathleen</v>
          </cell>
          <cell r="C275" t="str">
            <v>Medical Specialty</v>
          </cell>
          <cell r="D275" t="str">
            <v>Hospitalist</v>
          </cell>
          <cell r="E275" t="str">
            <v>Hospitalist</v>
          </cell>
          <cell r="F275" t="str">
            <v>88618: Hospitalists</v>
          </cell>
          <cell r="G275">
            <v>172047.85</v>
          </cell>
          <cell r="H275">
            <v>0</v>
          </cell>
          <cell r="I275">
            <v>0</v>
          </cell>
          <cell r="J275">
            <v>172047.85</v>
          </cell>
          <cell r="K275">
            <v>172047.85</v>
          </cell>
          <cell r="L275">
            <v>2701.0299781560898</v>
          </cell>
          <cell r="M275" t="str">
            <v>Guarantee</v>
          </cell>
          <cell r="N275">
            <v>15</v>
          </cell>
          <cell r="O275" t="e">
            <v>#N/A</v>
          </cell>
          <cell r="Q275">
            <v>0</v>
          </cell>
          <cell r="R275">
            <v>0</v>
          </cell>
          <cell r="T275">
            <v>0.75</v>
          </cell>
          <cell r="U275">
            <v>0.75</v>
          </cell>
          <cell r="V275">
            <v>0</v>
          </cell>
          <cell r="X275">
            <v>0</v>
          </cell>
          <cell r="Y275">
            <v>0</v>
          </cell>
          <cell r="Z275">
            <v>2701.0299781560898</v>
          </cell>
          <cell r="AA275">
            <v>2701.0299781560898</v>
          </cell>
          <cell r="AB275">
            <v>0</v>
          </cell>
        </row>
        <row r="276">
          <cell r="B276" t="str">
            <v>Berquist, Michael</v>
          </cell>
          <cell r="C276" t="str">
            <v>Medical Specialty</v>
          </cell>
          <cell r="D276" t="str">
            <v>Hospitalist</v>
          </cell>
          <cell r="E276" t="str">
            <v>Hospitalist</v>
          </cell>
          <cell r="F276" t="str">
            <v>88618: Hospitalists</v>
          </cell>
          <cell r="G276">
            <v>238698.3</v>
          </cell>
          <cell r="H276">
            <v>0</v>
          </cell>
          <cell r="I276">
            <v>0</v>
          </cell>
          <cell r="J276">
            <v>238698.3</v>
          </cell>
          <cell r="K276">
            <v>238698.3</v>
          </cell>
          <cell r="L276">
            <v>2680.9799661338329</v>
          </cell>
          <cell r="M276" t="str">
            <v>Guarantee</v>
          </cell>
          <cell r="N276">
            <v>93</v>
          </cell>
          <cell r="O276" t="e">
            <v>#N/A</v>
          </cell>
          <cell r="Q276">
            <v>0</v>
          </cell>
          <cell r="R276">
            <v>0</v>
          </cell>
          <cell r="T276">
            <v>1</v>
          </cell>
          <cell r="U276">
            <v>1</v>
          </cell>
          <cell r="V276">
            <v>0</v>
          </cell>
          <cell r="Y276">
            <v>0</v>
          </cell>
          <cell r="Z276">
            <v>2680.9799661338329</v>
          </cell>
          <cell r="AA276">
            <v>2680.9799661338329</v>
          </cell>
          <cell r="AB276">
            <v>0</v>
          </cell>
        </row>
        <row r="277">
          <cell r="B277" t="str">
            <v>Horn, Benjamin</v>
          </cell>
          <cell r="C277" t="str">
            <v>Medical Specialty</v>
          </cell>
          <cell r="D277" t="str">
            <v>Hospitalist</v>
          </cell>
          <cell r="E277" t="str">
            <v>Hospitalist</v>
          </cell>
          <cell r="F277" t="str">
            <v>88618: Hospitalists</v>
          </cell>
          <cell r="G277">
            <v>284779.08999999997</v>
          </cell>
          <cell r="H277">
            <v>0</v>
          </cell>
          <cell r="I277">
            <v>0</v>
          </cell>
          <cell r="J277">
            <v>284779.08999999997</v>
          </cell>
          <cell r="K277">
            <v>284779.08999999997</v>
          </cell>
          <cell r="L277">
            <v>2385.8799839019775</v>
          </cell>
          <cell r="M277" t="str">
            <v>Guarantee</v>
          </cell>
          <cell r="N277">
            <v>90</v>
          </cell>
          <cell r="O277" t="e">
            <v>#N/A</v>
          </cell>
          <cell r="Q277">
            <v>0</v>
          </cell>
          <cell r="R277">
            <v>0</v>
          </cell>
          <cell r="S277">
            <v>0</v>
          </cell>
          <cell r="T277">
            <v>1</v>
          </cell>
          <cell r="U277">
            <v>0.5</v>
          </cell>
          <cell r="V277">
            <v>0</v>
          </cell>
          <cell r="X277">
            <v>0</v>
          </cell>
          <cell r="Y277">
            <v>0</v>
          </cell>
          <cell r="Z277">
            <v>2385.8799839019775</v>
          </cell>
          <cell r="AA277">
            <v>2385.8799839019775</v>
          </cell>
          <cell r="AB277">
            <v>0</v>
          </cell>
        </row>
        <row r="278">
          <cell r="B278" t="str">
            <v>Camp, Robert</v>
          </cell>
          <cell r="C278" t="str">
            <v>Medical Specialty</v>
          </cell>
          <cell r="D278" t="str">
            <v>Hospitalist</v>
          </cell>
          <cell r="E278" t="str">
            <v>Hospitalist</v>
          </cell>
          <cell r="F278" t="str">
            <v>88618: Hospitalists</v>
          </cell>
          <cell r="G278">
            <v>177001.18</v>
          </cell>
          <cell r="H278">
            <v>0</v>
          </cell>
          <cell r="I278">
            <v>0</v>
          </cell>
          <cell r="J278">
            <v>177001.18</v>
          </cell>
          <cell r="K278">
            <v>177001.18</v>
          </cell>
          <cell r="L278">
            <v>1893.819976568222</v>
          </cell>
          <cell r="M278" t="str">
            <v>Guarantee</v>
          </cell>
          <cell r="N278">
            <v>77</v>
          </cell>
          <cell r="O278" t="e">
            <v>#N/A</v>
          </cell>
          <cell r="Q278">
            <v>0</v>
          </cell>
          <cell r="R278">
            <v>0</v>
          </cell>
          <cell r="T278">
            <v>0.75</v>
          </cell>
          <cell r="U278">
            <v>0.375</v>
          </cell>
          <cell r="V278">
            <v>0</v>
          </cell>
          <cell r="Y278">
            <v>0</v>
          </cell>
          <cell r="Z278">
            <v>1893.819976568222</v>
          </cell>
          <cell r="AA278">
            <v>1893.819976568222</v>
          </cell>
          <cell r="AB278">
            <v>0</v>
          </cell>
        </row>
        <row r="279">
          <cell r="B279" t="str">
            <v>Wong, Frances</v>
          </cell>
          <cell r="C279" t="str">
            <v>Medical Specialty</v>
          </cell>
          <cell r="D279" t="str">
            <v>Hospitalist</v>
          </cell>
          <cell r="E279" t="str">
            <v>Hospitalist</v>
          </cell>
          <cell r="F279" t="str">
            <v>88618: Hospitalists</v>
          </cell>
          <cell r="G279">
            <v>94422</v>
          </cell>
          <cell r="H279">
            <v>0</v>
          </cell>
          <cell r="I279">
            <v>0</v>
          </cell>
          <cell r="J279">
            <v>94422</v>
          </cell>
          <cell r="K279">
            <v>94422</v>
          </cell>
          <cell r="L279">
            <v>1748.0299825072289</v>
          </cell>
          <cell r="M279" t="str">
            <v>Guarantee</v>
          </cell>
          <cell r="N279">
            <v>215</v>
          </cell>
          <cell r="O279" t="e">
            <v>#N/A</v>
          </cell>
          <cell r="Q279">
            <v>0</v>
          </cell>
          <cell r="R279">
            <v>0</v>
          </cell>
          <cell r="T279">
            <v>1</v>
          </cell>
          <cell r="U279">
            <v>1</v>
          </cell>
          <cell r="V279">
            <v>0</v>
          </cell>
          <cell r="Y279">
            <v>0</v>
          </cell>
          <cell r="Z279">
            <v>1748.0299825072289</v>
          </cell>
          <cell r="AA279">
            <v>1748.0299825072289</v>
          </cell>
          <cell r="AB279">
            <v>0</v>
          </cell>
        </row>
        <row r="280">
          <cell r="B280" t="str">
            <v>Beg, Simin</v>
          </cell>
          <cell r="C280" t="str">
            <v>Medical Specialty</v>
          </cell>
          <cell r="D280" t="str">
            <v>Hospitalist</v>
          </cell>
          <cell r="E280" t="str">
            <v>Hospitalist</v>
          </cell>
          <cell r="F280" t="str">
            <v>88618: Hospitalists</v>
          </cell>
          <cell r="G280">
            <v>232531.8</v>
          </cell>
          <cell r="H280">
            <v>0</v>
          </cell>
          <cell r="I280">
            <v>0</v>
          </cell>
          <cell r="J280">
            <v>232531.8</v>
          </cell>
          <cell r="K280">
            <v>232531.8</v>
          </cell>
          <cell r="L280">
            <v>1037.5699911117554</v>
          </cell>
          <cell r="M280" t="str">
            <v>Guarantee</v>
          </cell>
          <cell r="N280">
            <v>136</v>
          </cell>
          <cell r="O280" t="e">
            <v>#N/A</v>
          </cell>
          <cell r="Q280">
            <v>0</v>
          </cell>
          <cell r="R280">
            <v>0</v>
          </cell>
          <cell r="T280">
            <v>1</v>
          </cell>
          <cell r="U280">
            <v>1</v>
          </cell>
          <cell r="V280">
            <v>0</v>
          </cell>
          <cell r="Y280">
            <v>0</v>
          </cell>
          <cell r="Z280">
            <v>1037.5699911117554</v>
          </cell>
          <cell r="AA280">
            <v>1037.5699911117554</v>
          </cell>
          <cell r="AB280">
            <v>0</v>
          </cell>
        </row>
        <row r="281">
          <cell r="B281" t="str">
            <v>Varma, Abha</v>
          </cell>
          <cell r="C281" t="str">
            <v>Medical Specialty</v>
          </cell>
          <cell r="D281" t="str">
            <v>Hospitalist</v>
          </cell>
          <cell r="E281" t="str">
            <v>Hospitalist</v>
          </cell>
          <cell r="F281" t="str">
            <v>88618: Hospitalists</v>
          </cell>
          <cell r="G281">
            <v>63431.4</v>
          </cell>
          <cell r="H281">
            <v>0</v>
          </cell>
          <cell r="I281">
            <v>0</v>
          </cell>
          <cell r="J281">
            <v>63431.4</v>
          </cell>
          <cell r="K281">
            <v>63431.4</v>
          </cell>
          <cell r="L281">
            <v>820.19998794794083</v>
          </cell>
          <cell r="M281" t="str">
            <v>Guarantee</v>
          </cell>
          <cell r="N281">
            <v>147</v>
          </cell>
          <cell r="O281" t="e">
            <v>#N/A</v>
          </cell>
          <cell r="Q281">
            <v>0</v>
          </cell>
          <cell r="R281">
            <v>0</v>
          </cell>
          <cell r="T281">
            <v>1</v>
          </cell>
          <cell r="U281">
            <v>1</v>
          </cell>
          <cell r="V281">
            <v>0</v>
          </cell>
          <cell r="X281">
            <v>0</v>
          </cell>
          <cell r="Y281">
            <v>0</v>
          </cell>
          <cell r="Z281">
            <v>820.19998794794083</v>
          </cell>
          <cell r="AA281">
            <v>820.19998794794083</v>
          </cell>
          <cell r="AB281">
            <v>0</v>
          </cell>
        </row>
        <row r="282">
          <cell r="B282" t="str">
            <v>Apple, Douglas</v>
          </cell>
          <cell r="C282" t="str">
            <v>Medical Specialty</v>
          </cell>
          <cell r="D282" t="str">
            <v>Hospitalist</v>
          </cell>
          <cell r="E282" t="str">
            <v>Hospitalist</v>
          </cell>
          <cell r="F282" t="str">
            <v>88618: Hospitalists</v>
          </cell>
          <cell r="G282">
            <v>293991.59999999998</v>
          </cell>
          <cell r="H282">
            <v>0</v>
          </cell>
          <cell r="I282">
            <v>0</v>
          </cell>
          <cell r="J282">
            <v>293991.59999999998</v>
          </cell>
          <cell r="K282">
            <v>293991.59999999998</v>
          </cell>
          <cell r="L282">
            <v>818.11999249458313</v>
          </cell>
          <cell r="M282" t="str">
            <v>Guarantee</v>
          </cell>
          <cell r="N282">
            <v>85</v>
          </cell>
          <cell r="O282" t="e">
            <v>#N/A</v>
          </cell>
          <cell r="Q282">
            <v>0</v>
          </cell>
          <cell r="R282">
            <v>0</v>
          </cell>
          <cell r="T282">
            <v>1</v>
          </cell>
          <cell r="U282">
            <v>0.25</v>
          </cell>
          <cell r="V282">
            <v>0</v>
          </cell>
          <cell r="Y282">
            <v>0</v>
          </cell>
          <cell r="Z282">
            <v>818.11999249458313</v>
          </cell>
          <cell r="AA282">
            <v>818.11999249458313</v>
          </cell>
          <cell r="AB282">
            <v>0</v>
          </cell>
        </row>
        <row r="283">
          <cell r="B283" t="str">
            <v>Osborne, Daniel</v>
          </cell>
          <cell r="C283" t="str">
            <v>Medical Specialty</v>
          </cell>
          <cell r="D283" t="str">
            <v>Hospitalist</v>
          </cell>
          <cell r="E283" t="str">
            <v>Hospitalist</v>
          </cell>
          <cell r="F283" t="str">
            <v>88618: Hospitalists</v>
          </cell>
          <cell r="G283">
            <v>186418.4</v>
          </cell>
          <cell r="H283">
            <v>0</v>
          </cell>
          <cell r="I283">
            <v>0</v>
          </cell>
          <cell r="J283">
            <v>186418.4</v>
          </cell>
          <cell r="K283">
            <v>186418.4</v>
          </cell>
          <cell r="L283">
            <v>719.05998373031616</v>
          </cell>
          <cell r="M283" t="str">
            <v>Guarantee</v>
          </cell>
          <cell r="N283">
            <v>127</v>
          </cell>
          <cell r="O283" t="e">
            <v>#N/A</v>
          </cell>
          <cell r="Q283">
            <v>0</v>
          </cell>
          <cell r="R283">
            <v>0</v>
          </cell>
          <cell r="T283">
            <v>1</v>
          </cell>
          <cell r="U283">
            <v>1</v>
          </cell>
          <cell r="V283">
            <v>0</v>
          </cell>
          <cell r="X283">
            <v>0</v>
          </cell>
          <cell r="Y283">
            <v>0</v>
          </cell>
          <cell r="Z283">
            <v>719.05998373031616</v>
          </cell>
          <cell r="AA283">
            <v>719.05998373031616</v>
          </cell>
          <cell r="AB283">
            <v>0</v>
          </cell>
        </row>
        <row r="284">
          <cell r="B284" t="str">
            <v>Edlund, Adam</v>
          </cell>
          <cell r="C284" t="str">
            <v>Medical Specialty</v>
          </cell>
          <cell r="D284" t="str">
            <v>Hospitalist</v>
          </cell>
          <cell r="E284" t="str">
            <v>Hospitalist</v>
          </cell>
          <cell r="F284" t="str">
            <v>88618: Hospitalists</v>
          </cell>
          <cell r="G284">
            <v>189965.56999999998</v>
          </cell>
          <cell r="H284">
            <v>0</v>
          </cell>
          <cell r="I284">
            <v>0</v>
          </cell>
          <cell r="J284">
            <v>189965.56999999998</v>
          </cell>
          <cell r="K284">
            <v>189965.56999999998</v>
          </cell>
          <cell r="L284">
            <v>0</v>
          </cell>
          <cell r="M284" t="str">
            <v>Guarantee</v>
          </cell>
          <cell r="N284">
            <v>54</v>
          </cell>
          <cell r="O284" t="e">
            <v>#N/A</v>
          </cell>
          <cell r="Q284">
            <v>0</v>
          </cell>
          <cell r="R284">
            <v>0</v>
          </cell>
          <cell r="T284">
            <v>0.75</v>
          </cell>
          <cell r="U284">
            <v>0.75</v>
          </cell>
          <cell r="V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B285" t="str">
            <v>Talla, Vidyulatha</v>
          </cell>
          <cell r="C285" t="str">
            <v>Medical Specialty</v>
          </cell>
          <cell r="D285" t="str">
            <v>Hospitalist</v>
          </cell>
          <cell r="E285" t="str">
            <v>Hospitalist</v>
          </cell>
          <cell r="F285" t="str">
            <v>88618: Hospitalists</v>
          </cell>
          <cell r="G285">
            <v>181746.85</v>
          </cell>
          <cell r="H285">
            <v>0</v>
          </cell>
          <cell r="I285">
            <v>0</v>
          </cell>
          <cell r="J285">
            <v>181746.85</v>
          </cell>
          <cell r="K285">
            <v>181746.85</v>
          </cell>
          <cell r="L285">
            <v>0</v>
          </cell>
          <cell r="M285" t="str">
            <v>Guarantee</v>
          </cell>
          <cell r="N285">
            <v>232</v>
          </cell>
          <cell r="O285" t="e">
            <v>#N/A</v>
          </cell>
          <cell r="Q285">
            <v>0</v>
          </cell>
          <cell r="R285">
            <v>0</v>
          </cell>
          <cell r="T285">
            <v>0.75</v>
          </cell>
          <cell r="U285">
            <v>0.75</v>
          </cell>
          <cell r="V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B286" t="str">
            <v>VanderMolen, Laura</v>
          </cell>
          <cell r="C286" t="str">
            <v>Medical Specialty</v>
          </cell>
          <cell r="D286" t="str">
            <v>Hospitalist</v>
          </cell>
          <cell r="E286" t="str">
            <v>Hospitalist</v>
          </cell>
          <cell r="F286" t="str">
            <v>88618: Hospitalists</v>
          </cell>
          <cell r="G286">
            <v>25800</v>
          </cell>
          <cell r="H286">
            <v>0</v>
          </cell>
          <cell r="I286">
            <v>0</v>
          </cell>
          <cell r="J286">
            <v>25800</v>
          </cell>
          <cell r="K286">
            <v>25800</v>
          </cell>
          <cell r="L286">
            <v>0</v>
          </cell>
          <cell r="M286" t="str">
            <v>Guarantee</v>
          </cell>
          <cell r="N286">
            <v>302</v>
          </cell>
          <cell r="O286" t="e">
            <v>#N/A</v>
          </cell>
          <cell r="Q286">
            <v>0</v>
          </cell>
          <cell r="R286">
            <v>0</v>
          </cell>
          <cell r="T286">
            <v>1</v>
          </cell>
          <cell r="U286">
            <v>1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B287" t="str">
            <v>Pervaiz, Ghazia</v>
          </cell>
          <cell r="C287" t="str">
            <v>Medical Specialty</v>
          </cell>
          <cell r="D287" t="str">
            <v>Hospitalist</v>
          </cell>
          <cell r="E287" t="str">
            <v>Hospitalist</v>
          </cell>
          <cell r="F287" t="str">
            <v>88618: Hospitalists</v>
          </cell>
          <cell r="G287">
            <v>86589.16</v>
          </cell>
          <cell r="H287">
            <v>86.54</v>
          </cell>
          <cell r="I287">
            <v>180003.20000000001</v>
          </cell>
          <cell r="J287">
            <v>180003.20000000001</v>
          </cell>
          <cell r="K287">
            <v>180003.20000000001</v>
          </cell>
          <cell r="L287">
            <v>0</v>
          </cell>
          <cell r="M287" t="str">
            <v>Guarantee</v>
          </cell>
          <cell r="N287">
            <v>199</v>
          </cell>
          <cell r="O287" t="e">
            <v>#N/A</v>
          </cell>
          <cell r="Q287">
            <v>0</v>
          </cell>
          <cell r="R287">
            <v>0</v>
          </cell>
          <cell r="S287">
            <v>130837</v>
          </cell>
          <cell r="T287">
            <v>1</v>
          </cell>
          <cell r="U287">
            <v>1</v>
          </cell>
          <cell r="V287">
            <v>0</v>
          </cell>
          <cell r="X287">
            <v>0</v>
          </cell>
          <cell r="Y287">
            <v>0</v>
          </cell>
          <cell r="Z287">
            <v>1343.8499831557274</v>
          </cell>
          <cell r="AA287">
            <v>1343.8499831557274</v>
          </cell>
          <cell r="AB287">
            <v>1343.8499831557274</v>
          </cell>
        </row>
        <row r="288">
          <cell r="B288" t="str">
            <v>DeOcampo, Edsil</v>
          </cell>
          <cell r="C288" t="str">
            <v>Medical Specialty</v>
          </cell>
          <cell r="D288" t="str">
            <v>Hospitalist</v>
          </cell>
          <cell r="E288" t="str">
            <v>Hospitalist</v>
          </cell>
          <cell r="F288" t="str">
            <v>88618: Hospitalists</v>
          </cell>
          <cell r="G288">
            <v>96237.8</v>
          </cell>
          <cell r="H288">
            <v>86.54</v>
          </cell>
          <cell r="I288">
            <v>180003.20000000001</v>
          </cell>
          <cell r="J288">
            <v>180003.20000000001</v>
          </cell>
          <cell r="K288">
            <v>180003.20000000001</v>
          </cell>
          <cell r="L288">
            <v>0</v>
          </cell>
          <cell r="M288" t="str">
            <v>Guarantee</v>
          </cell>
          <cell r="N288">
            <v>220</v>
          </cell>
          <cell r="O288" t="str">
            <v>Yes</v>
          </cell>
          <cell r="Q288">
            <v>0</v>
          </cell>
          <cell r="R288">
            <v>0</v>
          </cell>
          <cell r="S288">
            <v>130960</v>
          </cell>
          <cell r="T288">
            <v>1</v>
          </cell>
          <cell r="U288">
            <v>1</v>
          </cell>
          <cell r="V288">
            <v>0</v>
          </cell>
          <cell r="Y288">
            <v>0</v>
          </cell>
          <cell r="Z288">
            <v>1586.0699778199196</v>
          </cell>
          <cell r="AA288">
            <v>1586.0699778199196</v>
          </cell>
          <cell r="AB288">
            <v>1586.0699778199196</v>
          </cell>
        </row>
        <row r="289">
          <cell r="B289" t="str">
            <v>Golipelly, Kavitha</v>
          </cell>
          <cell r="C289" t="str">
            <v>Medical Specialty</v>
          </cell>
          <cell r="D289" t="str">
            <v>Hospitalist</v>
          </cell>
          <cell r="E289" t="str">
            <v>Hospitalist</v>
          </cell>
          <cell r="F289" t="str">
            <v>88618: Hospitalists</v>
          </cell>
          <cell r="G289">
            <v>63636.2</v>
          </cell>
          <cell r="H289">
            <v>86.54</v>
          </cell>
          <cell r="I289">
            <v>135002.40000000002</v>
          </cell>
          <cell r="J289">
            <v>135002.40000000002</v>
          </cell>
          <cell r="K289">
            <v>135002.40000000002</v>
          </cell>
          <cell r="L289">
            <v>0</v>
          </cell>
          <cell r="M289" t="str">
            <v>Guarantee</v>
          </cell>
          <cell r="N289">
            <v>225</v>
          </cell>
          <cell r="O289" t="str">
            <v>Yes</v>
          </cell>
          <cell r="Q289">
            <v>0</v>
          </cell>
          <cell r="R289">
            <v>0</v>
          </cell>
          <cell r="S289">
            <v>131087</v>
          </cell>
          <cell r="T289">
            <v>0.75</v>
          </cell>
          <cell r="U289">
            <v>0.75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861.67998850345612</v>
          </cell>
          <cell r="AA289">
            <v>861.67998850345612</v>
          </cell>
          <cell r="AB289">
            <v>861.67998850345612</v>
          </cell>
        </row>
        <row r="290">
          <cell r="B290" t="str">
            <v>Howard, Brian</v>
          </cell>
          <cell r="C290" t="str">
            <v>Medical Specialty</v>
          </cell>
          <cell r="D290" t="str">
            <v>Hospitalist</v>
          </cell>
          <cell r="E290" t="str">
            <v>Hospitalist</v>
          </cell>
          <cell r="F290" t="str">
            <v>88618: Hospitalists</v>
          </cell>
          <cell r="G290">
            <v>65030.879999999997</v>
          </cell>
          <cell r="H290">
            <v>86.54</v>
          </cell>
          <cell r="I290">
            <v>180003.20000000001</v>
          </cell>
          <cell r="J290">
            <v>180003.20000000001</v>
          </cell>
          <cell r="K290">
            <v>180003.20000000001</v>
          </cell>
          <cell r="L290">
            <v>0</v>
          </cell>
          <cell r="M290" t="str">
            <v>Guarantee</v>
          </cell>
          <cell r="N290">
            <v>226</v>
          </cell>
          <cell r="O290" t="str">
            <v>Yes</v>
          </cell>
          <cell r="Q290">
            <v>0</v>
          </cell>
          <cell r="R290">
            <v>0</v>
          </cell>
          <cell r="S290">
            <v>131287</v>
          </cell>
          <cell r="T290">
            <v>1</v>
          </cell>
          <cell r="U290">
            <v>1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1076.5299939513206</v>
          </cell>
          <cell r="AA290">
            <v>1076.5299939513206</v>
          </cell>
          <cell r="AB290">
            <v>1076.5299939513206</v>
          </cell>
        </row>
        <row r="291">
          <cell r="B291" t="str">
            <v>Sholler, Peter</v>
          </cell>
          <cell r="C291" t="str">
            <v>Medical Specialty</v>
          </cell>
          <cell r="D291" t="str">
            <v>Hospitalist</v>
          </cell>
          <cell r="E291" t="str">
            <v>Hospitalist</v>
          </cell>
          <cell r="F291" t="str">
            <v>88618: Hospitalists</v>
          </cell>
          <cell r="G291">
            <v>63112.9</v>
          </cell>
          <cell r="H291">
            <v>96.97</v>
          </cell>
          <cell r="I291">
            <v>191612.72</v>
          </cell>
          <cell r="J291">
            <v>191612.72</v>
          </cell>
          <cell r="K291">
            <v>191612.72</v>
          </cell>
          <cell r="L291">
            <v>0</v>
          </cell>
          <cell r="M291" t="str">
            <v>Guarantee</v>
          </cell>
          <cell r="N291">
            <v>227</v>
          </cell>
          <cell r="O291" t="e">
            <v>#N/A</v>
          </cell>
          <cell r="Q291">
            <v>0</v>
          </cell>
          <cell r="R291">
            <v>0</v>
          </cell>
          <cell r="S291">
            <v>131401</v>
          </cell>
          <cell r="T291">
            <v>0.95</v>
          </cell>
          <cell r="U291">
            <v>0.95</v>
          </cell>
          <cell r="V291">
            <v>0</v>
          </cell>
          <cell r="X291">
            <v>0</v>
          </cell>
          <cell r="Y291">
            <v>0</v>
          </cell>
          <cell r="Z291">
            <v>628.81999409198761</v>
          </cell>
          <cell r="AA291">
            <v>628.81999409198761</v>
          </cell>
          <cell r="AB291">
            <v>628.81999409198761</v>
          </cell>
        </row>
        <row r="292">
          <cell r="B292" t="str">
            <v>Moorthy, Vetriselvi</v>
          </cell>
          <cell r="C292" t="str">
            <v>Medical Specialty</v>
          </cell>
          <cell r="D292" t="str">
            <v>Hospitalist</v>
          </cell>
          <cell r="E292" t="str">
            <v>Hospitalist</v>
          </cell>
          <cell r="F292" t="str">
            <v>88618: Hospitalists</v>
          </cell>
          <cell r="G292">
            <v>52056.800000000003</v>
          </cell>
          <cell r="H292">
            <v>86.54</v>
          </cell>
          <cell r="I292">
            <v>180003.20000000001</v>
          </cell>
          <cell r="J292">
            <v>180003.20000000001</v>
          </cell>
          <cell r="K292">
            <v>180003.20000000001</v>
          </cell>
          <cell r="L292">
            <v>0</v>
          </cell>
          <cell r="M292" t="str">
            <v>Guarantee</v>
          </cell>
          <cell r="N292">
            <v>314</v>
          </cell>
          <cell r="O292" t="e">
            <v>#N/A</v>
          </cell>
          <cell r="Q292">
            <v>0</v>
          </cell>
          <cell r="R292">
            <v>0</v>
          </cell>
          <cell r="S292">
            <v>131489</v>
          </cell>
          <cell r="T292">
            <v>1</v>
          </cell>
          <cell r="U292">
            <v>1</v>
          </cell>
          <cell r="V292">
            <v>0</v>
          </cell>
          <cell r="W292">
            <v>0</v>
          </cell>
          <cell r="X292">
            <v>0</v>
          </cell>
          <cell r="Y292">
            <v>117.18000015616417</v>
          </cell>
          <cell r="Z292">
            <v>644.56999391317368</v>
          </cell>
          <cell r="AA292">
            <v>761.74999406933784</v>
          </cell>
          <cell r="AB292">
            <v>761.74999406933784</v>
          </cell>
        </row>
        <row r="293">
          <cell r="B293" t="str">
            <v>Mohammed, Shahid</v>
          </cell>
          <cell r="C293" t="str">
            <v>Medical Specialty</v>
          </cell>
          <cell r="D293" t="str">
            <v>Hospitalist</v>
          </cell>
          <cell r="E293" t="str">
            <v>Hospitalist</v>
          </cell>
          <cell r="F293" t="str">
            <v>88618: Hospitalists</v>
          </cell>
          <cell r="G293">
            <v>47706.2</v>
          </cell>
          <cell r="H293">
            <v>86.54</v>
          </cell>
          <cell r="I293">
            <v>180003.20000000001</v>
          </cell>
          <cell r="J293">
            <v>180003.20000000001</v>
          </cell>
          <cell r="K293">
            <v>180003.20000000001</v>
          </cell>
          <cell r="L293">
            <v>0</v>
          </cell>
          <cell r="M293" t="str">
            <v>Guarantee</v>
          </cell>
          <cell r="N293">
            <v>200</v>
          </cell>
          <cell r="O293" t="e">
            <v>#N/A</v>
          </cell>
          <cell r="Q293">
            <v>0</v>
          </cell>
          <cell r="R293">
            <v>0</v>
          </cell>
          <cell r="S293">
            <v>131569</v>
          </cell>
          <cell r="T293">
            <v>1</v>
          </cell>
          <cell r="U293">
            <v>1</v>
          </cell>
          <cell r="V293">
            <v>0</v>
          </cell>
          <cell r="X293">
            <v>0</v>
          </cell>
          <cell r="Y293">
            <v>0</v>
          </cell>
          <cell r="Z293">
            <v>6.1099998950958252</v>
          </cell>
          <cell r="AA293">
            <v>6.1099998950958252</v>
          </cell>
          <cell r="AB293">
            <v>6.1099998950958252</v>
          </cell>
        </row>
        <row r="294">
          <cell r="B294" t="str">
            <v>Manhapra, Ajay</v>
          </cell>
          <cell r="C294" t="str">
            <v>Medical Specialty</v>
          </cell>
          <cell r="D294" t="str">
            <v>Hospitalist</v>
          </cell>
          <cell r="E294" t="str">
            <v>Hospitalist</v>
          </cell>
          <cell r="F294" t="str">
            <v>88618: Hospitalists</v>
          </cell>
          <cell r="G294">
            <v>49823.8</v>
          </cell>
          <cell r="H294">
            <v>96.16</v>
          </cell>
          <cell r="I294">
            <v>200012.79999999999</v>
          </cell>
          <cell r="J294">
            <v>200012.79999999999</v>
          </cell>
          <cell r="K294">
            <v>200012.79999999999</v>
          </cell>
          <cell r="L294">
            <v>0</v>
          </cell>
          <cell r="M294" t="str">
            <v>Guarantee</v>
          </cell>
          <cell r="N294">
            <v>295</v>
          </cell>
          <cell r="O294" t="e">
            <v>#N/A</v>
          </cell>
          <cell r="Q294">
            <v>0</v>
          </cell>
          <cell r="R294">
            <v>0</v>
          </cell>
          <cell r="S294">
            <v>131575</v>
          </cell>
          <cell r="T294">
            <v>1</v>
          </cell>
          <cell r="U294">
            <v>1</v>
          </cell>
          <cell r="V294">
            <v>0</v>
          </cell>
          <cell r="X294">
            <v>0</v>
          </cell>
          <cell r="Y294">
            <v>0</v>
          </cell>
          <cell r="Z294">
            <v>895.89999836683273</v>
          </cell>
          <cell r="AA294">
            <v>895.89999836683273</v>
          </cell>
          <cell r="AB294">
            <v>895.89999836683273</v>
          </cell>
        </row>
        <row r="295">
          <cell r="B295" t="str">
            <v>Manhapra, Radhika</v>
          </cell>
          <cell r="C295" t="str">
            <v>Medical Specialty</v>
          </cell>
          <cell r="D295" t="str">
            <v>Hospitalist</v>
          </cell>
          <cell r="E295" t="str">
            <v>Hospitalist</v>
          </cell>
          <cell r="F295" t="str">
            <v>88618: Hospitalists</v>
          </cell>
          <cell r="G295">
            <v>49267.8</v>
          </cell>
          <cell r="H295">
            <v>96.16</v>
          </cell>
          <cell r="I295">
            <v>200012.79999999999</v>
          </cell>
          <cell r="J295">
            <v>200012.79999999999</v>
          </cell>
          <cell r="K295">
            <v>200012.79999999999</v>
          </cell>
          <cell r="L295">
            <v>0</v>
          </cell>
          <cell r="M295" t="str">
            <v>Guarantee</v>
          </cell>
          <cell r="N295">
            <v>263</v>
          </cell>
          <cell r="O295" t="e">
            <v>#N/A</v>
          </cell>
          <cell r="Q295">
            <v>0</v>
          </cell>
          <cell r="R295">
            <v>0</v>
          </cell>
          <cell r="S295">
            <v>131577</v>
          </cell>
          <cell r="T295">
            <v>1</v>
          </cell>
          <cell r="U295">
            <v>1</v>
          </cell>
          <cell r="V295">
            <v>0</v>
          </cell>
          <cell r="X295">
            <v>0</v>
          </cell>
          <cell r="Y295">
            <v>0</v>
          </cell>
          <cell r="Z295">
            <v>841.33999609947205</v>
          </cell>
          <cell r="AA295">
            <v>841.33999609947205</v>
          </cell>
          <cell r="AB295">
            <v>841.33999609947205</v>
          </cell>
        </row>
        <row r="296">
          <cell r="B296" t="str">
            <v>VanDyke, David</v>
          </cell>
          <cell r="C296" t="str">
            <v>Medical Specialty</v>
          </cell>
          <cell r="D296" t="str">
            <v>Hospitalist</v>
          </cell>
          <cell r="E296" t="str">
            <v>Hospitalist</v>
          </cell>
          <cell r="F296" t="str">
            <v>88618: Hospitalists</v>
          </cell>
          <cell r="G296">
            <v>182553.52</v>
          </cell>
          <cell r="H296">
            <v>72.12</v>
          </cell>
          <cell r="I296">
            <v>135008.64000000001</v>
          </cell>
          <cell r="J296">
            <v>182553.52</v>
          </cell>
          <cell r="K296">
            <v>135008.64000000001</v>
          </cell>
          <cell r="L296">
            <v>0</v>
          </cell>
          <cell r="M296" t="str">
            <v>Guarantee</v>
          </cell>
          <cell r="N296">
            <v>219</v>
          </cell>
          <cell r="O296" t="e">
            <v>#N/A</v>
          </cell>
          <cell r="Q296">
            <v>0</v>
          </cell>
          <cell r="R296">
            <v>0</v>
          </cell>
          <cell r="S296">
            <v>132141</v>
          </cell>
          <cell r="T296">
            <v>0.9</v>
          </cell>
          <cell r="U296">
            <v>0.63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2782.2799729704857</v>
          </cell>
          <cell r="AA296">
            <v>2782.2799729704857</v>
          </cell>
          <cell r="AB296">
            <v>2782.2799729704857</v>
          </cell>
        </row>
        <row r="297">
          <cell r="B297" t="str">
            <v>Vanlaan, Steven</v>
          </cell>
          <cell r="C297" t="str">
            <v>Medical Specialty</v>
          </cell>
          <cell r="D297" t="str">
            <v>Hospitalist</v>
          </cell>
          <cell r="E297" t="str">
            <v>Hospitalist</v>
          </cell>
          <cell r="F297" t="str">
            <v>88623- MS GN Hospitalists/Adult SHUM</v>
          </cell>
          <cell r="G297">
            <v>95803.6</v>
          </cell>
          <cell r="H297">
            <v>86.54</v>
          </cell>
          <cell r="I297">
            <v>180003.20000000001</v>
          </cell>
          <cell r="J297">
            <v>180003.20000000001</v>
          </cell>
          <cell r="K297">
            <v>180003.20000000001</v>
          </cell>
          <cell r="L297">
            <v>0</v>
          </cell>
          <cell r="M297" t="str">
            <v>Guarantee</v>
          </cell>
          <cell r="N297">
            <v>319</v>
          </cell>
          <cell r="O297" t="e">
            <v>#N/A</v>
          </cell>
          <cell r="Q297">
            <v>0</v>
          </cell>
          <cell r="R297">
            <v>0</v>
          </cell>
          <cell r="S297">
            <v>111333</v>
          </cell>
          <cell r="T297">
            <v>1</v>
          </cell>
          <cell r="U297">
            <v>1</v>
          </cell>
          <cell r="V297">
            <v>0</v>
          </cell>
          <cell r="W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B298" t="str">
            <v>Manley, Amy</v>
          </cell>
          <cell r="C298" t="str">
            <v>Medical Specialty</v>
          </cell>
          <cell r="D298" t="str">
            <v>Hospitalist</v>
          </cell>
          <cell r="E298" t="str">
            <v>Hospitalist</v>
          </cell>
          <cell r="F298" t="str">
            <v>88627: Hospitalists</v>
          </cell>
          <cell r="G298">
            <v>108775.67999999999</v>
          </cell>
          <cell r="H298">
            <v>96.16</v>
          </cell>
          <cell r="I298">
            <v>200012.79999999999</v>
          </cell>
          <cell r="J298">
            <v>200012.79999999999</v>
          </cell>
          <cell r="K298">
            <v>200012.79999999999</v>
          </cell>
          <cell r="L298">
            <v>0</v>
          </cell>
          <cell r="M298" t="str">
            <v>Guarantee</v>
          </cell>
          <cell r="N298">
            <v>311</v>
          </cell>
          <cell r="O298" t="e">
            <v>#N/A</v>
          </cell>
          <cell r="Q298">
            <v>0</v>
          </cell>
          <cell r="R298">
            <v>0</v>
          </cell>
          <cell r="S298">
            <v>130753</v>
          </cell>
          <cell r="T298">
            <v>1</v>
          </cell>
          <cell r="U298">
            <v>1</v>
          </cell>
          <cell r="V298">
            <v>0</v>
          </cell>
          <cell r="Y298">
            <v>0</v>
          </cell>
          <cell r="Z298">
            <v>1715.5699920654297</v>
          </cell>
          <cell r="AA298">
            <v>1715.5699920654297</v>
          </cell>
          <cell r="AB298">
            <v>1715.5699920654297</v>
          </cell>
        </row>
        <row r="299">
          <cell r="B299" t="str">
            <v>Dobbie, David</v>
          </cell>
          <cell r="C299" t="str">
            <v>Medical Specialty</v>
          </cell>
          <cell r="D299" t="str">
            <v>Infectious Disease - MS</v>
          </cell>
          <cell r="E299" t="str">
            <v>Infectious Disease</v>
          </cell>
          <cell r="F299" t="str">
            <v>86720:  MS Infectious Disease Specialists</v>
          </cell>
          <cell r="G299">
            <v>309265.43999999994</v>
          </cell>
          <cell r="H299">
            <v>0</v>
          </cell>
          <cell r="I299">
            <v>0</v>
          </cell>
          <cell r="J299">
            <v>309265.43999999994</v>
          </cell>
          <cell r="K299">
            <v>309265.43999999994</v>
          </cell>
          <cell r="L299">
            <v>2505.5499999999997</v>
          </cell>
          <cell r="M299" t="str">
            <v>Guarantee</v>
          </cell>
          <cell r="N299">
            <v>241</v>
          </cell>
          <cell r="O299" t="str">
            <v>Yes</v>
          </cell>
          <cell r="Q299">
            <v>0</v>
          </cell>
          <cell r="R299">
            <v>0</v>
          </cell>
          <cell r="T299">
            <v>1</v>
          </cell>
          <cell r="U299">
            <v>0.4</v>
          </cell>
          <cell r="V299">
            <v>0</v>
          </cell>
          <cell r="Y299">
            <v>0</v>
          </cell>
          <cell r="Z299">
            <v>2541.8499702811241</v>
          </cell>
          <cell r="AA299">
            <v>2541.8499702811241</v>
          </cell>
          <cell r="AB299">
            <v>36.299970281124388</v>
          </cell>
        </row>
        <row r="300">
          <cell r="B300" t="str">
            <v>Emig, Mimi</v>
          </cell>
          <cell r="C300" t="str">
            <v>Medical Specialty</v>
          </cell>
          <cell r="D300" t="str">
            <v>Infectious Disease - MS</v>
          </cell>
          <cell r="E300" t="str">
            <v>Infectious Disease</v>
          </cell>
          <cell r="F300" t="str">
            <v>86720:  MS Infectious Disease Specialists</v>
          </cell>
          <cell r="G300">
            <v>199607.47000000015</v>
          </cell>
          <cell r="H300">
            <v>0</v>
          </cell>
          <cell r="I300">
            <v>0</v>
          </cell>
          <cell r="J300">
            <v>199607.47000000015</v>
          </cell>
          <cell r="K300">
            <v>199607.47000000015</v>
          </cell>
          <cell r="L300">
            <v>3452.3700000000003</v>
          </cell>
          <cell r="M300" t="str">
            <v>Guarantee</v>
          </cell>
          <cell r="N300">
            <v>242</v>
          </cell>
          <cell r="O300" t="str">
            <v>Yes</v>
          </cell>
          <cell r="Q300">
            <v>0</v>
          </cell>
          <cell r="R300">
            <v>0</v>
          </cell>
          <cell r="T300">
            <v>0.9</v>
          </cell>
          <cell r="U300">
            <v>0.9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3509.6299560964108</v>
          </cell>
          <cell r="AA300">
            <v>3509.6299560964108</v>
          </cell>
          <cell r="AB300">
            <v>57.259956096410406</v>
          </cell>
        </row>
        <row r="301">
          <cell r="B301" t="str">
            <v>Triesenberg, Steven</v>
          </cell>
          <cell r="C301" t="str">
            <v>Medical Specialty</v>
          </cell>
          <cell r="D301" t="str">
            <v>Infectious Disease - MS</v>
          </cell>
          <cell r="E301" t="str">
            <v>Infectious Disease</v>
          </cell>
          <cell r="F301" t="str">
            <v>86720:  MS Infectious Disease Specialists</v>
          </cell>
          <cell r="G301">
            <v>206785.52</v>
          </cell>
          <cell r="H301">
            <v>0</v>
          </cell>
          <cell r="I301">
            <v>0</v>
          </cell>
          <cell r="J301">
            <v>206785.52</v>
          </cell>
          <cell r="K301">
            <v>206785.52</v>
          </cell>
          <cell r="L301">
            <v>4375.3999999999996</v>
          </cell>
          <cell r="M301" t="str">
            <v>Guarantee</v>
          </cell>
          <cell r="N301">
            <v>280</v>
          </cell>
          <cell r="O301">
            <v>0</v>
          </cell>
          <cell r="Q301">
            <v>5000</v>
          </cell>
          <cell r="R301">
            <v>0</v>
          </cell>
          <cell r="T301">
            <v>0.93</v>
          </cell>
          <cell r="U301">
            <v>0.93</v>
          </cell>
          <cell r="V301">
            <v>0</v>
          </cell>
          <cell r="X301">
            <v>0</v>
          </cell>
          <cell r="Y301">
            <v>0</v>
          </cell>
          <cell r="Z301">
            <v>4433.2799468040466</v>
          </cell>
          <cell r="AA301">
            <v>4433.2799468040466</v>
          </cell>
          <cell r="AB301">
            <v>57.879946804046995</v>
          </cell>
        </row>
        <row r="302">
          <cell r="B302" t="str">
            <v>Lampen, Russell</v>
          </cell>
          <cell r="C302" t="str">
            <v>Medical Specialty</v>
          </cell>
          <cell r="D302" t="str">
            <v>Infectious Disease - MS</v>
          </cell>
          <cell r="E302" t="str">
            <v>Infectious Disease</v>
          </cell>
          <cell r="F302" t="str">
            <v>86720:  MS Infectious Disease Specialists</v>
          </cell>
          <cell r="G302">
            <v>228289</v>
          </cell>
          <cell r="H302">
            <v>0</v>
          </cell>
          <cell r="I302">
            <v>0</v>
          </cell>
          <cell r="J302">
            <v>228289</v>
          </cell>
          <cell r="K302">
            <v>228289</v>
          </cell>
          <cell r="L302">
            <v>4655.6899999999996</v>
          </cell>
          <cell r="M302" t="str">
            <v>Guarantee</v>
          </cell>
          <cell r="N302">
            <v>293</v>
          </cell>
          <cell r="O302">
            <v>0</v>
          </cell>
          <cell r="Q302">
            <v>5000</v>
          </cell>
          <cell r="R302">
            <v>0</v>
          </cell>
          <cell r="T302">
            <v>1</v>
          </cell>
          <cell r="U302">
            <v>1</v>
          </cell>
          <cell r="V302">
            <v>0</v>
          </cell>
          <cell r="X302">
            <v>0</v>
          </cell>
          <cell r="Y302">
            <v>0</v>
          </cell>
          <cell r="Z302">
            <v>4710.369942843914</v>
          </cell>
          <cell r="AA302">
            <v>4710.369942843914</v>
          </cell>
          <cell r="AB302">
            <v>54.679942843914432</v>
          </cell>
        </row>
        <row r="303">
          <cell r="B303" t="str">
            <v>Petroelje, Brian</v>
          </cell>
          <cell r="C303" t="str">
            <v>Medical Specialty</v>
          </cell>
          <cell r="D303" t="str">
            <v>Infectious Disease - MS</v>
          </cell>
          <cell r="E303" t="str">
            <v>Infectious Disease</v>
          </cell>
          <cell r="F303" t="str">
            <v>86720:  MS Infectious Disease Specialists</v>
          </cell>
          <cell r="G303">
            <v>226355.8</v>
          </cell>
          <cell r="H303">
            <v>0</v>
          </cell>
          <cell r="I303">
            <v>0</v>
          </cell>
          <cell r="J303">
            <v>226355.8</v>
          </cell>
          <cell r="K303">
            <v>226355.8</v>
          </cell>
          <cell r="L303">
            <v>5336.1200000000017</v>
          </cell>
          <cell r="M303" t="str">
            <v>Guarantee</v>
          </cell>
          <cell r="N303">
            <v>303</v>
          </cell>
          <cell r="O303">
            <v>0</v>
          </cell>
          <cell r="Q303">
            <v>5000</v>
          </cell>
          <cell r="R303">
            <v>0</v>
          </cell>
          <cell r="T303">
            <v>1</v>
          </cell>
          <cell r="U303">
            <v>1</v>
          </cell>
          <cell r="V303">
            <v>0</v>
          </cell>
          <cell r="X303">
            <v>0</v>
          </cell>
          <cell r="Y303">
            <v>0</v>
          </cell>
          <cell r="Z303">
            <v>5390.4399407505989</v>
          </cell>
          <cell r="AA303">
            <v>5390.4399407505989</v>
          </cell>
          <cell r="AB303">
            <v>54.319940750597198</v>
          </cell>
        </row>
        <row r="304">
          <cell r="B304" t="str">
            <v>Bhatt, Archit</v>
          </cell>
          <cell r="C304" t="str">
            <v>Medical Specialty</v>
          </cell>
          <cell r="D304" t="str">
            <v>Neurology - MS</v>
          </cell>
          <cell r="E304" t="str">
            <v>Neurology</v>
          </cell>
          <cell r="F304" t="str">
            <v>86821:  MS Grand Rapids Neurology</v>
          </cell>
          <cell r="G304">
            <v>313536.8</v>
          </cell>
          <cell r="H304">
            <v>0</v>
          </cell>
          <cell r="I304">
            <v>0</v>
          </cell>
          <cell r="J304">
            <v>313536.8</v>
          </cell>
          <cell r="K304">
            <v>313536.8</v>
          </cell>
          <cell r="L304">
            <v>3652.6749999999997</v>
          </cell>
          <cell r="M304" t="str">
            <v>Guarantee</v>
          </cell>
          <cell r="N304">
            <v>196</v>
          </cell>
          <cell r="O304" t="str">
            <v>Yes</v>
          </cell>
          <cell r="Q304">
            <v>0</v>
          </cell>
          <cell r="R304">
            <v>0</v>
          </cell>
          <cell r="T304">
            <v>1</v>
          </cell>
          <cell r="U304">
            <v>0.8</v>
          </cell>
          <cell r="V304">
            <v>0</v>
          </cell>
          <cell r="Y304">
            <v>0</v>
          </cell>
          <cell r="Z304">
            <v>3709.4699618816376</v>
          </cell>
          <cell r="AA304">
            <v>3709.4699618816376</v>
          </cell>
          <cell r="AB304">
            <v>56.794961881637846</v>
          </cell>
        </row>
        <row r="305">
          <cell r="B305" t="str">
            <v>Shatila, Ahmed</v>
          </cell>
          <cell r="C305" t="str">
            <v>Medical Specialty</v>
          </cell>
          <cell r="D305" t="str">
            <v>Neurology - MS</v>
          </cell>
          <cell r="E305" t="str">
            <v>Neurology</v>
          </cell>
          <cell r="F305" t="str">
            <v>86821:  MS Grand Rapids Neurology</v>
          </cell>
          <cell r="G305">
            <v>256426.4</v>
          </cell>
          <cell r="H305">
            <v>0</v>
          </cell>
          <cell r="I305">
            <v>0</v>
          </cell>
          <cell r="J305">
            <v>256426.4</v>
          </cell>
          <cell r="K305">
            <v>256426.4</v>
          </cell>
          <cell r="L305">
            <v>4056.8650000000002</v>
          </cell>
          <cell r="M305" t="str">
            <v>Guarantee</v>
          </cell>
          <cell r="N305">
            <v>209</v>
          </cell>
          <cell r="O305" t="str">
            <v>Yes</v>
          </cell>
          <cell r="Q305">
            <v>0</v>
          </cell>
          <cell r="R305">
            <v>2000</v>
          </cell>
          <cell r="T305">
            <v>1</v>
          </cell>
          <cell r="U305">
            <v>1</v>
          </cell>
          <cell r="V305">
            <v>0</v>
          </cell>
          <cell r="X305">
            <v>0</v>
          </cell>
          <cell r="Y305">
            <v>0</v>
          </cell>
          <cell r="Z305">
            <v>4141.4399447441101</v>
          </cell>
          <cell r="AA305">
            <v>4141.4399447441101</v>
          </cell>
          <cell r="AB305">
            <v>84.574944744109871</v>
          </cell>
        </row>
        <row r="306">
          <cell r="B306" t="str">
            <v>Madden, Shawn (Frances)</v>
          </cell>
          <cell r="C306" t="str">
            <v>Medical Specialty</v>
          </cell>
          <cell r="D306" t="str">
            <v>Neurology - MS</v>
          </cell>
          <cell r="E306" t="str">
            <v>Neurology</v>
          </cell>
          <cell r="F306" t="str">
            <v>86824:  ND PHYSICAL MEDICINE AND REHAB</v>
          </cell>
          <cell r="G306">
            <v>62193.119999999995</v>
          </cell>
          <cell r="H306">
            <v>117.79</v>
          </cell>
          <cell r="I306">
            <v>245003.2</v>
          </cell>
          <cell r="J306">
            <v>245003.2</v>
          </cell>
          <cell r="K306">
            <v>245003.2</v>
          </cell>
          <cell r="L306">
            <v>566.77</v>
          </cell>
          <cell r="M306" t="str">
            <v>Guarantee</v>
          </cell>
          <cell r="N306">
            <v>262</v>
          </cell>
          <cell r="O306" t="str">
            <v>Yes</v>
          </cell>
          <cell r="Q306">
            <v>0</v>
          </cell>
          <cell r="R306">
            <v>0</v>
          </cell>
          <cell r="S306">
            <v>131513</v>
          </cell>
          <cell r="T306">
            <v>1</v>
          </cell>
          <cell r="U306">
            <v>0.5</v>
          </cell>
          <cell r="V306">
            <v>0</v>
          </cell>
          <cell r="X306">
            <v>0</v>
          </cell>
          <cell r="Y306">
            <v>256.26000367105007</v>
          </cell>
          <cell r="Z306">
            <v>573.91999419033527</v>
          </cell>
          <cell r="AA306">
            <v>830.17999786138535</v>
          </cell>
          <cell r="AB306">
            <v>263.40999786138536</v>
          </cell>
        </row>
        <row r="307">
          <cell r="B307" t="str">
            <v>Charleston, Larry</v>
          </cell>
          <cell r="C307" t="str">
            <v>Medical Specialty</v>
          </cell>
          <cell r="D307" t="str">
            <v>Neurology - MS</v>
          </cell>
          <cell r="E307" t="str">
            <v>Neurology</v>
          </cell>
          <cell r="F307" t="str">
            <v>88605:  MS Grand Rapids Neurology</v>
          </cell>
          <cell r="G307">
            <v>32981.199999999997</v>
          </cell>
          <cell r="H307">
            <v>117.79</v>
          </cell>
          <cell r="I307">
            <v>245003.2</v>
          </cell>
          <cell r="J307">
            <v>245003.2</v>
          </cell>
          <cell r="K307">
            <v>245003.2</v>
          </cell>
          <cell r="L307">
            <v>232.98000000000002</v>
          </cell>
          <cell r="M307" t="str">
            <v>Guarantee</v>
          </cell>
          <cell r="N307">
            <v>229</v>
          </cell>
          <cell r="O307">
            <v>0</v>
          </cell>
          <cell r="Q307">
            <v>0</v>
          </cell>
          <cell r="R307">
            <v>0</v>
          </cell>
          <cell r="S307">
            <v>133066</v>
          </cell>
          <cell r="T307">
            <v>1</v>
          </cell>
          <cell r="U307">
            <v>0.7</v>
          </cell>
          <cell r="V307">
            <v>0</v>
          </cell>
          <cell r="Y307">
            <v>0</v>
          </cell>
          <cell r="Z307">
            <v>238.25000107288361</v>
          </cell>
          <cell r="AA307">
            <v>238.25000107288361</v>
          </cell>
          <cell r="AB307">
            <v>5.2700010728835878</v>
          </cell>
        </row>
        <row r="308">
          <cell r="B308" t="str">
            <v>Visser, John</v>
          </cell>
          <cell r="C308" t="str">
            <v>Medical Specialty</v>
          </cell>
          <cell r="D308" t="str">
            <v>Neurology - MS</v>
          </cell>
          <cell r="E308" t="str">
            <v>Neurology</v>
          </cell>
          <cell r="F308" t="str">
            <v>88605:  MS Grand Rapids Neurology</v>
          </cell>
          <cell r="G308">
            <v>320600.16265358095</v>
          </cell>
          <cell r="H308">
            <v>0</v>
          </cell>
          <cell r="I308">
            <v>0</v>
          </cell>
          <cell r="J308">
            <v>320600.16265358095</v>
          </cell>
          <cell r="K308">
            <v>320600.16265358095</v>
          </cell>
          <cell r="L308">
            <v>4876.8029999999999</v>
          </cell>
          <cell r="N308">
            <v>21</v>
          </cell>
          <cell r="O308" t="str">
            <v>No</v>
          </cell>
          <cell r="Q308">
            <v>0</v>
          </cell>
          <cell r="R308">
            <v>129923.31680000002</v>
          </cell>
          <cell r="T308">
            <v>1</v>
          </cell>
          <cell r="U308">
            <v>1</v>
          </cell>
          <cell r="V308">
            <v>18209.407947119998</v>
          </cell>
          <cell r="Y308">
            <v>0</v>
          </cell>
          <cell r="Z308">
            <v>5621.6600045785308</v>
          </cell>
          <cell r="AA308">
            <v>5621.6600045785308</v>
          </cell>
          <cell r="AB308">
            <v>744.8570045785309</v>
          </cell>
        </row>
        <row r="309">
          <cell r="B309" t="str">
            <v>Thoits, Timothy</v>
          </cell>
          <cell r="C309" t="str">
            <v>Medical Specialty</v>
          </cell>
          <cell r="D309" t="str">
            <v>Neurology - MS</v>
          </cell>
          <cell r="E309" t="str">
            <v>Neurology</v>
          </cell>
          <cell r="F309" t="str">
            <v>88605:  MS Grand Rapids Neurology</v>
          </cell>
          <cell r="G309">
            <v>457429.26282473351</v>
          </cell>
          <cell r="H309">
            <v>0</v>
          </cell>
          <cell r="I309">
            <v>0</v>
          </cell>
          <cell r="J309">
            <v>457429.26282473351</v>
          </cell>
          <cell r="K309">
            <v>457429.26282473351</v>
          </cell>
          <cell r="L309">
            <v>5975.8280000000004</v>
          </cell>
          <cell r="N309">
            <v>23</v>
          </cell>
          <cell r="O309" t="str">
            <v>No</v>
          </cell>
          <cell r="Q309">
            <v>1050</v>
          </cell>
          <cell r="R309">
            <v>163736.00479999997</v>
          </cell>
          <cell r="T309">
            <v>1</v>
          </cell>
          <cell r="U309">
            <v>1</v>
          </cell>
          <cell r="V309">
            <v>18209.401118999998</v>
          </cell>
          <cell r="Y309">
            <v>0</v>
          </cell>
          <cell r="Z309">
            <v>7470.9800501018763</v>
          </cell>
          <cell r="AA309">
            <v>7470.9800501018763</v>
          </cell>
          <cell r="AB309">
            <v>1495.1520501018758</v>
          </cell>
        </row>
        <row r="310">
          <cell r="B310" t="str">
            <v>Smith, Brien</v>
          </cell>
          <cell r="C310" t="str">
            <v>Medical Specialty</v>
          </cell>
          <cell r="D310" t="str">
            <v>Neurology - MS</v>
          </cell>
          <cell r="E310" t="str">
            <v>Neurology</v>
          </cell>
          <cell r="F310" t="str">
            <v>88610:  MS Grand Rapids Neurology</v>
          </cell>
          <cell r="G310">
            <v>381303.91999999993</v>
          </cell>
          <cell r="H310">
            <v>0</v>
          </cell>
          <cell r="I310">
            <v>0</v>
          </cell>
          <cell r="J310">
            <v>381303.91999999993</v>
          </cell>
          <cell r="K310">
            <v>381303.91999999993</v>
          </cell>
          <cell r="L310">
            <v>2782.03</v>
          </cell>
          <cell r="M310" t="str">
            <v>Guarantee</v>
          </cell>
          <cell r="N310">
            <v>218</v>
          </cell>
          <cell r="O310" t="str">
            <v>yes</v>
          </cell>
          <cell r="Q310">
            <v>0</v>
          </cell>
          <cell r="R310">
            <v>0</v>
          </cell>
          <cell r="T310">
            <v>1</v>
          </cell>
          <cell r="U310">
            <v>0.4</v>
          </cell>
          <cell r="V310">
            <v>0</v>
          </cell>
          <cell r="X310">
            <v>0</v>
          </cell>
          <cell r="Y310">
            <v>0</v>
          </cell>
          <cell r="Z310">
            <v>2724.9899666160345</v>
          </cell>
          <cell r="AA310">
            <v>2724.9899666160345</v>
          </cell>
          <cell r="AB310">
            <v>-57.040033383965692</v>
          </cell>
        </row>
        <row r="311">
          <cell r="B311" t="str">
            <v>Wiley, Dudley</v>
          </cell>
          <cell r="C311" t="str">
            <v>Medical Specialty</v>
          </cell>
          <cell r="D311" t="str">
            <v>Neurology - MS</v>
          </cell>
          <cell r="E311" t="str">
            <v>Neurology</v>
          </cell>
          <cell r="F311" t="str">
            <v>88610:  MS Grand Rapids Neurology</v>
          </cell>
          <cell r="G311">
            <v>207684</v>
          </cell>
          <cell r="H311">
            <v>0</v>
          </cell>
          <cell r="I311">
            <v>0</v>
          </cell>
          <cell r="J311">
            <v>207684</v>
          </cell>
          <cell r="K311">
            <v>207684</v>
          </cell>
          <cell r="L311">
            <v>3729.9579999999992</v>
          </cell>
          <cell r="M311" t="str">
            <v>Guarantee</v>
          </cell>
          <cell r="N311">
            <v>287</v>
          </cell>
          <cell r="O311" t="str">
            <v>Yes</v>
          </cell>
          <cell r="Q311">
            <v>200</v>
          </cell>
          <cell r="R311">
            <v>0</v>
          </cell>
          <cell r="T311">
            <v>1</v>
          </cell>
          <cell r="U311">
            <v>1</v>
          </cell>
          <cell r="V311">
            <v>0</v>
          </cell>
          <cell r="Y311">
            <v>0</v>
          </cell>
          <cell r="Z311">
            <v>3797.975017413497</v>
          </cell>
          <cell r="AA311">
            <v>3797.975017413497</v>
          </cell>
          <cell r="AB311">
            <v>68.017017413497797</v>
          </cell>
        </row>
        <row r="312">
          <cell r="B312" t="str">
            <v>Wright, Leonard</v>
          </cell>
          <cell r="C312" t="str">
            <v>Medical Specialty</v>
          </cell>
          <cell r="D312" t="str">
            <v>Palliative Care</v>
          </cell>
          <cell r="E312" t="str">
            <v>Palliative Care</v>
          </cell>
          <cell r="F312" t="str">
            <v>86880: MS Hospice</v>
          </cell>
          <cell r="G312">
            <v>207684</v>
          </cell>
          <cell r="H312">
            <v>0</v>
          </cell>
          <cell r="I312">
            <v>0</v>
          </cell>
          <cell r="J312">
            <v>207684</v>
          </cell>
          <cell r="K312">
            <v>207684</v>
          </cell>
          <cell r="L312">
            <v>0</v>
          </cell>
          <cell r="M312" t="str">
            <v>Guarantee</v>
          </cell>
          <cell r="N312">
            <v>290</v>
          </cell>
          <cell r="O312" t="e">
            <v>#N/A</v>
          </cell>
          <cell r="Q312">
            <v>0</v>
          </cell>
          <cell r="R312">
            <v>0</v>
          </cell>
          <cell r="T312">
            <v>1</v>
          </cell>
          <cell r="U312">
            <v>0</v>
          </cell>
          <cell r="V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B313" t="str">
            <v>Mervene,Greg</v>
          </cell>
          <cell r="C313" t="str">
            <v>Medical Specialty</v>
          </cell>
          <cell r="D313" t="str">
            <v>Palliative Care</v>
          </cell>
          <cell r="E313" t="str">
            <v>Palliative Care</v>
          </cell>
          <cell r="F313" t="str">
            <v>86880: MS Hospice</v>
          </cell>
          <cell r="G313">
            <v>100775.68000000002</v>
          </cell>
          <cell r="H313">
            <v>96.16</v>
          </cell>
          <cell r="I313">
            <v>200012.79999999999</v>
          </cell>
          <cell r="J313">
            <v>200012.79999999999</v>
          </cell>
          <cell r="K313">
            <v>200012.79999999999</v>
          </cell>
          <cell r="L313">
            <v>1648.5699697136879</v>
          </cell>
          <cell r="M313" t="str">
            <v>Guarantee</v>
          </cell>
          <cell r="N313">
            <v>264</v>
          </cell>
          <cell r="O313" t="str">
            <v>Yes</v>
          </cell>
          <cell r="Q313">
            <v>0</v>
          </cell>
          <cell r="R313">
            <v>0</v>
          </cell>
          <cell r="S313">
            <v>130767</v>
          </cell>
          <cell r="T313">
            <v>1</v>
          </cell>
          <cell r="U313">
            <v>1</v>
          </cell>
          <cell r="V313">
            <v>0</v>
          </cell>
          <cell r="X313">
            <v>0</v>
          </cell>
          <cell r="Y313">
            <v>0</v>
          </cell>
          <cell r="Z313">
            <v>1648.5699697136879</v>
          </cell>
          <cell r="AA313">
            <v>1648.5699697136879</v>
          </cell>
          <cell r="AB313">
            <v>0</v>
          </cell>
        </row>
        <row r="314">
          <cell r="B314" t="str">
            <v>Maison, Daniel</v>
          </cell>
          <cell r="C314" t="str">
            <v>Medical Specialty</v>
          </cell>
          <cell r="D314" t="str">
            <v>Palliative Care</v>
          </cell>
          <cell r="E314" t="str">
            <v>Palliative Care</v>
          </cell>
          <cell r="F314" t="str">
            <v>86881: MS Palliative Care</v>
          </cell>
          <cell r="G314">
            <v>289156</v>
          </cell>
          <cell r="H314">
            <v>0</v>
          </cell>
          <cell r="I314">
            <v>0</v>
          </cell>
          <cell r="J314">
            <v>289156</v>
          </cell>
          <cell r="K314">
            <v>289156</v>
          </cell>
          <cell r="L314">
            <v>3349.76</v>
          </cell>
          <cell r="M314" t="str">
            <v>Guarantee</v>
          </cell>
          <cell r="N314">
            <v>214</v>
          </cell>
          <cell r="O314" t="e">
            <v>#N/A</v>
          </cell>
          <cell r="Q314">
            <v>0</v>
          </cell>
          <cell r="R314">
            <v>0</v>
          </cell>
          <cell r="T314">
            <v>1</v>
          </cell>
          <cell r="U314">
            <v>0.9</v>
          </cell>
          <cell r="V314">
            <v>0</v>
          </cell>
          <cell r="X314">
            <v>0</v>
          </cell>
          <cell r="Y314">
            <v>0</v>
          </cell>
          <cell r="Z314">
            <v>3006.1899469792843</v>
          </cell>
          <cell r="AA314">
            <v>3006.1899469792843</v>
          </cell>
          <cell r="AB314">
            <v>-343.57005302071593</v>
          </cell>
        </row>
        <row r="315">
          <cell r="B315" t="str">
            <v>Vander Velde, David</v>
          </cell>
          <cell r="C315" t="str">
            <v>Medical Specialty</v>
          </cell>
          <cell r="D315" t="str">
            <v>Psychiatry</v>
          </cell>
          <cell r="E315" t="str">
            <v>Psychiatry</v>
          </cell>
          <cell r="F315" t="str">
            <v>86823-ND Psychiatry OP</v>
          </cell>
          <cell r="G315">
            <v>15853</v>
          </cell>
          <cell r="H315">
            <v>86.16</v>
          </cell>
          <cell r="I315">
            <v>179212.79999999999</v>
          </cell>
          <cell r="J315">
            <v>179212.79999999999</v>
          </cell>
          <cell r="K315">
            <v>179212.79999999999</v>
          </cell>
          <cell r="L315">
            <v>3353.5199718475342</v>
          </cell>
          <cell r="M315" t="str">
            <v>Guarantee</v>
          </cell>
          <cell r="N315">
            <v>2</v>
          </cell>
          <cell r="O315" t="str">
            <v>Yes</v>
          </cell>
          <cell r="Q315">
            <v>0</v>
          </cell>
          <cell r="R315">
            <v>0</v>
          </cell>
          <cell r="S315">
            <v>133124</v>
          </cell>
          <cell r="T315">
            <v>1</v>
          </cell>
          <cell r="U315">
            <v>1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279.45999765396118</v>
          </cell>
          <cell r="AA315">
            <v>279.45999765396118</v>
          </cell>
          <cell r="AB315">
            <v>-3074.059974193573</v>
          </cell>
        </row>
        <row r="316">
          <cell r="B316" t="str">
            <v>Walters, William</v>
          </cell>
          <cell r="C316" t="str">
            <v>Medical Specialty</v>
          </cell>
          <cell r="D316" t="str">
            <v>Psychiatry</v>
          </cell>
          <cell r="E316" t="str">
            <v>Psychiatry</v>
          </cell>
          <cell r="F316" t="str">
            <v>86823-ND Psychiatry OP</v>
          </cell>
          <cell r="G316">
            <v>15853</v>
          </cell>
          <cell r="H316">
            <v>86.16</v>
          </cell>
          <cell r="I316">
            <v>179212.79999999999</v>
          </cell>
          <cell r="J316">
            <v>179212.79999999999</v>
          </cell>
          <cell r="K316">
            <v>179212.79999999999</v>
          </cell>
          <cell r="L316">
            <v>1822.6799812316895</v>
          </cell>
          <cell r="M316" t="str">
            <v>Guarantee</v>
          </cell>
          <cell r="N316">
            <v>285</v>
          </cell>
          <cell r="O316" t="e">
            <v>#N/A</v>
          </cell>
          <cell r="Q316">
            <v>0</v>
          </cell>
          <cell r="R316">
            <v>0</v>
          </cell>
          <cell r="S316">
            <v>133127</v>
          </cell>
          <cell r="T316">
            <v>1</v>
          </cell>
          <cell r="U316">
            <v>1</v>
          </cell>
          <cell r="V316">
            <v>0</v>
          </cell>
          <cell r="Y316">
            <v>0</v>
          </cell>
          <cell r="Z316">
            <v>151.88999843597412</v>
          </cell>
          <cell r="AA316">
            <v>151.88999843597412</v>
          </cell>
          <cell r="AB316">
            <v>-1670.7899827957153</v>
          </cell>
        </row>
        <row r="317">
          <cell r="B317" t="str">
            <v>Coates, Janice</v>
          </cell>
          <cell r="C317" t="str">
            <v>Medical Specialty</v>
          </cell>
          <cell r="D317" t="str">
            <v>Psychiatry</v>
          </cell>
          <cell r="E317" t="str">
            <v>Psychiatry</v>
          </cell>
          <cell r="F317" t="str">
            <v>86827-ND Child Psychiatry</v>
          </cell>
          <cell r="G317">
            <v>32886</v>
          </cell>
          <cell r="H317">
            <v>91.35</v>
          </cell>
          <cell r="I317">
            <v>190008</v>
          </cell>
          <cell r="J317">
            <v>190008</v>
          </cell>
          <cell r="K317">
            <v>190008</v>
          </cell>
          <cell r="L317">
            <v>5408.9699851870537</v>
          </cell>
          <cell r="M317" t="str">
            <v>Guarantee</v>
          </cell>
          <cell r="N317">
            <v>1</v>
          </cell>
          <cell r="O317" t="str">
            <v>Yes</v>
          </cell>
          <cell r="Q317">
            <v>0</v>
          </cell>
          <cell r="R317">
            <v>0</v>
          </cell>
          <cell r="S317">
            <v>132933</v>
          </cell>
          <cell r="T317">
            <v>1</v>
          </cell>
          <cell r="U317">
            <v>1</v>
          </cell>
          <cell r="V317">
            <v>0</v>
          </cell>
          <cell r="W317">
            <v>0</v>
          </cell>
          <cell r="Y317">
            <v>0</v>
          </cell>
          <cell r="Z317">
            <v>1802.9899950623512</v>
          </cell>
          <cell r="AA317">
            <v>1802.9899950623512</v>
          </cell>
          <cell r="AB317">
            <v>-3605.9799901247025</v>
          </cell>
        </row>
        <row r="318">
          <cell r="B318" t="str">
            <v>Taylor, Kiran</v>
          </cell>
          <cell r="C318" t="str">
            <v>Medical Specialty</v>
          </cell>
          <cell r="D318" t="str">
            <v>Psychiatry</v>
          </cell>
          <cell r="E318" t="str">
            <v>Psychiatry</v>
          </cell>
          <cell r="F318" t="str">
            <v>86882: MS Onc Supportive</v>
          </cell>
          <cell r="G318">
            <v>194901.11999999997</v>
          </cell>
          <cell r="H318">
            <v>0</v>
          </cell>
          <cell r="I318">
            <v>0</v>
          </cell>
          <cell r="J318">
            <v>194901.11999999997</v>
          </cell>
          <cell r="K318">
            <v>194901.11999999997</v>
          </cell>
          <cell r="L318">
            <v>2297.9300000000003</v>
          </cell>
          <cell r="M318" t="str">
            <v>Guarantee</v>
          </cell>
          <cell r="N318">
            <v>202</v>
          </cell>
          <cell r="O318" t="e">
            <v>#N/A</v>
          </cell>
          <cell r="Q318">
            <v>0</v>
          </cell>
          <cell r="R318">
            <v>0</v>
          </cell>
          <cell r="T318">
            <v>0.5</v>
          </cell>
          <cell r="U318">
            <v>0.5</v>
          </cell>
          <cell r="V318">
            <v>0</v>
          </cell>
          <cell r="X318">
            <v>0</v>
          </cell>
          <cell r="Y318">
            <v>0</v>
          </cell>
          <cell r="Z318">
            <v>2013.509979724884</v>
          </cell>
          <cell r="AA318">
            <v>2013.509979724884</v>
          </cell>
          <cell r="AB318">
            <v>-284.42002027511626</v>
          </cell>
        </row>
        <row r="319">
          <cell r="B319" t="str">
            <v>Kraker, Steven</v>
          </cell>
          <cell r="C319" t="str">
            <v>Medical Specialty</v>
          </cell>
          <cell r="D319" t="str">
            <v>Pulmonology - MS</v>
          </cell>
          <cell r="E319" t="str">
            <v>Pulmonary</v>
          </cell>
          <cell r="F319" t="str">
            <v>88602:  MS Holland Pulmonary</v>
          </cell>
          <cell r="G319">
            <v>201571.77050252166</v>
          </cell>
          <cell r="H319">
            <v>0</v>
          </cell>
          <cell r="I319">
            <v>0</v>
          </cell>
          <cell r="J319">
            <v>201571.77050252166</v>
          </cell>
          <cell r="K319">
            <v>201571.77050252166</v>
          </cell>
          <cell r="L319">
            <v>6281.6800000000021</v>
          </cell>
          <cell r="N319">
            <v>14</v>
          </cell>
          <cell r="O319" t="str">
            <v>No</v>
          </cell>
          <cell r="Q319">
            <v>0</v>
          </cell>
          <cell r="R319">
            <v>0</v>
          </cell>
          <cell r="T319">
            <v>1</v>
          </cell>
          <cell r="U319">
            <v>1</v>
          </cell>
          <cell r="V319">
            <v>0</v>
          </cell>
          <cell r="Y319">
            <v>0</v>
          </cell>
          <cell r="Z319">
            <v>6344.7749963179231</v>
          </cell>
          <cell r="AA319">
            <v>6344.7749963179231</v>
          </cell>
          <cell r="AB319">
            <v>63.094996317920959</v>
          </cell>
        </row>
        <row r="320">
          <cell r="B320" t="str">
            <v>Schmidt, Shelley</v>
          </cell>
          <cell r="C320" t="str">
            <v>Medical Specialty</v>
          </cell>
          <cell r="D320" t="str">
            <v>Pulmonology - MS</v>
          </cell>
          <cell r="E320" t="str">
            <v>Pulmonary</v>
          </cell>
          <cell r="F320" t="str">
            <v>88604:  MS Grand Rapids Pulmonary</v>
          </cell>
          <cell r="G320">
            <v>260000</v>
          </cell>
          <cell r="H320">
            <v>0</v>
          </cell>
          <cell r="I320">
            <v>0</v>
          </cell>
          <cell r="J320">
            <v>260000</v>
          </cell>
          <cell r="K320">
            <v>260000</v>
          </cell>
          <cell r="L320">
            <v>0</v>
          </cell>
          <cell r="M320" t="str">
            <v>Guarantee</v>
          </cell>
          <cell r="N320">
            <v>231</v>
          </cell>
          <cell r="O320" t="e">
            <v>#N/A</v>
          </cell>
          <cell r="Q320">
            <v>0</v>
          </cell>
          <cell r="R320">
            <v>0</v>
          </cell>
          <cell r="T320">
            <v>1</v>
          </cell>
          <cell r="U320">
            <v>0.95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B321" t="str">
            <v>Karulf, Matthew</v>
          </cell>
          <cell r="C321" t="str">
            <v>Medical Specialty</v>
          </cell>
          <cell r="D321" t="str">
            <v>Pulmonology - MS</v>
          </cell>
          <cell r="E321" t="str">
            <v>Pulmonary</v>
          </cell>
          <cell r="F321" t="str">
            <v>88604:  MS Grand Rapids Pulmonary</v>
          </cell>
          <cell r="G321">
            <v>267499.03305551287</v>
          </cell>
          <cell r="H321">
            <v>0</v>
          </cell>
          <cell r="I321">
            <v>0</v>
          </cell>
          <cell r="J321">
            <v>267499.03305551287</v>
          </cell>
          <cell r="K321">
            <v>267499.03305551287</v>
          </cell>
          <cell r="L321">
            <v>1155.3</v>
          </cell>
          <cell r="N321">
            <v>211</v>
          </cell>
          <cell r="O321" t="str">
            <v>Yes</v>
          </cell>
          <cell r="Q321">
            <v>0</v>
          </cell>
          <cell r="R321">
            <v>228160.98595199999</v>
          </cell>
          <cell r="T321">
            <v>0.7</v>
          </cell>
          <cell r="U321">
            <v>0.7</v>
          </cell>
          <cell r="V321">
            <v>0</v>
          </cell>
          <cell r="Y321">
            <v>0</v>
          </cell>
          <cell r="Z321">
            <v>4385.2799889594316</v>
          </cell>
          <cell r="AA321">
            <v>4385.2799889594316</v>
          </cell>
          <cell r="AB321">
            <v>3229.9799889594315</v>
          </cell>
        </row>
        <row r="322">
          <cell r="B322" t="str">
            <v>Marco, Greg</v>
          </cell>
          <cell r="C322" t="str">
            <v>Medical Specialty</v>
          </cell>
          <cell r="D322" t="str">
            <v>Pulmonology - MS</v>
          </cell>
          <cell r="E322" t="str">
            <v>Pulmonary</v>
          </cell>
          <cell r="F322" t="str">
            <v>88604:  MS Grand Rapids Pulmonary</v>
          </cell>
          <cell r="G322">
            <v>444746.8821051172</v>
          </cell>
          <cell r="H322">
            <v>0</v>
          </cell>
          <cell r="I322">
            <v>0</v>
          </cell>
          <cell r="J322">
            <v>444746.8821051172</v>
          </cell>
          <cell r="K322">
            <v>444746.8821051172</v>
          </cell>
          <cell r="L322">
            <v>1209.5600000000002</v>
          </cell>
          <cell r="N322">
            <v>81</v>
          </cell>
          <cell r="O322" t="str">
            <v>No</v>
          </cell>
          <cell r="Q322">
            <v>0</v>
          </cell>
          <cell r="R322">
            <v>403890.37595199986</v>
          </cell>
          <cell r="T322">
            <v>1</v>
          </cell>
          <cell r="U322">
            <v>1</v>
          </cell>
          <cell r="V322">
            <v>0</v>
          </cell>
          <cell r="Y322">
            <v>0</v>
          </cell>
          <cell r="Z322">
            <v>5621.5399780422449</v>
          </cell>
          <cell r="AA322">
            <v>5621.5399780422449</v>
          </cell>
          <cell r="AB322">
            <v>4411.9799780422445</v>
          </cell>
        </row>
        <row r="323">
          <cell r="B323" t="str">
            <v>Lehman, Marykay</v>
          </cell>
          <cell r="C323" t="str">
            <v>Medical Specialty</v>
          </cell>
          <cell r="D323" t="str">
            <v>Pulmonology - MS</v>
          </cell>
          <cell r="E323" t="str">
            <v>Pulmonary</v>
          </cell>
          <cell r="F323" t="str">
            <v>88604:  MS Grand Rapids Pulmonary</v>
          </cell>
          <cell r="G323">
            <v>50569.693114800466</v>
          </cell>
          <cell r="H323">
            <v>0</v>
          </cell>
          <cell r="I323">
            <v>0</v>
          </cell>
          <cell r="J323">
            <v>50569.693114800466</v>
          </cell>
          <cell r="K323">
            <v>50569.693114800466</v>
          </cell>
          <cell r="L323">
            <v>1515.8300000000002</v>
          </cell>
          <cell r="N323">
            <v>210</v>
          </cell>
          <cell r="O323" t="str">
            <v>Yes</v>
          </cell>
          <cell r="Q323">
            <v>0</v>
          </cell>
          <cell r="R323">
            <v>0</v>
          </cell>
          <cell r="T323">
            <v>0.5</v>
          </cell>
          <cell r="U323">
            <v>0.5</v>
          </cell>
          <cell r="V323">
            <v>0</v>
          </cell>
          <cell r="Y323">
            <v>0</v>
          </cell>
          <cell r="Z323">
            <v>1479.404999487102</v>
          </cell>
          <cell r="AA323">
            <v>1479.404999487102</v>
          </cell>
          <cell r="AB323">
            <v>-36.425000512898123</v>
          </cell>
        </row>
        <row r="324">
          <cell r="B324" t="str">
            <v>Harrison, Michael</v>
          </cell>
          <cell r="C324" t="str">
            <v>Medical Specialty</v>
          </cell>
          <cell r="D324" t="str">
            <v>Pulmonology - MS</v>
          </cell>
          <cell r="E324" t="str">
            <v>Pulmonary</v>
          </cell>
          <cell r="F324" t="str">
            <v>88604:  MS Grand Rapids Pulmonary</v>
          </cell>
          <cell r="G324">
            <v>392908.91619598016</v>
          </cell>
          <cell r="H324">
            <v>0</v>
          </cell>
          <cell r="I324">
            <v>0</v>
          </cell>
          <cell r="J324">
            <v>392908.91619598016</v>
          </cell>
          <cell r="K324">
            <v>392908.91619598016</v>
          </cell>
          <cell r="L324">
            <v>2494.5300000000002</v>
          </cell>
          <cell r="N324">
            <v>40</v>
          </cell>
          <cell r="O324" t="str">
            <v>No</v>
          </cell>
          <cell r="Q324">
            <v>8150</v>
          </cell>
          <cell r="R324">
            <v>300052.49283200002</v>
          </cell>
          <cell r="T324">
            <v>1</v>
          </cell>
          <cell r="U324">
            <v>0.8</v>
          </cell>
          <cell r="V324">
            <v>0</v>
          </cell>
          <cell r="Y324">
            <v>0</v>
          </cell>
          <cell r="Z324">
            <v>6987.214982137084</v>
          </cell>
          <cell r="AA324">
            <v>6987.214982137084</v>
          </cell>
          <cell r="AB324">
            <v>4492.6849821370834</v>
          </cell>
        </row>
        <row r="325">
          <cell r="B325" t="str">
            <v>Neagos, Gregory</v>
          </cell>
          <cell r="C325" t="str">
            <v>Medical Specialty</v>
          </cell>
          <cell r="D325" t="str">
            <v>Pulmonology - MS</v>
          </cell>
          <cell r="E325" t="str">
            <v>Pulmonary</v>
          </cell>
          <cell r="F325" t="str">
            <v>88604:  MS Grand Rapids Pulmonary</v>
          </cell>
          <cell r="G325">
            <v>358026.37523059669</v>
          </cell>
          <cell r="H325">
            <v>0</v>
          </cell>
          <cell r="I325">
            <v>0</v>
          </cell>
          <cell r="J325">
            <v>358026.37523059669</v>
          </cell>
          <cell r="K325">
            <v>358026.37523059669</v>
          </cell>
          <cell r="L325">
            <v>3095.2050000000004</v>
          </cell>
          <cell r="N325">
            <v>166</v>
          </cell>
          <cell r="O325" t="str">
            <v>No</v>
          </cell>
          <cell r="Q325">
            <v>0</v>
          </cell>
          <cell r="R325">
            <v>253102.421952</v>
          </cell>
          <cell r="T325">
            <v>1</v>
          </cell>
          <cell r="U325">
            <v>1</v>
          </cell>
          <cell r="V325">
            <v>0</v>
          </cell>
          <cell r="Y325">
            <v>0</v>
          </cell>
          <cell r="Z325">
            <v>7199.404992505908</v>
          </cell>
          <cell r="AA325">
            <v>7199.404992505908</v>
          </cell>
          <cell r="AB325">
            <v>4104.1999925059081</v>
          </cell>
        </row>
        <row r="326">
          <cell r="B326" t="str">
            <v>Fitch, Stephen</v>
          </cell>
          <cell r="C326" t="str">
            <v>Medical Specialty</v>
          </cell>
          <cell r="D326" t="str">
            <v>Pulmonology - MS</v>
          </cell>
          <cell r="E326" t="str">
            <v>Pulmonary</v>
          </cell>
          <cell r="F326" t="str">
            <v>88604:  MS Grand Rapids Pulmonary</v>
          </cell>
          <cell r="G326">
            <v>375392.0355597249</v>
          </cell>
          <cell r="H326">
            <v>0</v>
          </cell>
          <cell r="I326">
            <v>0</v>
          </cell>
          <cell r="J326">
            <v>375392.0355597249</v>
          </cell>
          <cell r="K326">
            <v>375392.0355597249</v>
          </cell>
          <cell r="L326">
            <v>3183.0899999999992</v>
          </cell>
          <cell r="N326">
            <v>82</v>
          </cell>
          <cell r="O326" t="str">
            <v>No</v>
          </cell>
          <cell r="Q326">
            <v>0</v>
          </cell>
          <cell r="R326">
            <v>267482.06551199994</v>
          </cell>
          <cell r="T326">
            <v>1</v>
          </cell>
          <cell r="U326">
            <v>1</v>
          </cell>
          <cell r="V326">
            <v>0</v>
          </cell>
          <cell r="Y326">
            <v>0</v>
          </cell>
          <cell r="Z326">
            <v>7237.6399795562029</v>
          </cell>
          <cell r="AA326">
            <v>7237.6399795562029</v>
          </cell>
          <cell r="AB326">
            <v>4054.5499795562037</v>
          </cell>
        </row>
        <row r="327">
          <cell r="B327" t="str">
            <v>Cantor, John</v>
          </cell>
          <cell r="C327" t="str">
            <v>Medical Specialty</v>
          </cell>
          <cell r="D327" t="str">
            <v>Pulmonology - MS</v>
          </cell>
          <cell r="E327" t="str">
            <v>Pulmonary</v>
          </cell>
          <cell r="F327" t="str">
            <v>88604:  MS Grand Rapids Pulmonary</v>
          </cell>
          <cell r="G327">
            <v>356826.05839279073</v>
          </cell>
          <cell r="H327">
            <v>0</v>
          </cell>
          <cell r="I327">
            <v>0</v>
          </cell>
          <cell r="J327">
            <v>356826.05839279073</v>
          </cell>
          <cell r="K327">
            <v>356826.05839279073</v>
          </cell>
          <cell r="L327">
            <v>3400.875</v>
          </cell>
          <cell r="N327">
            <v>177</v>
          </cell>
          <cell r="O327" t="str">
            <v>No</v>
          </cell>
          <cell r="P327" t="str">
            <v>Admin</v>
          </cell>
          <cell r="Q327">
            <v>0</v>
          </cell>
          <cell r="R327">
            <v>241516.53595199995</v>
          </cell>
          <cell r="T327">
            <v>1</v>
          </cell>
          <cell r="U327">
            <v>1</v>
          </cell>
          <cell r="V327">
            <v>0</v>
          </cell>
          <cell r="Y327">
            <v>0</v>
          </cell>
          <cell r="Z327">
            <v>6219.0849826559424</v>
          </cell>
          <cell r="AA327">
            <v>6219.0849826559424</v>
          </cell>
          <cell r="AB327">
            <v>2818.2099826559424</v>
          </cell>
        </row>
        <row r="328">
          <cell r="B328" t="str">
            <v>Couwenhoven, Wayne</v>
          </cell>
          <cell r="C328" t="str">
            <v>Medical Specialty</v>
          </cell>
          <cell r="D328" t="str">
            <v>Pulmonology - MS</v>
          </cell>
          <cell r="E328" t="str">
            <v>Pulmonary</v>
          </cell>
          <cell r="F328" t="str">
            <v>88604:  MS Grand Rapids Pulmonary</v>
          </cell>
          <cell r="G328">
            <v>346173.48366004287</v>
          </cell>
          <cell r="H328">
            <v>0</v>
          </cell>
          <cell r="I328">
            <v>0</v>
          </cell>
          <cell r="J328">
            <v>346173.48366004287</v>
          </cell>
          <cell r="K328">
            <v>346173.48366004287</v>
          </cell>
          <cell r="L328">
            <v>3594.6299999999997</v>
          </cell>
          <cell r="N328">
            <v>33</v>
          </cell>
          <cell r="O328" t="str">
            <v>No</v>
          </cell>
          <cell r="Q328">
            <v>0</v>
          </cell>
          <cell r="R328">
            <v>223898.36195200001</v>
          </cell>
          <cell r="T328">
            <v>1</v>
          </cell>
          <cell r="U328">
            <v>1</v>
          </cell>
          <cell r="V328">
            <v>0</v>
          </cell>
          <cell r="Y328">
            <v>0</v>
          </cell>
          <cell r="Z328">
            <v>8876.4949890822172</v>
          </cell>
          <cell r="AA328">
            <v>8876.4949890822172</v>
          </cell>
          <cell r="AB328">
            <v>5281.864989082218</v>
          </cell>
        </row>
        <row r="329">
          <cell r="B329" t="str">
            <v>Hoekwater, James</v>
          </cell>
          <cell r="C329" t="str">
            <v>Medical Specialty</v>
          </cell>
          <cell r="D329" t="str">
            <v>Pulmonology - MS</v>
          </cell>
          <cell r="E329" t="str">
            <v>Pulmonary</v>
          </cell>
          <cell r="F329" t="str">
            <v>88604:  MS Grand Rapids Pulmonary</v>
          </cell>
          <cell r="G329">
            <v>366896.92801295308</v>
          </cell>
          <cell r="H329">
            <v>0</v>
          </cell>
          <cell r="I329">
            <v>0</v>
          </cell>
          <cell r="J329">
            <v>366896.92801295308</v>
          </cell>
          <cell r="K329">
            <v>366896.92801295308</v>
          </cell>
          <cell r="L329">
            <v>3615.8950000000009</v>
          </cell>
          <cell r="N329">
            <v>72</v>
          </cell>
          <cell r="O329" t="str">
            <v>No</v>
          </cell>
          <cell r="Q329">
            <v>0</v>
          </cell>
          <cell r="R329">
            <v>244281.79795199994</v>
          </cell>
          <cell r="T329">
            <v>1</v>
          </cell>
          <cell r="U329">
            <v>1</v>
          </cell>
          <cell r="V329">
            <v>0</v>
          </cell>
          <cell r="Y329">
            <v>0</v>
          </cell>
          <cell r="Z329">
            <v>6308.6500135958195</v>
          </cell>
          <cell r="AA329">
            <v>6308.6500135958195</v>
          </cell>
          <cell r="AB329">
            <v>2692.7550135958186</v>
          </cell>
        </row>
        <row r="330">
          <cell r="B330" t="str">
            <v>Koets, Marko</v>
          </cell>
          <cell r="C330" t="str">
            <v>Medical Specialty</v>
          </cell>
          <cell r="D330" t="str">
            <v>Pulmonology - MS</v>
          </cell>
          <cell r="E330" t="str">
            <v>Pulmonary</v>
          </cell>
          <cell r="F330" t="str">
            <v>88604:  MS Grand Rapids Pulmonary</v>
          </cell>
          <cell r="G330">
            <v>412809.66609067074</v>
          </cell>
          <cell r="H330">
            <v>0</v>
          </cell>
          <cell r="I330">
            <v>0</v>
          </cell>
          <cell r="J330">
            <v>412809.66609067074</v>
          </cell>
          <cell r="K330">
            <v>412809.66609067074</v>
          </cell>
          <cell r="L330">
            <v>3643.6149999999989</v>
          </cell>
          <cell r="N330">
            <v>38</v>
          </cell>
          <cell r="O330" t="str">
            <v>No</v>
          </cell>
          <cell r="Q330">
            <v>0</v>
          </cell>
          <cell r="R330">
            <v>289252.70995200006</v>
          </cell>
          <cell r="T330">
            <v>1</v>
          </cell>
          <cell r="U330">
            <v>1</v>
          </cell>
          <cell r="V330">
            <v>0</v>
          </cell>
          <cell r="Y330">
            <v>0</v>
          </cell>
          <cell r="Z330">
            <v>8388.6549715995789</v>
          </cell>
          <cell r="AA330">
            <v>8388.6549715995789</v>
          </cell>
          <cell r="AB330">
            <v>4745.03997159958</v>
          </cell>
        </row>
        <row r="331">
          <cell r="B331" t="str">
            <v>VanOtteren, Glenn</v>
          </cell>
          <cell r="C331" t="str">
            <v>Medical Specialty</v>
          </cell>
          <cell r="D331" t="str">
            <v>Pulmonology - MS</v>
          </cell>
          <cell r="E331" t="str">
            <v>Pulmonary</v>
          </cell>
          <cell r="F331" t="str">
            <v>88604:  MS Grand Rapids Pulmonary</v>
          </cell>
          <cell r="G331">
            <v>422053.01289584464</v>
          </cell>
          <cell r="H331">
            <v>0</v>
          </cell>
          <cell r="I331">
            <v>0</v>
          </cell>
          <cell r="J331">
            <v>422053.01289584464</v>
          </cell>
          <cell r="K331">
            <v>422053.01289584464</v>
          </cell>
          <cell r="L331">
            <v>3692.2449999999994</v>
          </cell>
          <cell r="N331">
            <v>36</v>
          </cell>
          <cell r="O331" t="str">
            <v>No</v>
          </cell>
          <cell r="Q331">
            <v>3000</v>
          </cell>
          <cell r="R331">
            <v>293461.28395199997</v>
          </cell>
          <cell r="T331">
            <v>1</v>
          </cell>
          <cell r="U331">
            <v>1</v>
          </cell>
          <cell r="V331">
            <v>0</v>
          </cell>
          <cell r="Y331">
            <v>0</v>
          </cell>
          <cell r="Z331">
            <v>7391.0849885493517</v>
          </cell>
          <cell r="AA331">
            <v>7391.0849885493517</v>
          </cell>
          <cell r="AB331">
            <v>3698.8399885493523</v>
          </cell>
        </row>
        <row r="332">
          <cell r="B332" t="str">
            <v>McClelland, Marc</v>
          </cell>
          <cell r="C332" t="str">
            <v>Medical Specialty</v>
          </cell>
          <cell r="D332" t="str">
            <v>Pulmonology - MS</v>
          </cell>
          <cell r="E332" t="str">
            <v>Pulmonary</v>
          </cell>
          <cell r="F332" t="str">
            <v>88604:  MS Grand Rapids Pulmonary</v>
          </cell>
          <cell r="G332">
            <v>378544.30979614297</v>
          </cell>
          <cell r="H332">
            <v>0</v>
          </cell>
          <cell r="I332">
            <v>0</v>
          </cell>
          <cell r="J332">
            <v>378544.30979614297</v>
          </cell>
          <cell r="K332">
            <v>378544.30979614297</v>
          </cell>
          <cell r="L332">
            <v>3725.7799999999997</v>
          </cell>
          <cell r="N332">
            <v>130</v>
          </cell>
          <cell r="O332" t="str">
            <v>No</v>
          </cell>
          <cell r="Q332">
            <v>0</v>
          </cell>
          <cell r="R332">
            <v>251813.18195199993</v>
          </cell>
          <cell r="T332">
            <v>1</v>
          </cell>
          <cell r="U332">
            <v>1</v>
          </cell>
          <cell r="V332">
            <v>0</v>
          </cell>
          <cell r="Y332">
            <v>0</v>
          </cell>
          <cell r="Z332">
            <v>7340.004977658391</v>
          </cell>
          <cell r="AA332">
            <v>7340.004977658391</v>
          </cell>
          <cell r="AB332">
            <v>3614.2249776583913</v>
          </cell>
        </row>
        <row r="333">
          <cell r="B333" t="str">
            <v>Meesa, Sudheer</v>
          </cell>
          <cell r="C333" t="str">
            <v>Medical Specialty</v>
          </cell>
          <cell r="D333" t="str">
            <v>Pulmonology - MS</v>
          </cell>
          <cell r="E333" t="str">
            <v>Pulmonary</v>
          </cell>
          <cell r="F333" t="str">
            <v>88604:  MS Grand Rapids Pulmonary</v>
          </cell>
          <cell r="G333">
            <v>423899.0233523054</v>
          </cell>
          <cell r="H333">
            <v>0</v>
          </cell>
          <cell r="I333">
            <v>0</v>
          </cell>
          <cell r="J333">
            <v>423899.0233523054</v>
          </cell>
          <cell r="K333">
            <v>423899.0233523054</v>
          </cell>
          <cell r="L333">
            <v>4218.2900000000009</v>
          </cell>
          <cell r="N333">
            <v>157</v>
          </cell>
          <cell r="O333" t="str">
            <v>No</v>
          </cell>
          <cell r="Q333">
            <v>0</v>
          </cell>
          <cell r="R333">
            <v>0</v>
          </cell>
          <cell r="T333">
            <v>1</v>
          </cell>
          <cell r="U333">
            <v>1</v>
          </cell>
          <cell r="V333">
            <v>0</v>
          </cell>
          <cell r="Y333">
            <v>0</v>
          </cell>
          <cell r="Z333">
            <v>8289.5149753540754</v>
          </cell>
          <cell r="AA333">
            <v>8289.5149753540754</v>
          </cell>
          <cell r="AB333">
            <v>4071.2249753540746</v>
          </cell>
        </row>
        <row r="334">
          <cell r="B334" t="str">
            <v>Barnes, Terrance</v>
          </cell>
          <cell r="C334" t="str">
            <v>Medical Specialty</v>
          </cell>
          <cell r="D334" t="str">
            <v>Pulmonology - MS</v>
          </cell>
          <cell r="E334" t="str">
            <v>Pulmonary</v>
          </cell>
          <cell r="F334" t="str">
            <v>88604:  MS Grand Rapids Pulmonary</v>
          </cell>
          <cell r="G334">
            <v>373233.89354916592</v>
          </cell>
          <cell r="H334">
            <v>0</v>
          </cell>
          <cell r="I334">
            <v>0</v>
          </cell>
          <cell r="J334">
            <v>373233.89354916592</v>
          </cell>
          <cell r="K334">
            <v>373233.89354916592</v>
          </cell>
          <cell r="L334">
            <v>4282.7150000000001</v>
          </cell>
          <cell r="N334">
            <v>114</v>
          </cell>
          <cell r="O334" t="str">
            <v>No</v>
          </cell>
          <cell r="Q334">
            <v>0</v>
          </cell>
          <cell r="R334">
            <v>227962.61395200004</v>
          </cell>
          <cell r="T334">
            <v>1</v>
          </cell>
          <cell r="U334">
            <v>1</v>
          </cell>
          <cell r="V334">
            <v>0</v>
          </cell>
          <cell r="Y334">
            <v>0</v>
          </cell>
          <cell r="Z334">
            <v>7856.179954238236</v>
          </cell>
          <cell r="AA334">
            <v>7856.179954238236</v>
          </cell>
          <cell r="AB334">
            <v>3573.4649542382358</v>
          </cell>
        </row>
        <row r="335">
          <cell r="B335" t="str">
            <v>Berjaoui, Wael</v>
          </cell>
          <cell r="C335" t="str">
            <v>Medical Specialty</v>
          </cell>
          <cell r="D335" t="str">
            <v>Pulmonology - MS</v>
          </cell>
          <cell r="E335" t="str">
            <v>Pulmonary</v>
          </cell>
          <cell r="F335" t="str">
            <v>88604:  MS Grand Rapids Pulmonary</v>
          </cell>
          <cell r="G335">
            <v>453212.95554271707</v>
          </cell>
          <cell r="H335">
            <v>0</v>
          </cell>
          <cell r="I335">
            <v>0</v>
          </cell>
          <cell r="J335">
            <v>453212.95554271707</v>
          </cell>
          <cell r="K335">
            <v>453212.95554271707</v>
          </cell>
          <cell r="L335">
            <v>4774.3399999999992</v>
          </cell>
          <cell r="N335">
            <v>148</v>
          </cell>
          <cell r="O335" t="str">
            <v>No</v>
          </cell>
          <cell r="Q335">
            <v>0</v>
          </cell>
          <cell r="R335">
            <v>291046.77351199999</v>
          </cell>
          <cell r="T335">
            <v>1</v>
          </cell>
          <cell r="U335">
            <v>1</v>
          </cell>
          <cell r="V335">
            <v>0</v>
          </cell>
          <cell r="Y335">
            <v>0</v>
          </cell>
          <cell r="Z335">
            <v>8743.249957382679</v>
          </cell>
          <cell r="AA335">
            <v>8743.249957382679</v>
          </cell>
          <cell r="AB335">
            <v>3968.9099573826797</v>
          </cell>
        </row>
        <row r="336">
          <cell r="B336" t="str">
            <v>Daum, Timothy</v>
          </cell>
          <cell r="C336" t="str">
            <v>Medical Specialty</v>
          </cell>
          <cell r="D336" t="str">
            <v>Pulmonology - MS</v>
          </cell>
          <cell r="E336" t="str">
            <v>Pulmonary</v>
          </cell>
          <cell r="F336" t="str">
            <v>88604:  MS Grand Rapids Pulmonary</v>
          </cell>
          <cell r="G336">
            <v>418596.74237318314</v>
          </cell>
          <cell r="H336">
            <v>0</v>
          </cell>
          <cell r="I336">
            <v>0</v>
          </cell>
          <cell r="J336">
            <v>418596.74237318314</v>
          </cell>
          <cell r="K336">
            <v>418596.74237318314</v>
          </cell>
          <cell r="L336">
            <v>5158.804000000001</v>
          </cell>
          <cell r="N336">
            <v>37</v>
          </cell>
          <cell r="O336" t="str">
            <v>No</v>
          </cell>
          <cell r="Q336">
            <v>0</v>
          </cell>
          <cell r="R336">
            <v>243176.60395199995</v>
          </cell>
          <cell r="T336">
            <v>1</v>
          </cell>
          <cell r="U336">
            <v>1</v>
          </cell>
          <cell r="V336">
            <v>0</v>
          </cell>
          <cell r="Y336">
            <v>0</v>
          </cell>
          <cell r="Z336">
            <v>8702.4399546384811</v>
          </cell>
          <cell r="AA336">
            <v>8702.4399546384811</v>
          </cell>
          <cell r="AB336">
            <v>3543.6359546384801</v>
          </cell>
        </row>
        <row r="337">
          <cell r="B337" t="str">
            <v>Hamm, David</v>
          </cell>
          <cell r="C337" t="str">
            <v>Medical Specialty</v>
          </cell>
          <cell r="D337" t="str">
            <v>Rheumatology - MS</v>
          </cell>
          <cell r="E337" t="str">
            <v>Rheumatology</v>
          </cell>
          <cell r="F337" t="str">
            <v>88607:  MS Arthritis Specialists/Rheumatology</v>
          </cell>
          <cell r="G337">
            <v>105847.78305111683</v>
          </cell>
          <cell r="H337">
            <v>0</v>
          </cell>
          <cell r="I337">
            <v>0</v>
          </cell>
          <cell r="J337">
            <v>105847.78305111683</v>
          </cell>
          <cell r="K337">
            <v>105847.78305111683</v>
          </cell>
          <cell r="L337">
            <v>2495.6150000000007</v>
          </cell>
          <cell r="N337">
            <v>158</v>
          </cell>
          <cell r="O337" t="str">
            <v>No</v>
          </cell>
          <cell r="Q337">
            <v>0</v>
          </cell>
          <cell r="R337">
            <v>10196.450000000001</v>
          </cell>
          <cell r="T337">
            <v>0.6</v>
          </cell>
          <cell r="U337">
            <v>0.6</v>
          </cell>
          <cell r="V337">
            <v>0</v>
          </cell>
          <cell r="Y337">
            <v>0</v>
          </cell>
          <cell r="Z337">
            <v>2542.134998306632</v>
          </cell>
          <cell r="AA337">
            <v>2542.134998306632</v>
          </cell>
          <cell r="AB337">
            <v>46.519998306631351</v>
          </cell>
        </row>
        <row r="338">
          <cell r="B338" t="str">
            <v>Ciejka, Jan</v>
          </cell>
          <cell r="C338" t="str">
            <v>Medical Specialty</v>
          </cell>
          <cell r="D338" t="str">
            <v>Rheumatology - MS</v>
          </cell>
          <cell r="E338" t="str">
            <v>Rheumatology</v>
          </cell>
          <cell r="F338" t="str">
            <v>88607:  MS Arthritis Specialists/Rheumatology</v>
          </cell>
          <cell r="G338">
            <v>133549.71683413279</v>
          </cell>
          <cell r="H338">
            <v>0</v>
          </cell>
          <cell r="I338">
            <v>0</v>
          </cell>
          <cell r="J338">
            <v>133549.71683413279</v>
          </cell>
          <cell r="K338">
            <v>133549.71683413279</v>
          </cell>
          <cell r="L338">
            <v>3450.610000000001</v>
          </cell>
          <cell r="N338">
            <v>169</v>
          </cell>
          <cell r="O338" t="str">
            <v>No</v>
          </cell>
          <cell r="Q338">
            <v>0</v>
          </cell>
          <cell r="R338">
            <v>0</v>
          </cell>
          <cell r="S338">
            <v>0</v>
          </cell>
          <cell r="T338">
            <v>1</v>
          </cell>
          <cell r="U338">
            <v>1</v>
          </cell>
          <cell r="V338">
            <v>0</v>
          </cell>
          <cell r="Y338">
            <v>0</v>
          </cell>
          <cell r="Z338">
            <v>3534.2500194013119</v>
          </cell>
          <cell r="AA338">
            <v>3534.2500194013119</v>
          </cell>
          <cell r="AB338">
            <v>83.640019401310838</v>
          </cell>
        </row>
        <row r="339">
          <cell r="B339" t="str">
            <v>Uhl, Howard</v>
          </cell>
          <cell r="C339" t="str">
            <v>Medical Specialty</v>
          </cell>
          <cell r="D339" t="str">
            <v>Rheumatology - MS</v>
          </cell>
          <cell r="E339" t="str">
            <v>Rheumatology</v>
          </cell>
          <cell r="F339" t="str">
            <v>88607:  MS Arthritis Specialists/Rheumatology</v>
          </cell>
          <cell r="G339">
            <v>169790.54614500224</v>
          </cell>
          <cell r="H339">
            <v>0</v>
          </cell>
          <cell r="I339">
            <v>0</v>
          </cell>
          <cell r="J339">
            <v>169790.54614500224</v>
          </cell>
          <cell r="K339">
            <v>169790.54614500224</v>
          </cell>
          <cell r="L339">
            <v>4330.5650000000005</v>
          </cell>
          <cell r="N339">
            <v>159</v>
          </cell>
          <cell r="O339" t="str">
            <v>No</v>
          </cell>
          <cell r="Q339">
            <v>825</v>
          </cell>
          <cell r="R339">
            <v>3120</v>
          </cell>
          <cell r="T339">
            <v>1</v>
          </cell>
          <cell r="U339">
            <v>0.95</v>
          </cell>
          <cell r="V339">
            <v>196.56</v>
          </cell>
          <cell r="Y339">
            <v>0</v>
          </cell>
          <cell r="Z339">
            <v>4509.9200079590082</v>
          </cell>
          <cell r="AA339">
            <v>4509.9200079590082</v>
          </cell>
          <cell r="AB339">
            <v>179.35500795900771</v>
          </cell>
        </row>
        <row r="340">
          <cell r="B340" t="str">
            <v>Quimby, David</v>
          </cell>
          <cell r="C340" t="str">
            <v>Medical Specialty</v>
          </cell>
          <cell r="D340" t="str">
            <v>Sleep Medicine</v>
          </cell>
          <cell r="E340" t="str">
            <v>Sleep Medicine</v>
          </cell>
          <cell r="F340" t="str">
            <v>88611:  MS Sleep Medicine</v>
          </cell>
          <cell r="G340">
            <v>152525.87793192992</v>
          </cell>
          <cell r="H340">
            <v>0</v>
          </cell>
          <cell r="I340">
            <v>0</v>
          </cell>
          <cell r="J340">
            <v>152525.87793192992</v>
          </cell>
          <cell r="K340">
            <v>152525.87793192992</v>
          </cell>
          <cell r="L340">
            <v>3642.6600000000008</v>
          </cell>
          <cell r="N340">
            <v>35</v>
          </cell>
          <cell r="O340" t="e">
            <v>#N/A</v>
          </cell>
          <cell r="Q340">
            <v>0</v>
          </cell>
          <cell r="R340">
            <v>0</v>
          </cell>
          <cell r="S340">
            <v>0</v>
          </cell>
          <cell r="T340">
            <v>1</v>
          </cell>
          <cell r="U340">
            <v>1</v>
          </cell>
          <cell r="V340">
            <v>0</v>
          </cell>
          <cell r="Y340">
            <v>0</v>
          </cell>
          <cell r="Z340">
            <v>3013.7199824750423</v>
          </cell>
          <cell r="AA340">
            <v>3013.7199824750423</v>
          </cell>
          <cell r="AB340">
            <v>-628.94001752495842</v>
          </cell>
        </row>
        <row r="341">
          <cell r="B341" t="str">
            <v>Coles, Jason</v>
          </cell>
          <cell r="C341" t="str">
            <v>Medical Specialty</v>
          </cell>
          <cell r="D341" t="str">
            <v>Sleep Medicine</v>
          </cell>
          <cell r="E341" t="str">
            <v>Sleep Medicine</v>
          </cell>
          <cell r="F341" t="str">
            <v>88611:  MS Sleep Medicine</v>
          </cell>
          <cell r="G341">
            <v>282637.58000000007</v>
          </cell>
          <cell r="H341">
            <v>0</v>
          </cell>
          <cell r="I341">
            <v>0</v>
          </cell>
          <cell r="J341">
            <v>282637.58000000007</v>
          </cell>
          <cell r="K341">
            <v>282637.58000000007</v>
          </cell>
          <cell r="L341">
            <v>6508.1799999999994</v>
          </cell>
          <cell r="M341" t="str">
            <v>Guarantee</v>
          </cell>
          <cell r="N341">
            <v>217</v>
          </cell>
          <cell r="O341" t="str">
            <v>Yes</v>
          </cell>
          <cell r="Q341">
            <v>0</v>
          </cell>
          <cell r="R341">
            <v>0</v>
          </cell>
          <cell r="T341">
            <v>1</v>
          </cell>
          <cell r="U341">
            <v>1</v>
          </cell>
          <cell r="V341">
            <v>0</v>
          </cell>
          <cell r="Y341">
            <v>0</v>
          </cell>
          <cell r="Z341">
            <v>5474.8299829363823</v>
          </cell>
          <cell r="AA341">
            <v>5474.8299829363823</v>
          </cell>
          <cell r="AB341">
            <v>-1033.3500170636171</v>
          </cell>
        </row>
        <row r="342">
          <cell r="B342" t="str">
            <v>Addy, Obo</v>
          </cell>
          <cell r="C342" t="str">
            <v>Medical Specialty</v>
          </cell>
          <cell r="D342" t="str">
            <v>Sleep Medicine</v>
          </cell>
          <cell r="E342" t="str">
            <v>Sleep Medicine</v>
          </cell>
          <cell r="F342" t="str">
            <v>88611:  MS Sleep Medicine</v>
          </cell>
          <cell r="G342">
            <v>315889.55718222662</v>
          </cell>
          <cell r="H342">
            <v>0</v>
          </cell>
          <cell r="I342">
            <v>0</v>
          </cell>
          <cell r="J342">
            <v>315889.55718222662</v>
          </cell>
          <cell r="K342">
            <v>315889.55718222662</v>
          </cell>
          <cell r="L342">
            <v>7648.9750000000013</v>
          </cell>
          <cell r="N342">
            <v>56</v>
          </cell>
          <cell r="O342" t="str">
            <v>No</v>
          </cell>
          <cell r="Q342">
            <v>0</v>
          </cell>
          <cell r="R342">
            <v>0</v>
          </cell>
          <cell r="T342">
            <v>1</v>
          </cell>
          <cell r="U342">
            <v>1</v>
          </cell>
          <cell r="V342">
            <v>0</v>
          </cell>
          <cell r="Y342">
            <v>0</v>
          </cell>
          <cell r="Z342">
            <v>6423.189973115921</v>
          </cell>
          <cell r="AA342">
            <v>6423.189973115921</v>
          </cell>
          <cell r="AB342">
            <v>-1225.7850268840803</v>
          </cell>
        </row>
        <row r="343">
          <cell r="B343" t="str">
            <v>Hausman, Nancy</v>
          </cell>
          <cell r="C343" t="str">
            <v>Medical Specialty</v>
          </cell>
          <cell r="D343" t="str">
            <v>Sleep Medicine</v>
          </cell>
          <cell r="E343" t="str">
            <v>Sleep Medicine</v>
          </cell>
          <cell r="F343" t="str">
            <v>88611:  MS Sleep Medicine</v>
          </cell>
          <cell r="G343">
            <v>387634.82067404431</v>
          </cell>
          <cell r="H343">
            <v>0</v>
          </cell>
          <cell r="I343">
            <v>0</v>
          </cell>
          <cell r="J343">
            <v>387634.82067404431</v>
          </cell>
          <cell r="K343">
            <v>387634.82067404431</v>
          </cell>
          <cell r="L343">
            <v>8205.3700000000008</v>
          </cell>
          <cell r="N343">
            <v>133</v>
          </cell>
          <cell r="O343" t="str">
            <v>No</v>
          </cell>
          <cell r="Q343">
            <v>1425</v>
          </cell>
          <cell r="R343">
            <v>18127.8</v>
          </cell>
          <cell r="T343">
            <v>1</v>
          </cell>
          <cell r="U343">
            <v>0.95</v>
          </cell>
          <cell r="V343">
            <v>0</v>
          </cell>
          <cell r="Y343">
            <v>0</v>
          </cell>
          <cell r="Z343">
            <v>7092.5499952435493</v>
          </cell>
          <cell r="AA343">
            <v>7092.5499952435493</v>
          </cell>
          <cell r="AB343">
            <v>-1112.8200047564515</v>
          </cell>
        </row>
        <row r="344">
          <cell r="B344" t="str">
            <v>Marmion, Lee</v>
          </cell>
          <cell r="C344" t="str">
            <v>Medical Specialty</v>
          </cell>
          <cell r="D344" t="str">
            <v>Sleep Medicine</v>
          </cell>
          <cell r="E344" t="str">
            <v>Sleep Medicine</v>
          </cell>
          <cell r="F344" t="str">
            <v>88611:  MS Sleep Medicine</v>
          </cell>
          <cell r="G344">
            <v>494645.26829575287</v>
          </cell>
          <cell r="H344">
            <v>0</v>
          </cell>
          <cell r="I344">
            <v>0</v>
          </cell>
          <cell r="J344">
            <v>494645.26829575287</v>
          </cell>
          <cell r="K344">
            <v>494645.26829575287</v>
          </cell>
          <cell r="L344">
            <v>10456.950000000001</v>
          </cell>
          <cell r="N344">
            <v>22</v>
          </cell>
          <cell r="O344" t="str">
            <v>No</v>
          </cell>
          <cell r="Q344">
            <v>0</v>
          </cell>
          <cell r="R344">
            <v>890.5</v>
          </cell>
          <cell r="T344">
            <v>1</v>
          </cell>
          <cell r="U344">
            <v>1</v>
          </cell>
          <cell r="V344">
            <v>0</v>
          </cell>
          <cell r="Y344">
            <v>0</v>
          </cell>
          <cell r="Z344">
            <v>8824.9699633717537</v>
          </cell>
          <cell r="AA344">
            <v>8824.9699633717537</v>
          </cell>
          <cell r="AB344">
            <v>-1631.980036628247</v>
          </cell>
        </row>
        <row r="345">
          <cell r="B345" t="str">
            <v>Griffin, Timothy</v>
          </cell>
          <cell r="C345" t="str">
            <v>HDVCH Outpatient</v>
          </cell>
          <cell r="D345" t="str">
            <v>Administration</v>
          </cell>
          <cell r="E345" t="str">
            <v>Administration</v>
          </cell>
          <cell r="F345">
            <v>0</v>
          </cell>
          <cell r="G345">
            <v>277368.32000000001</v>
          </cell>
          <cell r="H345">
            <v>0</v>
          </cell>
          <cell r="I345">
            <v>0</v>
          </cell>
          <cell r="J345">
            <v>277368.32000000001</v>
          </cell>
          <cell r="K345">
            <v>277368.32000000001</v>
          </cell>
          <cell r="L345">
            <v>0</v>
          </cell>
          <cell r="M345" t="str">
            <v>Guarantee</v>
          </cell>
          <cell r="O345" t="e">
            <v>#N/A</v>
          </cell>
          <cell r="Q345">
            <v>0</v>
          </cell>
          <cell r="R345">
            <v>0</v>
          </cell>
          <cell r="T345">
            <v>1</v>
          </cell>
          <cell r="U345">
            <v>0.2</v>
          </cell>
          <cell r="V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B346" t="str">
            <v>Shatz, Eugene M</v>
          </cell>
          <cell r="C346" t="str">
            <v>HDVCH Outpatient</v>
          </cell>
          <cell r="D346" t="str">
            <v>Adolescent Physician</v>
          </cell>
          <cell r="E346" t="str">
            <v>Adolescent Physician</v>
          </cell>
          <cell r="F346" t="str">
            <v>HDVCH</v>
          </cell>
          <cell r="G346">
            <v>186409.7</v>
          </cell>
          <cell r="H346">
            <v>0</v>
          </cell>
          <cell r="I346">
            <v>0</v>
          </cell>
          <cell r="J346">
            <v>186409.7</v>
          </cell>
          <cell r="K346" t="e">
            <v>#DIV/0!</v>
          </cell>
          <cell r="L346">
            <v>2035.57</v>
          </cell>
          <cell r="M346" t="str">
            <v>Guarantee</v>
          </cell>
          <cell r="O346" t="e">
            <v>#REF!</v>
          </cell>
          <cell r="Q346">
            <v>0</v>
          </cell>
          <cell r="R346">
            <v>4742.5</v>
          </cell>
          <cell r="T346">
            <v>1</v>
          </cell>
          <cell r="U346">
            <v>0.8</v>
          </cell>
          <cell r="V346">
            <v>0</v>
          </cell>
          <cell r="W346">
            <v>0</v>
          </cell>
          <cell r="X346">
            <v>181667.20000000001</v>
          </cell>
          <cell r="Y346">
            <v>365.36000522971153</v>
          </cell>
          <cell r="Z346">
            <v>1669.3650196567178</v>
          </cell>
          <cell r="AA346">
            <v>2034.7250248864293</v>
          </cell>
          <cell r="AB346">
            <v>-0.84497511357062649</v>
          </cell>
        </row>
        <row r="347">
          <cell r="B347" t="str">
            <v>Lowery, Lisa</v>
          </cell>
          <cell r="C347" t="str">
            <v>HDVCH Outpatient</v>
          </cell>
          <cell r="D347" t="str">
            <v>Adolescent Physician</v>
          </cell>
          <cell r="E347" t="str">
            <v>Adolescent Physician</v>
          </cell>
          <cell r="F347" t="str">
            <v>HDVCH</v>
          </cell>
          <cell r="G347">
            <v>185798.32</v>
          </cell>
          <cell r="H347">
            <v>0</v>
          </cell>
          <cell r="I347">
            <v>0</v>
          </cell>
          <cell r="J347">
            <v>185798.32</v>
          </cell>
          <cell r="K347" t="e">
            <v>#DIV/0!</v>
          </cell>
          <cell r="L347">
            <v>2779.38</v>
          </cell>
          <cell r="M347" t="str">
            <v>Guarantee</v>
          </cell>
          <cell r="O347" t="e">
            <v>#N/A</v>
          </cell>
          <cell r="Q347">
            <v>0</v>
          </cell>
          <cell r="R347">
            <v>4131.1199999999953</v>
          </cell>
          <cell r="T347">
            <v>1</v>
          </cell>
          <cell r="U347">
            <v>0.8</v>
          </cell>
          <cell r="V347">
            <v>0</v>
          </cell>
          <cell r="X347">
            <v>181667.20000000001</v>
          </cell>
          <cell r="Y347">
            <v>53.850000530481339</v>
          </cell>
          <cell r="Z347">
            <v>2115.1500140056014</v>
          </cell>
          <cell r="AA347">
            <v>2169.0000145360827</v>
          </cell>
          <cell r="AB347">
            <v>-610.37998546391736</v>
          </cell>
        </row>
        <row r="348">
          <cell r="B348" t="str">
            <v>Richtsmeier Jr, Anthony J</v>
          </cell>
          <cell r="C348" t="str">
            <v>HDVCH Outpatient</v>
          </cell>
          <cell r="D348" t="str">
            <v>Behaviorist</v>
          </cell>
          <cell r="E348" t="str">
            <v>Behaviorist</v>
          </cell>
          <cell r="F348" t="str">
            <v>HDVCH</v>
          </cell>
          <cell r="G348">
            <v>190819</v>
          </cell>
          <cell r="H348">
            <v>0</v>
          </cell>
          <cell r="I348">
            <v>0</v>
          </cell>
          <cell r="J348">
            <v>190819</v>
          </cell>
          <cell r="K348" t="e">
            <v>#DIV/0!</v>
          </cell>
          <cell r="L348">
            <v>1536.37</v>
          </cell>
          <cell r="M348" t="str">
            <v>Guarantee</v>
          </cell>
          <cell r="O348" t="e">
            <v>#N/A</v>
          </cell>
          <cell r="Q348">
            <v>0</v>
          </cell>
          <cell r="R348">
            <v>0</v>
          </cell>
          <cell r="T348">
            <v>1</v>
          </cell>
          <cell r="U348">
            <v>0.8</v>
          </cell>
          <cell r="V348">
            <v>0</v>
          </cell>
          <cell r="X348">
            <v>190819</v>
          </cell>
          <cell r="Y348">
            <v>0</v>
          </cell>
          <cell r="Z348">
            <v>1612.469966083765</v>
          </cell>
          <cell r="AA348">
            <v>1612.469966083765</v>
          </cell>
          <cell r="AB348">
            <v>76.099966083765139</v>
          </cell>
        </row>
        <row r="349">
          <cell r="B349" t="str">
            <v>Mageed, Aly</v>
          </cell>
          <cell r="C349" t="str">
            <v>HDVCH Outpatient</v>
          </cell>
          <cell r="D349" t="str">
            <v>Bone Marrow Transplant</v>
          </cell>
          <cell r="E349" t="str">
            <v>Bone Marrow Transplant</v>
          </cell>
          <cell r="F349" t="str">
            <v>HDVCH</v>
          </cell>
          <cell r="G349">
            <v>296088</v>
          </cell>
          <cell r="H349">
            <v>0</v>
          </cell>
          <cell r="I349">
            <v>0</v>
          </cell>
          <cell r="J349">
            <v>296088</v>
          </cell>
          <cell r="K349" t="e">
            <v>#DIV/0!</v>
          </cell>
          <cell r="L349">
            <v>1314.73</v>
          </cell>
          <cell r="M349" t="str">
            <v>Guarantee</v>
          </cell>
          <cell r="O349" t="e">
            <v>#N/A</v>
          </cell>
          <cell r="Q349">
            <v>0</v>
          </cell>
          <cell r="R349">
            <v>0</v>
          </cell>
          <cell r="T349">
            <v>1</v>
          </cell>
          <cell r="U349">
            <v>0.7</v>
          </cell>
          <cell r="V349">
            <v>0</v>
          </cell>
          <cell r="X349">
            <v>296088</v>
          </cell>
          <cell r="Y349">
            <v>35.019998848438263</v>
          </cell>
          <cell r="Z349">
            <v>0</v>
          </cell>
          <cell r="AA349">
            <v>35.019998848438263</v>
          </cell>
          <cell r="AB349">
            <v>-1279.7100011515618</v>
          </cell>
        </row>
        <row r="350">
          <cell r="B350" t="str">
            <v>Duffner, Uly</v>
          </cell>
          <cell r="C350" t="str">
            <v>HDVCH Outpatient</v>
          </cell>
          <cell r="D350" t="str">
            <v>Bone Marrow Transplant</v>
          </cell>
          <cell r="E350" t="str">
            <v>Bone Marrow Transplant</v>
          </cell>
          <cell r="F350" t="str">
            <v>HDVCH</v>
          </cell>
          <cell r="G350">
            <v>256006</v>
          </cell>
          <cell r="H350">
            <v>0</v>
          </cell>
          <cell r="I350">
            <v>0</v>
          </cell>
          <cell r="J350">
            <v>256006</v>
          </cell>
          <cell r="K350" t="e">
            <v>#DIV/0!</v>
          </cell>
          <cell r="L350">
            <v>1562.56</v>
          </cell>
          <cell r="M350" t="str">
            <v>Guarantee</v>
          </cell>
          <cell r="O350" t="e">
            <v>#N/A</v>
          </cell>
          <cell r="Q350">
            <v>0</v>
          </cell>
          <cell r="R350">
            <v>0</v>
          </cell>
          <cell r="T350">
            <v>1</v>
          </cell>
          <cell r="U350">
            <v>1</v>
          </cell>
          <cell r="V350">
            <v>0</v>
          </cell>
          <cell r="X350">
            <v>256006</v>
          </cell>
          <cell r="Y350">
            <v>8.2599999904632568</v>
          </cell>
          <cell r="Z350">
            <v>0</v>
          </cell>
          <cell r="AA350">
            <v>8.2599999904632568</v>
          </cell>
          <cell r="AB350">
            <v>-1554.3000000095367</v>
          </cell>
        </row>
        <row r="351">
          <cell r="B351" t="str">
            <v>Florentine, Michael</v>
          </cell>
          <cell r="C351" t="str">
            <v>HDVCH Outpatient</v>
          </cell>
          <cell r="D351" t="str">
            <v>Cardiology</v>
          </cell>
          <cell r="E351" t="str">
            <v>Cardiology</v>
          </cell>
          <cell r="F351" t="str">
            <v>HDVCH</v>
          </cell>
          <cell r="G351">
            <v>332656.80000000005</v>
          </cell>
          <cell r="H351">
            <v>0</v>
          </cell>
          <cell r="I351">
            <v>0</v>
          </cell>
          <cell r="J351">
            <v>332656.80000000005</v>
          </cell>
          <cell r="K351" t="e">
            <v>#DIV/0!</v>
          </cell>
          <cell r="L351">
            <v>3403.2280000000001</v>
          </cell>
          <cell r="M351" t="str">
            <v>Guarantee</v>
          </cell>
          <cell r="O351" t="e">
            <v>#N/A</v>
          </cell>
          <cell r="Q351">
            <v>0</v>
          </cell>
          <cell r="R351">
            <v>22404.000000000058</v>
          </cell>
          <cell r="T351">
            <v>1</v>
          </cell>
          <cell r="U351">
            <v>1</v>
          </cell>
          <cell r="V351">
            <v>0</v>
          </cell>
          <cell r="W351">
            <v>0</v>
          </cell>
          <cell r="X351">
            <v>310252.79999999999</v>
          </cell>
          <cell r="Y351">
            <v>0</v>
          </cell>
          <cell r="Z351">
            <v>3439.879964388907</v>
          </cell>
          <cell r="AA351">
            <v>3439.879964388907</v>
          </cell>
          <cell r="AB351">
            <v>36.65196438890689</v>
          </cell>
        </row>
        <row r="352">
          <cell r="B352" t="str">
            <v>Lacina, Samuel</v>
          </cell>
          <cell r="C352" t="str">
            <v>HDVCH Outpatient</v>
          </cell>
          <cell r="D352" t="str">
            <v>Cardiology</v>
          </cell>
          <cell r="E352" t="str">
            <v>Cardiology</v>
          </cell>
          <cell r="F352" t="str">
            <v>HDVCH</v>
          </cell>
          <cell r="G352">
            <v>365019.2</v>
          </cell>
          <cell r="H352">
            <v>0</v>
          </cell>
          <cell r="I352">
            <v>0</v>
          </cell>
          <cell r="J352">
            <v>365019.2</v>
          </cell>
          <cell r="K352" t="e">
            <v>#DIV/0!</v>
          </cell>
          <cell r="L352">
            <v>3661.150000000001</v>
          </cell>
          <cell r="M352" t="str">
            <v>Guarantee</v>
          </cell>
          <cell r="O352" t="e">
            <v>#N/A</v>
          </cell>
          <cell r="Q352">
            <v>0</v>
          </cell>
          <cell r="R352">
            <v>0</v>
          </cell>
          <cell r="T352">
            <v>1</v>
          </cell>
          <cell r="U352">
            <v>0.9</v>
          </cell>
          <cell r="V352">
            <v>0</v>
          </cell>
          <cell r="X352">
            <v>365019.2</v>
          </cell>
          <cell r="Y352">
            <v>0</v>
          </cell>
          <cell r="Z352">
            <v>3724.5099553018808</v>
          </cell>
          <cell r="AA352">
            <v>3724.5099553018808</v>
          </cell>
          <cell r="AB352">
            <v>63.359955301879836</v>
          </cell>
        </row>
        <row r="353">
          <cell r="B353" t="str">
            <v>Malcolm, Donald</v>
          </cell>
          <cell r="C353" t="str">
            <v>HDVCH Outpatient</v>
          </cell>
          <cell r="D353" t="str">
            <v>Cardiology</v>
          </cell>
          <cell r="E353" t="str">
            <v>Cardiology</v>
          </cell>
          <cell r="F353" t="str">
            <v>HDVCH</v>
          </cell>
          <cell r="G353">
            <v>365019.2</v>
          </cell>
          <cell r="H353">
            <v>0</v>
          </cell>
          <cell r="I353">
            <v>0</v>
          </cell>
          <cell r="J353">
            <v>365019.2</v>
          </cell>
          <cell r="K353" t="e">
            <v>#DIV/0!</v>
          </cell>
          <cell r="L353">
            <v>3786.4349999999986</v>
          </cell>
          <cell r="M353" t="str">
            <v>Guarantee</v>
          </cell>
          <cell r="O353" t="e">
            <v>#N/A</v>
          </cell>
          <cell r="Q353">
            <v>0</v>
          </cell>
          <cell r="R353">
            <v>0</v>
          </cell>
          <cell r="T353">
            <v>1</v>
          </cell>
          <cell r="U353">
            <v>0.75</v>
          </cell>
          <cell r="V353">
            <v>0</v>
          </cell>
          <cell r="X353">
            <v>365019.2</v>
          </cell>
          <cell r="Y353">
            <v>0</v>
          </cell>
          <cell r="Z353">
            <v>3834.0749396830797</v>
          </cell>
          <cell r="AA353">
            <v>3834.0749396830797</v>
          </cell>
          <cell r="AB353">
            <v>47.639939683081138</v>
          </cell>
        </row>
        <row r="354">
          <cell r="B354" t="str">
            <v>Matisoff, David</v>
          </cell>
          <cell r="C354" t="str">
            <v>HDVCH Outpatient</v>
          </cell>
          <cell r="D354" t="str">
            <v>Cardiology</v>
          </cell>
          <cell r="E354" t="str">
            <v>Cardiology</v>
          </cell>
          <cell r="F354" t="str">
            <v>HDVCH</v>
          </cell>
          <cell r="G354">
            <v>471764.8</v>
          </cell>
          <cell r="H354">
            <v>0</v>
          </cell>
          <cell r="I354">
            <v>0</v>
          </cell>
          <cell r="J354">
            <v>471764.8</v>
          </cell>
          <cell r="K354" t="e">
            <v>#DIV/0!</v>
          </cell>
          <cell r="L354">
            <v>3999.8880000000004</v>
          </cell>
          <cell r="M354" t="str">
            <v>Guarantee</v>
          </cell>
          <cell r="O354" t="e">
            <v>#N/A</v>
          </cell>
          <cell r="Q354">
            <v>0</v>
          </cell>
          <cell r="R354">
            <v>0</v>
          </cell>
          <cell r="T354">
            <v>1</v>
          </cell>
          <cell r="U354">
            <v>1</v>
          </cell>
          <cell r="V354">
            <v>0</v>
          </cell>
          <cell r="X354">
            <v>471764.8</v>
          </cell>
          <cell r="Y354">
            <v>4055.8599381104113</v>
          </cell>
          <cell r="Z354">
            <v>0</v>
          </cell>
          <cell r="AA354">
            <v>4055.8599381104113</v>
          </cell>
          <cell r="AB354">
            <v>55.971938110410974</v>
          </cell>
        </row>
        <row r="355">
          <cell r="B355" t="str">
            <v>Schneider, Jeffrey</v>
          </cell>
          <cell r="C355" t="str">
            <v>HDVCH Outpatient</v>
          </cell>
          <cell r="D355" t="str">
            <v>Cardiology</v>
          </cell>
          <cell r="E355" t="str">
            <v>Cardiology</v>
          </cell>
          <cell r="F355" t="str">
            <v>HDVCH</v>
          </cell>
          <cell r="G355">
            <v>365019.2</v>
          </cell>
          <cell r="H355">
            <v>0</v>
          </cell>
          <cell r="I355">
            <v>0</v>
          </cell>
          <cell r="J355">
            <v>365019.2</v>
          </cell>
          <cell r="K355" t="e">
            <v>#DIV/0!</v>
          </cell>
          <cell r="L355">
            <v>4239.0279999999984</v>
          </cell>
          <cell r="M355" t="str">
            <v>Guarantee</v>
          </cell>
          <cell r="O355" t="e">
            <v>#N/A</v>
          </cell>
          <cell r="Q355">
            <v>0</v>
          </cell>
          <cell r="R355">
            <v>0</v>
          </cell>
          <cell r="T355">
            <v>1</v>
          </cell>
          <cell r="U355">
            <v>1</v>
          </cell>
          <cell r="V355">
            <v>0</v>
          </cell>
          <cell r="X355">
            <v>365019.2</v>
          </cell>
          <cell r="Y355">
            <v>0</v>
          </cell>
          <cell r="Z355">
            <v>4312.0199323147535</v>
          </cell>
          <cell r="AA355">
            <v>4312.0199323147535</v>
          </cell>
          <cell r="AB355">
            <v>72.991932314755104</v>
          </cell>
        </row>
        <row r="356">
          <cell r="B356" t="str">
            <v>Grifka, Ronald</v>
          </cell>
          <cell r="C356" t="str">
            <v>HDVCH Outpatient</v>
          </cell>
          <cell r="D356" t="str">
            <v>Cardiology</v>
          </cell>
          <cell r="E356" t="str">
            <v>Cardiology</v>
          </cell>
          <cell r="F356" t="str">
            <v>HDVCH</v>
          </cell>
          <cell r="G356">
            <v>477110.4</v>
          </cell>
          <cell r="H356">
            <v>0</v>
          </cell>
          <cell r="I356">
            <v>0</v>
          </cell>
          <cell r="J356">
            <v>477110.4</v>
          </cell>
          <cell r="K356" t="e">
            <v>#DIV/0!</v>
          </cell>
          <cell r="L356">
            <v>4426.9642000000003</v>
          </cell>
          <cell r="M356" t="str">
            <v>Guarantee</v>
          </cell>
          <cell r="O356" t="e">
            <v>#N/A</v>
          </cell>
          <cell r="Q356">
            <v>0</v>
          </cell>
          <cell r="R356">
            <v>0</v>
          </cell>
          <cell r="T356">
            <v>1</v>
          </cell>
          <cell r="U356">
            <v>0.7</v>
          </cell>
          <cell r="V356">
            <v>0</v>
          </cell>
          <cell r="X356">
            <v>477110.4</v>
          </cell>
          <cell r="Y356">
            <v>0</v>
          </cell>
          <cell r="Z356">
            <v>4460.1849649673695</v>
          </cell>
          <cell r="AA356">
            <v>4460.1849649673695</v>
          </cell>
          <cell r="AB356">
            <v>33.220764967369178</v>
          </cell>
        </row>
        <row r="357">
          <cell r="B357" t="str">
            <v>Dysart, John</v>
          </cell>
          <cell r="C357" t="str">
            <v>HDVCH Outpatient</v>
          </cell>
          <cell r="D357" t="str">
            <v>Cardiology</v>
          </cell>
          <cell r="E357" t="str">
            <v>Cardiology</v>
          </cell>
          <cell r="F357" t="str">
            <v>HDVCH</v>
          </cell>
          <cell r="G357">
            <v>471764.8</v>
          </cell>
          <cell r="H357">
            <v>0</v>
          </cell>
          <cell r="I357">
            <v>0</v>
          </cell>
          <cell r="J357">
            <v>471764.8</v>
          </cell>
          <cell r="K357" t="e">
            <v>#DIV/0!</v>
          </cell>
          <cell r="L357">
            <v>4569.8890000000019</v>
          </cell>
          <cell r="M357" t="str">
            <v>Guarantee</v>
          </cell>
          <cell r="O357" t="e">
            <v>#N/A</v>
          </cell>
          <cell r="Q357">
            <v>0</v>
          </cell>
          <cell r="R357">
            <v>0</v>
          </cell>
          <cell r="T357">
            <v>1</v>
          </cell>
          <cell r="U357">
            <v>1</v>
          </cell>
          <cell r="V357">
            <v>0</v>
          </cell>
          <cell r="W357">
            <v>0</v>
          </cell>
          <cell r="X357">
            <v>471764.8</v>
          </cell>
          <cell r="Y357">
            <v>4640.1649398617446</v>
          </cell>
          <cell r="Z357">
            <v>0</v>
          </cell>
          <cell r="AA357">
            <v>4640.1649398617446</v>
          </cell>
          <cell r="AB357">
            <v>70.2759398617427</v>
          </cell>
        </row>
        <row r="358">
          <cell r="B358" t="str">
            <v>Lee, Kim</v>
          </cell>
          <cell r="C358" t="str">
            <v>HDVCH Outpatient</v>
          </cell>
          <cell r="D358" t="str">
            <v>Cardiology</v>
          </cell>
          <cell r="E358" t="str">
            <v>Cardiology</v>
          </cell>
          <cell r="F358" t="str">
            <v>HDVCH</v>
          </cell>
          <cell r="G358">
            <v>365298.66</v>
          </cell>
          <cell r="H358">
            <v>0</v>
          </cell>
          <cell r="I358">
            <v>0</v>
          </cell>
          <cell r="J358">
            <v>365298.66</v>
          </cell>
          <cell r="K358" t="e">
            <v>#DIV/0!</v>
          </cell>
          <cell r="L358">
            <v>4576.146999999999</v>
          </cell>
          <cell r="M358" t="str">
            <v>Guarantee</v>
          </cell>
          <cell r="O358" t="e">
            <v>#N/A</v>
          </cell>
          <cell r="Q358">
            <v>0</v>
          </cell>
          <cell r="R358">
            <v>279.45999999996275</v>
          </cell>
          <cell r="T358">
            <v>1</v>
          </cell>
          <cell r="U358">
            <v>1</v>
          </cell>
          <cell r="V358">
            <v>0</v>
          </cell>
          <cell r="X358">
            <v>365019.2</v>
          </cell>
          <cell r="Y358">
            <v>0</v>
          </cell>
          <cell r="Z358">
            <v>4605.4399314373732</v>
          </cell>
          <cell r="AA358">
            <v>4605.4399314373732</v>
          </cell>
          <cell r="AB358">
            <v>29.292931437374136</v>
          </cell>
        </row>
        <row r="359">
          <cell r="B359" t="str">
            <v>Stone, David</v>
          </cell>
          <cell r="C359" t="str">
            <v>HDVCH Outpatient</v>
          </cell>
          <cell r="D359" t="str">
            <v>Cardiology</v>
          </cell>
          <cell r="E359" t="str">
            <v>Cardiology</v>
          </cell>
          <cell r="F359" t="str">
            <v>HDVCH</v>
          </cell>
          <cell r="G359">
            <v>300019.20000000001</v>
          </cell>
          <cell r="H359">
            <v>0</v>
          </cell>
          <cell r="I359">
            <v>0</v>
          </cell>
          <cell r="J359">
            <v>300019.20000000001</v>
          </cell>
          <cell r="K359" t="e">
            <v>#DIV/0!</v>
          </cell>
          <cell r="L359">
            <v>4895.5840000000026</v>
          </cell>
          <cell r="M359" t="str">
            <v>Guarantee</v>
          </cell>
          <cell r="O359" t="e">
            <v>#N/A</v>
          </cell>
          <cell r="Q359">
            <v>0</v>
          </cell>
          <cell r="R359">
            <v>0</v>
          </cell>
          <cell r="T359">
            <v>1</v>
          </cell>
          <cell r="U359">
            <v>1</v>
          </cell>
          <cell r="V359">
            <v>0</v>
          </cell>
          <cell r="X359">
            <v>300019.20000000001</v>
          </cell>
          <cell r="Y359">
            <v>4971.1599254794419</v>
          </cell>
          <cell r="Z359">
            <v>0</v>
          </cell>
          <cell r="AA359">
            <v>4971.1599254794419</v>
          </cell>
          <cell r="AB359">
            <v>75.57592547943932</v>
          </cell>
        </row>
        <row r="360">
          <cell r="B360" t="str">
            <v>Hillman, Neil</v>
          </cell>
          <cell r="C360" t="str">
            <v>HDVCH Outpatient</v>
          </cell>
          <cell r="D360" t="str">
            <v>Cardiology</v>
          </cell>
          <cell r="E360" t="str">
            <v>Cardiothoracic Surgery</v>
          </cell>
          <cell r="F360" t="str">
            <v>HDVCH</v>
          </cell>
          <cell r="G360">
            <v>515216</v>
          </cell>
          <cell r="H360">
            <v>0</v>
          </cell>
          <cell r="I360">
            <v>0</v>
          </cell>
          <cell r="J360">
            <v>515216</v>
          </cell>
          <cell r="K360" t="e">
            <v>#DIV/0!</v>
          </cell>
          <cell r="L360">
            <v>1296.3161999999998</v>
          </cell>
          <cell r="M360" t="str">
            <v>Guarantee</v>
          </cell>
          <cell r="O360" t="e">
            <v>#N/A</v>
          </cell>
          <cell r="Q360">
            <v>0</v>
          </cell>
          <cell r="R360">
            <v>0</v>
          </cell>
          <cell r="T360">
            <v>1</v>
          </cell>
          <cell r="U360">
            <v>0.8</v>
          </cell>
          <cell r="V360">
            <v>0</v>
          </cell>
          <cell r="X360">
            <v>515216</v>
          </cell>
          <cell r="Y360">
            <v>0</v>
          </cell>
          <cell r="Z360">
            <v>1305.8232219886781</v>
          </cell>
          <cell r="AA360">
            <v>1305.8232219886781</v>
          </cell>
          <cell r="AB360">
            <v>9.5070219886783889</v>
          </cell>
        </row>
        <row r="361">
          <cell r="B361" t="str">
            <v>Brown, Sarah</v>
          </cell>
          <cell r="C361" t="str">
            <v>HDVCH Outpatient</v>
          </cell>
          <cell r="D361" t="str">
            <v>Child Protection</v>
          </cell>
          <cell r="E361" t="str">
            <v>Child Protection</v>
          </cell>
          <cell r="F361" t="str">
            <v>HDVCH</v>
          </cell>
          <cell r="G361">
            <v>109187.25</v>
          </cell>
          <cell r="H361">
            <v>0</v>
          </cell>
          <cell r="I361">
            <v>0</v>
          </cell>
          <cell r="J361">
            <v>109187.25</v>
          </cell>
          <cell r="K361" t="e">
            <v>#DIV/0!</v>
          </cell>
          <cell r="L361">
            <v>771.85</v>
          </cell>
          <cell r="M361" t="str">
            <v>Guarantee</v>
          </cell>
          <cell r="O361" t="e">
            <v>#N/A</v>
          </cell>
          <cell r="Q361">
            <v>0</v>
          </cell>
          <cell r="R361">
            <v>7562.25</v>
          </cell>
          <cell r="T361">
            <v>0.6</v>
          </cell>
          <cell r="U361">
            <v>0.6</v>
          </cell>
          <cell r="V361">
            <v>0</v>
          </cell>
          <cell r="X361">
            <v>101625</v>
          </cell>
          <cell r="Y361">
            <v>0</v>
          </cell>
          <cell r="Z361">
            <v>775.64999830722809</v>
          </cell>
          <cell r="AA361">
            <v>775.64999830722809</v>
          </cell>
          <cell r="AB361">
            <v>3.7999983072280656</v>
          </cell>
        </row>
        <row r="362">
          <cell r="B362" t="str">
            <v>Simms, Debra</v>
          </cell>
          <cell r="C362" t="str">
            <v>HDVCH Outpatient</v>
          </cell>
          <cell r="D362" t="str">
            <v>Child Protection</v>
          </cell>
          <cell r="E362" t="str">
            <v>Child Protection</v>
          </cell>
          <cell r="F362" t="str">
            <v>HDVCH</v>
          </cell>
          <cell r="G362">
            <v>187565.31000000003</v>
          </cell>
          <cell r="H362">
            <v>0</v>
          </cell>
          <cell r="I362">
            <v>0</v>
          </cell>
          <cell r="J362">
            <v>187565.31000000003</v>
          </cell>
          <cell r="K362" t="e">
            <v>#DIV/0!</v>
          </cell>
          <cell r="L362">
            <v>785.69</v>
          </cell>
          <cell r="M362" t="str">
            <v>Guarantee</v>
          </cell>
          <cell r="O362" t="e">
            <v>#N/A</v>
          </cell>
          <cell r="Q362">
            <v>0</v>
          </cell>
          <cell r="R362">
            <v>13115.310000000027</v>
          </cell>
          <cell r="T362">
            <v>1</v>
          </cell>
          <cell r="U362">
            <v>1</v>
          </cell>
          <cell r="V362">
            <v>0</v>
          </cell>
          <cell r="X362">
            <v>174450</v>
          </cell>
          <cell r="Y362">
            <v>0</v>
          </cell>
          <cell r="Z362">
            <v>788.74999845027924</v>
          </cell>
          <cell r="AA362">
            <v>788.74999845027924</v>
          </cell>
          <cell r="AB362">
            <v>3.0599984502791813</v>
          </cell>
        </row>
        <row r="363">
          <cell r="B363" t="str">
            <v>Burdo-Hartman, Wendelin A</v>
          </cell>
          <cell r="C363" t="str">
            <v>HDVCH Outpatient</v>
          </cell>
          <cell r="D363" t="str">
            <v>Developmentalist</v>
          </cell>
          <cell r="E363" t="str">
            <v>Developmentalist</v>
          </cell>
          <cell r="F363" t="str">
            <v>HDVCH</v>
          </cell>
          <cell r="G363">
            <v>182519.47</v>
          </cell>
          <cell r="H363">
            <v>0</v>
          </cell>
          <cell r="I363">
            <v>0</v>
          </cell>
          <cell r="J363">
            <v>182519.47</v>
          </cell>
          <cell r="K363" t="e">
            <v>#DIV/0!</v>
          </cell>
          <cell r="L363">
            <v>253.26999999999998</v>
          </cell>
          <cell r="M363" t="str">
            <v>Guarantee</v>
          </cell>
          <cell r="O363" t="e">
            <v>#REF!</v>
          </cell>
          <cell r="Q363">
            <v>0</v>
          </cell>
          <cell r="R363">
            <v>4055.4700000000012</v>
          </cell>
          <cell r="T363">
            <v>1</v>
          </cell>
          <cell r="U363">
            <v>0.8</v>
          </cell>
          <cell r="V363">
            <v>0</v>
          </cell>
          <cell r="X363">
            <v>178464</v>
          </cell>
          <cell r="Y363">
            <v>0</v>
          </cell>
          <cell r="Z363">
            <v>2015.5799565166235</v>
          </cell>
          <cell r="AA363">
            <v>2015.5799565166235</v>
          </cell>
          <cell r="AB363">
            <v>1762.3099565166235</v>
          </cell>
        </row>
        <row r="364">
          <cell r="B364" t="str">
            <v>Dodge, Nancy</v>
          </cell>
          <cell r="C364" t="str">
            <v>HDVCH Outpatient</v>
          </cell>
          <cell r="D364" t="str">
            <v>Developmentalist</v>
          </cell>
          <cell r="E364" t="str">
            <v>Developmentalist</v>
          </cell>
          <cell r="F364" t="str">
            <v>HDVCH</v>
          </cell>
          <cell r="G364">
            <v>178929.49</v>
          </cell>
          <cell r="H364">
            <v>0</v>
          </cell>
          <cell r="I364">
            <v>0</v>
          </cell>
          <cell r="J364">
            <v>178929.49</v>
          </cell>
          <cell r="K364" t="e">
            <v>#DIV/0!</v>
          </cell>
          <cell r="L364">
            <v>2547.0500000000002</v>
          </cell>
          <cell r="M364" t="str">
            <v>Guarantee</v>
          </cell>
          <cell r="O364" t="e">
            <v>#N/A</v>
          </cell>
          <cell r="Q364">
            <v>0</v>
          </cell>
          <cell r="R364">
            <v>3980.6900000000023</v>
          </cell>
          <cell r="T364">
            <v>1</v>
          </cell>
          <cell r="U364">
            <v>0.9</v>
          </cell>
          <cell r="V364">
            <v>0</v>
          </cell>
          <cell r="X364">
            <v>174948.8</v>
          </cell>
          <cell r="Y364">
            <v>0</v>
          </cell>
          <cell r="Z364">
            <v>2649.4799680411816</v>
          </cell>
          <cell r="AA364">
            <v>2649.4799680411816</v>
          </cell>
          <cell r="AB364">
            <v>102.42996804118138</v>
          </cell>
        </row>
        <row r="365">
          <cell r="B365" t="str">
            <v>Appiagyei-Dankah, Yaw</v>
          </cell>
          <cell r="C365" t="str">
            <v>HDVCH Outpatient</v>
          </cell>
          <cell r="D365" t="str">
            <v>Endocrinologist</v>
          </cell>
          <cell r="E365" t="str">
            <v>Endocrinologist</v>
          </cell>
          <cell r="F365" t="str">
            <v>HDVCH</v>
          </cell>
          <cell r="G365">
            <v>190588.25</v>
          </cell>
          <cell r="H365">
            <v>0</v>
          </cell>
          <cell r="I365">
            <v>0</v>
          </cell>
          <cell r="J365">
            <v>190588.25</v>
          </cell>
          <cell r="K365" t="e">
            <v>#DIV/0!</v>
          </cell>
          <cell r="L365">
            <v>2063.86</v>
          </cell>
          <cell r="M365" t="str">
            <v>Guarantee</v>
          </cell>
          <cell r="O365" t="e">
            <v>#REF!</v>
          </cell>
          <cell r="Q365">
            <v>0</v>
          </cell>
          <cell r="R365">
            <v>5031.4500000000116</v>
          </cell>
          <cell r="T365">
            <v>1</v>
          </cell>
          <cell r="U365">
            <v>0.95</v>
          </cell>
          <cell r="V365">
            <v>0</v>
          </cell>
          <cell r="X365">
            <v>185556.8</v>
          </cell>
          <cell r="Y365">
            <v>0</v>
          </cell>
          <cell r="Z365">
            <v>2159.0600090622902</v>
          </cell>
          <cell r="AA365">
            <v>2159.0600090622902</v>
          </cell>
          <cell r="AB365">
            <v>95.200009062290064</v>
          </cell>
        </row>
        <row r="366">
          <cell r="B366" t="str">
            <v>Racine, Mike</v>
          </cell>
          <cell r="C366" t="str">
            <v>HDVCH Outpatient</v>
          </cell>
          <cell r="D366" t="str">
            <v>Endocrinologist</v>
          </cell>
          <cell r="E366" t="str">
            <v>Endocrinologist</v>
          </cell>
          <cell r="F366" t="str">
            <v>HDVCH</v>
          </cell>
          <cell r="G366">
            <v>190501.41999999998</v>
          </cell>
          <cell r="H366">
            <v>0</v>
          </cell>
          <cell r="I366">
            <v>0</v>
          </cell>
          <cell r="J366">
            <v>190501.41999999998</v>
          </cell>
          <cell r="K366" t="e">
            <v>#DIV/0!</v>
          </cell>
          <cell r="L366">
            <v>2353.8199999999997</v>
          </cell>
          <cell r="M366" t="str">
            <v>Guarantee</v>
          </cell>
          <cell r="O366" t="e">
            <v>#N/A</v>
          </cell>
          <cell r="Q366">
            <v>0</v>
          </cell>
          <cell r="R366">
            <v>3530.2199999999721</v>
          </cell>
          <cell r="T366">
            <v>1</v>
          </cell>
          <cell r="U366">
            <v>1</v>
          </cell>
          <cell r="V366">
            <v>0</v>
          </cell>
          <cell r="X366">
            <v>186971.2</v>
          </cell>
          <cell r="Y366">
            <v>0</v>
          </cell>
          <cell r="Z366">
            <v>2465.360005337745</v>
          </cell>
          <cell r="AA366">
            <v>2465.360005337745</v>
          </cell>
          <cell r="AB366">
            <v>111.54000533774524</v>
          </cell>
        </row>
        <row r="367">
          <cell r="B367" t="str">
            <v>Daniel, Maala</v>
          </cell>
          <cell r="C367" t="str">
            <v>HDVCH Outpatient</v>
          </cell>
          <cell r="D367" t="str">
            <v>Endocrinologist</v>
          </cell>
          <cell r="E367" t="str">
            <v>Endocrinologist</v>
          </cell>
          <cell r="F367" t="str">
            <v>HDVCH</v>
          </cell>
          <cell r="G367">
            <v>180590.34</v>
          </cell>
          <cell r="H367">
            <v>0</v>
          </cell>
          <cell r="I367">
            <v>0</v>
          </cell>
          <cell r="J367">
            <v>180590.34</v>
          </cell>
          <cell r="K367" t="e">
            <v>#DIV/0!</v>
          </cell>
          <cell r="L367">
            <v>2591.5550000000007</v>
          </cell>
          <cell r="M367" t="str">
            <v>Guarantee</v>
          </cell>
          <cell r="O367" t="e">
            <v>#N/A</v>
          </cell>
          <cell r="Q367">
            <v>0</v>
          </cell>
          <cell r="R367">
            <v>4019.1399999999849</v>
          </cell>
          <cell r="T367">
            <v>1</v>
          </cell>
          <cell r="U367">
            <v>1</v>
          </cell>
          <cell r="V367">
            <v>0</v>
          </cell>
          <cell r="X367">
            <v>176571.2</v>
          </cell>
          <cell r="Y367">
            <v>0</v>
          </cell>
          <cell r="Z367">
            <v>2686.8049709200859</v>
          </cell>
          <cell r="AA367">
            <v>2686.8049709200859</v>
          </cell>
          <cell r="AB367">
            <v>95.249970920085161</v>
          </cell>
        </row>
        <row r="368">
          <cell r="B368" t="str">
            <v>Postellon, Daniel C</v>
          </cell>
          <cell r="C368" t="str">
            <v>HDVCH Outpatient</v>
          </cell>
          <cell r="D368" t="str">
            <v>Endocrinologist</v>
          </cell>
          <cell r="E368" t="str">
            <v>Endocrinologist</v>
          </cell>
          <cell r="F368" t="str">
            <v>HDVCH</v>
          </cell>
          <cell r="G368">
            <v>196964.13</v>
          </cell>
          <cell r="H368">
            <v>0</v>
          </cell>
          <cell r="I368">
            <v>0</v>
          </cell>
          <cell r="J368">
            <v>196964.13</v>
          </cell>
          <cell r="K368" t="e">
            <v>#DIV/0!</v>
          </cell>
          <cell r="L368">
            <v>2870.420000000001</v>
          </cell>
          <cell r="M368" t="str">
            <v>Guarantee</v>
          </cell>
          <cell r="O368" t="e">
            <v>#REF!</v>
          </cell>
          <cell r="Q368">
            <v>0</v>
          </cell>
          <cell r="R368">
            <v>4376.929999999993</v>
          </cell>
          <cell r="T368">
            <v>1</v>
          </cell>
          <cell r="U368">
            <v>1</v>
          </cell>
          <cell r="V368">
            <v>0</v>
          </cell>
          <cell r="X368">
            <v>192587.2</v>
          </cell>
          <cell r="Y368">
            <v>0</v>
          </cell>
          <cell r="Z368">
            <v>3005.1749479100108</v>
          </cell>
          <cell r="AA368">
            <v>3005.1749479100108</v>
          </cell>
          <cell r="AB368">
            <v>134.75494791000983</v>
          </cell>
        </row>
        <row r="369">
          <cell r="B369" t="str">
            <v>Wood, Michael A</v>
          </cell>
          <cell r="C369" t="str">
            <v>HDVCH Outpatient</v>
          </cell>
          <cell r="D369" t="str">
            <v>Endocrinologist</v>
          </cell>
          <cell r="E369" t="str">
            <v>Endocrinologist</v>
          </cell>
          <cell r="F369" t="str">
            <v>HDVCH</v>
          </cell>
          <cell r="G369">
            <v>217101.89</v>
          </cell>
          <cell r="H369">
            <v>0</v>
          </cell>
          <cell r="I369">
            <v>0</v>
          </cell>
          <cell r="J369">
            <v>217101.89</v>
          </cell>
          <cell r="K369" t="e">
            <v>#DIV/0!</v>
          </cell>
          <cell r="L369">
            <v>2997.6600000000003</v>
          </cell>
          <cell r="M369" t="str">
            <v>Guarantee</v>
          </cell>
          <cell r="O369" t="e">
            <v>#REF!</v>
          </cell>
          <cell r="Q369">
            <v>0</v>
          </cell>
          <cell r="R369">
            <v>6855.4900000000198</v>
          </cell>
          <cell r="T369">
            <v>1</v>
          </cell>
          <cell r="U369">
            <v>0.7</v>
          </cell>
          <cell r="V369">
            <v>0</v>
          </cell>
          <cell r="X369">
            <v>210246.39999999999</v>
          </cell>
          <cell r="Y369">
            <v>0</v>
          </cell>
          <cell r="Z369">
            <v>3142.1249685510993</v>
          </cell>
          <cell r="AA369">
            <v>3142.1249685510993</v>
          </cell>
          <cell r="AB369">
            <v>144.46496855109899</v>
          </cell>
        </row>
        <row r="370">
          <cell r="B370" t="str">
            <v>Cemeroglu, Ayse Pinar</v>
          </cell>
          <cell r="C370" t="str">
            <v>HDVCH Outpatient</v>
          </cell>
          <cell r="D370" t="str">
            <v>Endocrinologist</v>
          </cell>
          <cell r="E370" t="str">
            <v>Endocrinologist</v>
          </cell>
          <cell r="F370" t="str">
            <v>HDVCH</v>
          </cell>
          <cell r="G370">
            <v>196639.34</v>
          </cell>
          <cell r="H370">
            <v>0</v>
          </cell>
          <cell r="I370">
            <v>0</v>
          </cell>
          <cell r="J370">
            <v>196639.34</v>
          </cell>
          <cell r="K370" t="e">
            <v>#DIV/0!</v>
          </cell>
          <cell r="L370">
            <v>3126.3850000000002</v>
          </cell>
          <cell r="M370" t="str">
            <v>Guarantee</v>
          </cell>
          <cell r="O370" t="e">
            <v>#N/A</v>
          </cell>
          <cell r="Q370">
            <v>0</v>
          </cell>
          <cell r="R370">
            <v>4052.1399999999849</v>
          </cell>
          <cell r="T370">
            <v>1</v>
          </cell>
          <cell r="U370">
            <v>0.8</v>
          </cell>
          <cell r="V370">
            <v>0</v>
          </cell>
          <cell r="X370">
            <v>192587.2</v>
          </cell>
          <cell r="Y370">
            <v>0</v>
          </cell>
          <cell r="Z370">
            <v>3281.884930215776</v>
          </cell>
          <cell r="AA370">
            <v>3281.884930215776</v>
          </cell>
          <cell r="AB370">
            <v>155.49993021577575</v>
          </cell>
        </row>
        <row r="371">
          <cell r="B371" t="str">
            <v>Cloney, Deborah L</v>
          </cell>
          <cell r="C371" t="str">
            <v>HDVCH Outpatient</v>
          </cell>
          <cell r="D371" t="str">
            <v>Gastroenterologist</v>
          </cell>
          <cell r="E371" t="str">
            <v>Gastroenterologist</v>
          </cell>
          <cell r="F371" t="str">
            <v>HDVCH</v>
          </cell>
          <cell r="G371">
            <v>266915.49</v>
          </cell>
          <cell r="H371">
            <v>0</v>
          </cell>
          <cell r="I371">
            <v>0</v>
          </cell>
          <cell r="J371">
            <v>266915.49</v>
          </cell>
          <cell r="K371" t="e">
            <v>#DIV/0!</v>
          </cell>
          <cell r="L371">
            <v>3122.5600000000004</v>
          </cell>
          <cell r="M371" t="str">
            <v>Guarantee</v>
          </cell>
          <cell r="O371" t="e">
            <v>#REF!</v>
          </cell>
          <cell r="Q371">
            <v>0</v>
          </cell>
          <cell r="R371">
            <v>5937.8899999999849</v>
          </cell>
          <cell r="T371">
            <v>1</v>
          </cell>
          <cell r="U371">
            <v>0.8</v>
          </cell>
          <cell r="V371">
            <v>0</v>
          </cell>
          <cell r="X371">
            <v>260977.6</v>
          </cell>
          <cell r="Y371">
            <v>0</v>
          </cell>
          <cell r="Z371">
            <v>3155.2799536585808</v>
          </cell>
          <cell r="AA371">
            <v>3155.2799536585808</v>
          </cell>
          <cell r="AB371">
            <v>32.71995365858038</v>
          </cell>
        </row>
        <row r="372">
          <cell r="B372" t="str">
            <v>Conrad Jr, Harold A</v>
          </cell>
          <cell r="C372" t="str">
            <v>HDVCH Outpatient</v>
          </cell>
          <cell r="D372" t="str">
            <v>Gastroenterologist</v>
          </cell>
          <cell r="E372" t="str">
            <v>Gastroenterologist</v>
          </cell>
          <cell r="F372" t="str">
            <v>HDVCH</v>
          </cell>
          <cell r="G372">
            <v>255846.58</v>
          </cell>
          <cell r="H372">
            <v>0</v>
          </cell>
          <cell r="I372">
            <v>0</v>
          </cell>
          <cell r="J372">
            <v>255846.58</v>
          </cell>
          <cell r="K372" t="e">
            <v>#DIV/0!</v>
          </cell>
          <cell r="L372">
            <v>3344.1099999999997</v>
          </cell>
          <cell r="M372" t="str">
            <v>Guarantee</v>
          </cell>
          <cell r="O372" t="e">
            <v>#N/A</v>
          </cell>
          <cell r="Q372">
            <v>0</v>
          </cell>
          <cell r="R372">
            <v>5684.9799999999814</v>
          </cell>
          <cell r="T372">
            <v>1</v>
          </cell>
          <cell r="U372">
            <v>1</v>
          </cell>
          <cell r="V372">
            <v>0</v>
          </cell>
          <cell r="X372">
            <v>250161.6</v>
          </cell>
          <cell r="Y372">
            <v>0</v>
          </cell>
          <cell r="Z372">
            <v>3384.7799502015114</v>
          </cell>
          <cell r="AA372">
            <v>3384.7799502015114</v>
          </cell>
          <cell r="AB372">
            <v>40.66995020151171</v>
          </cell>
        </row>
        <row r="373">
          <cell r="B373" t="str">
            <v>Kunde, Sachin</v>
          </cell>
          <cell r="C373" t="str">
            <v>HDVCH Outpatient</v>
          </cell>
          <cell r="D373" t="str">
            <v>Gastroenterologist</v>
          </cell>
          <cell r="E373" t="str">
            <v>Gastroenterology</v>
          </cell>
          <cell r="F373" t="str">
            <v>HDVCH</v>
          </cell>
          <cell r="G373">
            <v>111693.12000000001</v>
          </cell>
          <cell r="H373">
            <v>105.77</v>
          </cell>
          <cell r="I373">
            <v>220001.6</v>
          </cell>
          <cell r="J373">
            <v>220001.6</v>
          </cell>
          <cell r="K373" t="e">
            <v>#DIV/0!</v>
          </cell>
          <cell r="L373">
            <v>1186.76</v>
          </cell>
          <cell r="M373" t="str">
            <v>Guarantee</v>
          </cell>
          <cell r="O373" t="e">
            <v>#N/A</v>
          </cell>
          <cell r="Q373">
            <v>0</v>
          </cell>
          <cell r="R373">
            <v>1.6000000000058208</v>
          </cell>
          <cell r="S373">
            <v>130755</v>
          </cell>
          <cell r="T373">
            <v>1</v>
          </cell>
          <cell r="U373">
            <v>1</v>
          </cell>
          <cell r="V373">
            <v>0</v>
          </cell>
          <cell r="X373">
            <v>220000</v>
          </cell>
          <cell r="Y373">
            <v>0</v>
          </cell>
          <cell r="Z373">
            <v>1200.7799863815308</v>
          </cell>
          <cell r="AA373">
            <v>1200.7799863815308</v>
          </cell>
          <cell r="AB373">
            <v>14.019986381530771</v>
          </cell>
        </row>
        <row r="374">
          <cell r="B374" t="str">
            <v>Kuz, Cheryl J</v>
          </cell>
          <cell r="C374" t="str">
            <v>HDVCH Outpatient</v>
          </cell>
          <cell r="D374" t="str">
            <v>General Pediatrics</v>
          </cell>
          <cell r="E374" t="str">
            <v>General Pediatrics</v>
          </cell>
          <cell r="F374" t="str">
            <v>HDVCH</v>
          </cell>
          <cell r="G374">
            <v>93981.56</v>
          </cell>
          <cell r="H374">
            <v>0</v>
          </cell>
          <cell r="I374">
            <v>0</v>
          </cell>
          <cell r="J374">
            <v>93981.56</v>
          </cell>
          <cell r="K374" t="e">
            <v>#DIV/0!</v>
          </cell>
          <cell r="L374">
            <v>1675.3999999999996</v>
          </cell>
          <cell r="M374" t="str">
            <v>Guarantee</v>
          </cell>
          <cell r="O374" t="e">
            <v>#N/A</v>
          </cell>
          <cell r="Q374">
            <v>0</v>
          </cell>
          <cell r="R374">
            <v>2087.1600000000035</v>
          </cell>
          <cell r="T374">
            <v>0.5</v>
          </cell>
          <cell r="U374">
            <v>0.5</v>
          </cell>
          <cell r="V374">
            <v>0</v>
          </cell>
          <cell r="W374" t="str">
            <v>86524: Grand Rapids Concierge</v>
          </cell>
          <cell r="X374">
            <v>91894.399999999994</v>
          </cell>
          <cell r="Y374">
            <v>1117.6899846494198</v>
          </cell>
          <cell r="Z374">
            <v>0</v>
          </cell>
          <cell r="AA374">
            <v>1117.6899846494198</v>
          </cell>
          <cell r="AB374">
            <v>-557.71001535057985</v>
          </cell>
        </row>
        <row r="375">
          <cell r="B375" t="str">
            <v>Stratbucker, William</v>
          </cell>
          <cell r="C375" t="str">
            <v>HDVCH Outpatient</v>
          </cell>
          <cell r="D375" t="str">
            <v>General Pediatrics</v>
          </cell>
          <cell r="E375" t="str">
            <v>General Pediatrics</v>
          </cell>
          <cell r="F375" t="str">
            <v>HDVCH</v>
          </cell>
          <cell r="G375">
            <v>189773.76</v>
          </cell>
          <cell r="H375">
            <v>0</v>
          </cell>
          <cell r="I375">
            <v>0</v>
          </cell>
          <cell r="J375">
            <v>189773.76</v>
          </cell>
          <cell r="K375" t="e">
            <v>#DIV/0!</v>
          </cell>
          <cell r="L375">
            <v>2395.7199999999998</v>
          </cell>
          <cell r="M375" t="str">
            <v>Guarantee</v>
          </cell>
          <cell r="O375" t="e">
            <v>#N/A</v>
          </cell>
          <cell r="Q375">
            <v>0</v>
          </cell>
          <cell r="R375">
            <v>5984.960000000021</v>
          </cell>
          <cell r="T375">
            <v>1</v>
          </cell>
          <cell r="U375">
            <v>0.8</v>
          </cell>
          <cell r="V375">
            <v>0</v>
          </cell>
          <cell r="X375">
            <v>183788.79999999999</v>
          </cell>
          <cell r="Y375">
            <v>1566.9999752044678</v>
          </cell>
          <cell r="Z375">
            <v>426.04499870911241</v>
          </cell>
          <cell r="AA375">
            <v>1993.0449739135802</v>
          </cell>
          <cell r="AB375">
            <v>-402.67502608641962</v>
          </cell>
        </row>
        <row r="376">
          <cell r="B376" t="str">
            <v>Conroy, Timothy</v>
          </cell>
          <cell r="C376" t="str">
            <v>HDVCH Outpatient</v>
          </cell>
          <cell r="D376" t="str">
            <v>General Pediatrics</v>
          </cell>
          <cell r="E376" t="str">
            <v>General Pediatrics</v>
          </cell>
          <cell r="F376" t="str">
            <v>HDVCH</v>
          </cell>
          <cell r="G376">
            <v>194999.04000000001</v>
          </cell>
          <cell r="H376">
            <v>0</v>
          </cell>
          <cell r="I376">
            <v>0</v>
          </cell>
          <cell r="J376">
            <v>194999.04000000001</v>
          </cell>
          <cell r="K376" t="e">
            <v>#DIV/0!</v>
          </cell>
          <cell r="L376">
            <v>2660.8899999999967</v>
          </cell>
          <cell r="M376" t="str">
            <v>Guarantee</v>
          </cell>
          <cell r="O376" t="e">
            <v>#N/A</v>
          </cell>
          <cell r="Q376">
            <v>0</v>
          </cell>
          <cell r="R376">
            <v>6155.8399999999965</v>
          </cell>
          <cell r="T376">
            <v>1</v>
          </cell>
          <cell r="U376">
            <v>1</v>
          </cell>
          <cell r="V376">
            <v>0</v>
          </cell>
          <cell r="X376">
            <v>188843.2</v>
          </cell>
          <cell r="Y376">
            <v>190.1400041282177</v>
          </cell>
          <cell r="Z376">
            <v>0</v>
          </cell>
          <cell r="AA376">
            <v>190.1400041282177</v>
          </cell>
          <cell r="AB376">
            <v>-2470.749995871779</v>
          </cell>
        </row>
        <row r="377">
          <cell r="B377" t="str">
            <v>Smith-King, Candace</v>
          </cell>
          <cell r="C377" t="str">
            <v>HDVCH Outpatient</v>
          </cell>
          <cell r="D377" t="str">
            <v>General Pediatrics</v>
          </cell>
          <cell r="E377" t="str">
            <v>General Pediatrics</v>
          </cell>
          <cell r="F377" t="str">
            <v>HDVCH</v>
          </cell>
          <cell r="G377">
            <v>187963.12</v>
          </cell>
          <cell r="H377">
            <v>0</v>
          </cell>
          <cell r="I377">
            <v>0</v>
          </cell>
          <cell r="J377">
            <v>187963.12</v>
          </cell>
          <cell r="K377" t="e">
            <v>#DIV/0!</v>
          </cell>
          <cell r="L377">
            <v>2675.29</v>
          </cell>
          <cell r="M377" t="str">
            <v>Guarantee</v>
          </cell>
          <cell r="O377" t="e">
            <v>#N/A</v>
          </cell>
          <cell r="Q377">
            <v>0</v>
          </cell>
          <cell r="R377">
            <v>4174.320000000007</v>
          </cell>
          <cell r="T377">
            <v>1</v>
          </cell>
          <cell r="U377">
            <v>0.6</v>
          </cell>
          <cell r="V377">
            <v>0</v>
          </cell>
          <cell r="X377">
            <v>183788.79999999999</v>
          </cell>
          <cell r="Y377">
            <v>1448.8599772453308</v>
          </cell>
          <cell r="Z377">
            <v>468.36999412998557</v>
          </cell>
          <cell r="AA377">
            <v>1917.2299713753164</v>
          </cell>
          <cell r="AB377">
            <v>-758.06002862468358</v>
          </cell>
        </row>
        <row r="378">
          <cell r="B378" t="str">
            <v>Vanderlaan, Karen</v>
          </cell>
          <cell r="C378" t="str">
            <v>HDVCH Outpatient</v>
          </cell>
          <cell r="D378" t="str">
            <v>General Pediatrics</v>
          </cell>
          <cell r="E378" t="str">
            <v>General Pediatrics</v>
          </cell>
          <cell r="F378" t="str">
            <v>HDVCH</v>
          </cell>
          <cell r="G378">
            <v>189773.76</v>
          </cell>
          <cell r="H378">
            <v>0</v>
          </cell>
          <cell r="I378">
            <v>0</v>
          </cell>
          <cell r="J378">
            <v>189773.76</v>
          </cell>
          <cell r="K378" t="e">
            <v>#DIV/0!</v>
          </cell>
          <cell r="L378">
            <v>3068.25</v>
          </cell>
          <cell r="M378" t="str">
            <v>Guarantee</v>
          </cell>
          <cell r="O378" t="e">
            <v>#N/A</v>
          </cell>
          <cell r="Q378">
            <v>0</v>
          </cell>
          <cell r="R378">
            <v>5984.960000000021</v>
          </cell>
          <cell r="T378">
            <v>1</v>
          </cell>
          <cell r="U378">
            <v>0.65</v>
          </cell>
          <cell r="V378">
            <v>0</v>
          </cell>
          <cell r="X378">
            <v>183788.79999999999</v>
          </cell>
          <cell r="Y378">
            <v>2425.7199626415968</v>
          </cell>
          <cell r="Z378">
            <v>258.41999387741089</v>
          </cell>
          <cell r="AA378">
            <v>2684.1399565190077</v>
          </cell>
          <cell r="AB378">
            <v>-384.11004348099232</v>
          </cell>
        </row>
        <row r="379">
          <cell r="B379" t="str">
            <v>Gagin, Lana</v>
          </cell>
          <cell r="C379" t="str">
            <v>HDVCH Outpatient</v>
          </cell>
          <cell r="D379" t="str">
            <v>General Pediatrics</v>
          </cell>
          <cell r="E379" t="str">
            <v>General Pediatrics</v>
          </cell>
          <cell r="F379" t="str">
            <v>HDVCH</v>
          </cell>
          <cell r="G379">
            <v>187963.12</v>
          </cell>
          <cell r="H379">
            <v>0</v>
          </cell>
          <cell r="I379">
            <v>0</v>
          </cell>
          <cell r="J379">
            <v>187963.12</v>
          </cell>
          <cell r="K379" t="e">
            <v>#DIV/0!</v>
          </cell>
          <cell r="L379">
            <v>3572.06</v>
          </cell>
          <cell r="M379" t="str">
            <v>Guarantee</v>
          </cell>
          <cell r="O379" t="e">
            <v>#REF!</v>
          </cell>
          <cell r="Q379">
            <v>0</v>
          </cell>
          <cell r="R379">
            <v>4174.320000000007</v>
          </cell>
          <cell r="T379">
            <v>1</v>
          </cell>
          <cell r="U379">
            <v>1</v>
          </cell>
          <cell r="V379">
            <v>0</v>
          </cell>
          <cell r="X379">
            <v>183788.79999999999</v>
          </cell>
          <cell r="Y379">
            <v>2095.6699734330177</v>
          </cell>
          <cell r="Z379">
            <v>128.20999944210052</v>
          </cell>
          <cell r="AA379">
            <v>2223.8799728751183</v>
          </cell>
          <cell r="AB379">
            <v>-1348.1800271248817</v>
          </cell>
        </row>
        <row r="380">
          <cell r="B380" t="str">
            <v>Sarver, Ben</v>
          </cell>
          <cell r="C380" t="str">
            <v>HDVCH Outpatient</v>
          </cell>
          <cell r="D380" t="str">
            <v>General Pediatrics</v>
          </cell>
          <cell r="E380" t="str">
            <v>General Pediatrics</v>
          </cell>
          <cell r="F380" t="str">
            <v>HDVCH</v>
          </cell>
          <cell r="G380">
            <v>187963.12</v>
          </cell>
          <cell r="H380">
            <v>0</v>
          </cell>
          <cell r="I380">
            <v>0</v>
          </cell>
          <cell r="J380">
            <v>187963.12</v>
          </cell>
          <cell r="K380" t="e">
            <v>#DIV/0!</v>
          </cell>
          <cell r="L380">
            <v>3700.9999999999959</v>
          </cell>
          <cell r="M380" t="str">
            <v>Guarantee</v>
          </cell>
          <cell r="O380" t="e">
            <v>#N/A</v>
          </cell>
          <cell r="Q380">
            <v>0</v>
          </cell>
          <cell r="R380">
            <v>4174.320000000007</v>
          </cell>
          <cell r="T380">
            <v>1</v>
          </cell>
          <cell r="U380">
            <v>0.7</v>
          </cell>
          <cell r="V380">
            <v>0</v>
          </cell>
          <cell r="X380">
            <v>183788.79999999999</v>
          </cell>
          <cell r="Y380">
            <v>2265.7299833744764</v>
          </cell>
          <cell r="Z380">
            <v>0</v>
          </cell>
          <cell r="AA380">
            <v>2265.7299833744764</v>
          </cell>
          <cell r="AB380">
            <v>-1435.2700166255195</v>
          </cell>
        </row>
        <row r="381">
          <cell r="B381" t="str">
            <v>Cox, Edward O</v>
          </cell>
          <cell r="C381" t="str">
            <v>HDVCH Outpatient</v>
          </cell>
          <cell r="D381" t="str">
            <v>General Pediatrics</v>
          </cell>
          <cell r="E381" t="str">
            <v>General Pediatrics</v>
          </cell>
          <cell r="F381" t="str">
            <v>HDVCH</v>
          </cell>
          <cell r="G381">
            <v>187963.12</v>
          </cell>
          <cell r="H381">
            <v>0</v>
          </cell>
          <cell r="I381">
            <v>0</v>
          </cell>
          <cell r="J381">
            <v>187963.12</v>
          </cell>
          <cell r="K381" t="e">
            <v>#DIV/0!</v>
          </cell>
          <cell r="L381">
            <v>5304.9799999999959</v>
          </cell>
          <cell r="M381" t="str">
            <v>Guarantee</v>
          </cell>
          <cell r="O381" t="e">
            <v>#N/A</v>
          </cell>
          <cell r="Q381">
            <v>0</v>
          </cell>
          <cell r="R381">
            <v>4174.320000000007</v>
          </cell>
          <cell r="T381">
            <v>1</v>
          </cell>
          <cell r="U381">
            <v>0.8</v>
          </cell>
          <cell r="V381">
            <v>0</v>
          </cell>
          <cell r="X381">
            <v>183788.79999999999</v>
          </cell>
          <cell r="Y381">
            <v>2435.6599631756544</v>
          </cell>
          <cell r="Z381">
            <v>0</v>
          </cell>
          <cell r="AA381">
            <v>2435.6599631756544</v>
          </cell>
          <cell r="AB381">
            <v>-2869.3200368243415</v>
          </cell>
        </row>
        <row r="382">
          <cell r="B382" t="str">
            <v>Fahner, James B</v>
          </cell>
          <cell r="C382" t="str">
            <v>HDVCH Outpatient</v>
          </cell>
          <cell r="D382" t="str">
            <v>Hem/Onc</v>
          </cell>
          <cell r="E382" t="str">
            <v>Hem/Onc</v>
          </cell>
          <cell r="F382" t="str">
            <v>HDVCH</v>
          </cell>
          <cell r="G382">
            <v>288665.40999999997</v>
          </cell>
          <cell r="H382">
            <v>0</v>
          </cell>
          <cell r="I382">
            <v>0</v>
          </cell>
          <cell r="J382">
            <v>288665.40999999997</v>
          </cell>
          <cell r="K382" t="e">
            <v>#DIV/0!</v>
          </cell>
          <cell r="L382">
            <v>1151.25</v>
          </cell>
          <cell r="M382" t="str">
            <v>Guarantee</v>
          </cell>
          <cell r="O382" t="e">
            <v>#N/A</v>
          </cell>
          <cell r="Q382">
            <v>0</v>
          </cell>
          <cell r="R382">
            <v>7095.8099999999977</v>
          </cell>
          <cell r="T382">
            <v>1</v>
          </cell>
          <cell r="U382">
            <v>0.5</v>
          </cell>
          <cell r="V382">
            <v>0</v>
          </cell>
          <cell r="X382">
            <v>281569.59999999998</v>
          </cell>
          <cell r="Y382">
            <v>18.120000094175339</v>
          </cell>
          <cell r="Z382">
            <v>0</v>
          </cell>
          <cell r="AA382">
            <v>18.120000094175339</v>
          </cell>
          <cell r="AB382">
            <v>-1133.1299999058247</v>
          </cell>
        </row>
        <row r="383">
          <cell r="B383" t="str">
            <v>Braunrieter, Chi</v>
          </cell>
          <cell r="C383" t="str">
            <v>HDVCH Outpatient</v>
          </cell>
          <cell r="D383" t="str">
            <v>Hem/Onc</v>
          </cell>
          <cell r="E383" t="str">
            <v>Hem/Onc</v>
          </cell>
          <cell r="F383" t="str">
            <v>HDVCH</v>
          </cell>
          <cell r="G383">
            <v>134160.59</v>
          </cell>
          <cell r="H383">
            <v>0</v>
          </cell>
          <cell r="I383">
            <v>0</v>
          </cell>
          <cell r="J383">
            <v>134160.59</v>
          </cell>
          <cell r="K383" t="e">
            <v>#DIV/0!</v>
          </cell>
          <cell r="L383">
            <v>1730.8700000000001</v>
          </cell>
          <cell r="M383" t="str">
            <v>Guarantee</v>
          </cell>
          <cell r="O383" t="e">
            <v>#N/A</v>
          </cell>
          <cell r="Q383">
            <v>0</v>
          </cell>
          <cell r="R383">
            <v>3297.3899999999994</v>
          </cell>
          <cell r="T383">
            <v>0.5</v>
          </cell>
          <cell r="U383">
            <v>0.4</v>
          </cell>
          <cell r="V383">
            <v>0</v>
          </cell>
          <cell r="X383">
            <v>130863.2</v>
          </cell>
          <cell r="Y383">
            <v>97.729997396469116</v>
          </cell>
          <cell r="Z383">
            <v>0</v>
          </cell>
          <cell r="AA383">
            <v>97.729997396469116</v>
          </cell>
          <cell r="AB383">
            <v>-1633.140002603531</v>
          </cell>
        </row>
        <row r="384">
          <cell r="B384" t="str">
            <v>Smith, Sharon</v>
          </cell>
          <cell r="C384" t="str">
            <v>HDVCH Outpatient</v>
          </cell>
          <cell r="D384" t="str">
            <v>Hem/Onc</v>
          </cell>
          <cell r="E384" t="str">
            <v>Hem/Onc</v>
          </cell>
          <cell r="F384" t="str">
            <v>HDVCH</v>
          </cell>
          <cell r="G384">
            <v>263036.23000000004</v>
          </cell>
          <cell r="H384">
            <v>0</v>
          </cell>
          <cell r="I384">
            <v>0</v>
          </cell>
          <cell r="J384">
            <v>263036.23000000004</v>
          </cell>
          <cell r="K384" t="e">
            <v>#DIV/0!</v>
          </cell>
          <cell r="L384">
            <v>2139.56</v>
          </cell>
          <cell r="M384" t="str">
            <v>Guarantee</v>
          </cell>
          <cell r="O384" t="e">
            <v>#N/A</v>
          </cell>
          <cell r="Q384">
            <v>0</v>
          </cell>
          <cell r="R384">
            <v>6468.2300000000396</v>
          </cell>
          <cell r="T384">
            <v>1</v>
          </cell>
          <cell r="U384">
            <v>0.8</v>
          </cell>
          <cell r="V384">
            <v>0</v>
          </cell>
          <cell r="X384">
            <v>256568</v>
          </cell>
          <cell r="Y384">
            <v>0</v>
          </cell>
          <cell r="Z384">
            <v>0</v>
          </cell>
          <cell r="AA384">
            <v>0</v>
          </cell>
          <cell r="AB384">
            <v>-2139.56</v>
          </cell>
        </row>
        <row r="385">
          <cell r="B385" t="str">
            <v>Axtell, Richard A</v>
          </cell>
          <cell r="C385" t="str">
            <v>HDVCH Outpatient</v>
          </cell>
          <cell r="D385" t="str">
            <v>Hem/Onc</v>
          </cell>
          <cell r="E385" t="str">
            <v>Hem/Onc</v>
          </cell>
          <cell r="F385" t="str">
            <v>HDVCH</v>
          </cell>
          <cell r="G385">
            <v>268321.17</v>
          </cell>
          <cell r="H385">
            <v>0</v>
          </cell>
          <cell r="I385">
            <v>0</v>
          </cell>
          <cell r="J385">
            <v>268321.17</v>
          </cell>
          <cell r="K385" t="e">
            <v>#DIV/0!</v>
          </cell>
          <cell r="L385">
            <v>2464.29</v>
          </cell>
          <cell r="M385" t="str">
            <v>Guarantee</v>
          </cell>
          <cell r="O385" t="e">
            <v>#N/A</v>
          </cell>
          <cell r="Q385">
            <v>0</v>
          </cell>
          <cell r="R385">
            <v>6594.7699999999895</v>
          </cell>
          <cell r="T385">
            <v>1</v>
          </cell>
          <cell r="U385">
            <v>0.8</v>
          </cell>
          <cell r="V385">
            <v>0</v>
          </cell>
          <cell r="X385">
            <v>261726.4</v>
          </cell>
          <cell r="Y385">
            <v>98.709998220205307</v>
          </cell>
          <cell r="Z385">
            <v>0</v>
          </cell>
          <cell r="AA385">
            <v>98.709998220205307</v>
          </cell>
          <cell r="AB385">
            <v>-2365.5800017797947</v>
          </cell>
        </row>
        <row r="386">
          <cell r="B386" t="str">
            <v>Dickens, David S</v>
          </cell>
          <cell r="C386" t="str">
            <v>HDVCH Outpatient</v>
          </cell>
          <cell r="D386" t="str">
            <v>Hem/Onc</v>
          </cell>
          <cell r="E386" t="str">
            <v>Hem/Onc</v>
          </cell>
          <cell r="F386" t="str">
            <v>HDVCH</v>
          </cell>
          <cell r="G386">
            <v>268321.17</v>
          </cell>
          <cell r="H386">
            <v>0</v>
          </cell>
          <cell r="I386">
            <v>0</v>
          </cell>
          <cell r="J386">
            <v>268321.17</v>
          </cell>
          <cell r="K386" t="e">
            <v>#DIV/0!</v>
          </cell>
          <cell r="L386">
            <v>2635.92</v>
          </cell>
          <cell r="M386" t="str">
            <v>Guarantee</v>
          </cell>
          <cell r="O386" t="e">
            <v>#N/A</v>
          </cell>
          <cell r="Q386">
            <v>0</v>
          </cell>
          <cell r="R386">
            <v>6594.7699999999895</v>
          </cell>
          <cell r="T386">
            <v>1</v>
          </cell>
          <cell r="U386">
            <v>0.7</v>
          </cell>
          <cell r="V386">
            <v>0</v>
          </cell>
          <cell r="X386">
            <v>261726.4</v>
          </cell>
          <cell r="Y386">
            <v>247.71999722719193</v>
          </cell>
          <cell r="Z386">
            <v>0</v>
          </cell>
          <cell r="AA386">
            <v>247.71999722719193</v>
          </cell>
          <cell r="AB386">
            <v>-2388.2000027728081</v>
          </cell>
        </row>
        <row r="387">
          <cell r="B387" t="str">
            <v>Kurt, Beth</v>
          </cell>
          <cell r="C387" t="str">
            <v>HDVCH Outpatient</v>
          </cell>
          <cell r="D387" t="str">
            <v>Hem/Onc</v>
          </cell>
          <cell r="E387" t="str">
            <v>Hem/Onc</v>
          </cell>
          <cell r="F387" t="str">
            <v>HDVCH</v>
          </cell>
          <cell r="G387">
            <v>268321.17000000004</v>
          </cell>
          <cell r="H387">
            <v>0</v>
          </cell>
          <cell r="I387">
            <v>0</v>
          </cell>
          <cell r="J387">
            <v>268321.17000000004</v>
          </cell>
          <cell r="K387" t="e">
            <v>#DIV/0!</v>
          </cell>
          <cell r="L387">
            <v>2841.79</v>
          </cell>
          <cell r="M387" t="str">
            <v>Guarantee</v>
          </cell>
          <cell r="O387" t="e">
            <v>#N/A</v>
          </cell>
          <cell r="Q387">
            <v>0</v>
          </cell>
          <cell r="R387">
            <v>6594.7700000000477</v>
          </cell>
          <cell r="T387">
            <v>1</v>
          </cell>
          <cell r="U387">
            <v>0.7</v>
          </cell>
          <cell r="V387">
            <v>0</v>
          </cell>
          <cell r="X387">
            <v>261726.4</v>
          </cell>
          <cell r="Y387">
            <v>98.709998220205307</v>
          </cell>
          <cell r="Z387">
            <v>0</v>
          </cell>
          <cell r="AA387">
            <v>98.709998220205307</v>
          </cell>
          <cell r="AB387">
            <v>-2743.0800017797947</v>
          </cell>
        </row>
        <row r="388">
          <cell r="B388" t="str">
            <v>Mitchell, Deanna S</v>
          </cell>
          <cell r="C388" t="str">
            <v>HDVCH Outpatient</v>
          </cell>
          <cell r="D388" t="str">
            <v>Hem/Onc</v>
          </cell>
          <cell r="E388" t="str">
            <v>Hem/Onc</v>
          </cell>
          <cell r="F388" t="str">
            <v>HDVCH</v>
          </cell>
          <cell r="G388">
            <v>268321.17000000004</v>
          </cell>
          <cell r="H388">
            <v>0</v>
          </cell>
          <cell r="I388">
            <v>0</v>
          </cell>
          <cell r="J388">
            <v>268321.17000000004</v>
          </cell>
          <cell r="K388" t="e">
            <v>#DIV/0!</v>
          </cell>
          <cell r="L388">
            <v>2903.67</v>
          </cell>
          <cell r="M388" t="str">
            <v>Guarantee</v>
          </cell>
          <cell r="O388" t="e">
            <v>#N/A</v>
          </cell>
          <cell r="Q388">
            <v>0</v>
          </cell>
          <cell r="R388">
            <v>6594.7700000000477</v>
          </cell>
          <cell r="T388">
            <v>1</v>
          </cell>
          <cell r="U388">
            <v>0.8</v>
          </cell>
          <cell r="V388">
            <v>0</v>
          </cell>
          <cell r="X388">
            <v>261726.4</v>
          </cell>
          <cell r="Y388">
            <v>116.25999963283539</v>
          </cell>
          <cell r="Z388">
            <v>0</v>
          </cell>
          <cell r="AA388">
            <v>116.25999963283539</v>
          </cell>
          <cell r="AB388">
            <v>-2787.4100003671647</v>
          </cell>
        </row>
        <row r="389">
          <cell r="B389" t="str">
            <v>Cornelius, Albert S</v>
          </cell>
          <cell r="C389" t="str">
            <v>HDVCH Outpatient</v>
          </cell>
          <cell r="D389" t="str">
            <v>Hem/Onc</v>
          </cell>
          <cell r="E389" t="str">
            <v>Hem/Onc</v>
          </cell>
          <cell r="F389" t="str">
            <v>HDVCH</v>
          </cell>
          <cell r="G389">
            <v>268321.17</v>
          </cell>
          <cell r="H389">
            <v>0</v>
          </cell>
          <cell r="I389">
            <v>0</v>
          </cell>
          <cell r="J389">
            <v>268321.17</v>
          </cell>
          <cell r="K389" t="e">
            <v>#DIV/0!</v>
          </cell>
          <cell r="L389">
            <v>3599.9</v>
          </cell>
          <cell r="M389" t="str">
            <v>Guarantee</v>
          </cell>
          <cell r="O389" t="e">
            <v>#N/A</v>
          </cell>
          <cell r="Q389">
            <v>0</v>
          </cell>
          <cell r="R389">
            <v>6594.7699999999895</v>
          </cell>
          <cell r="T389">
            <v>1</v>
          </cell>
          <cell r="U389">
            <v>0.7</v>
          </cell>
          <cell r="V389">
            <v>0</v>
          </cell>
          <cell r="X389">
            <v>261726.4</v>
          </cell>
          <cell r="Y389">
            <v>72.130000740289688</v>
          </cell>
          <cell r="Z389">
            <v>0</v>
          </cell>
          <cell r="AA389">
            <v>72.130000740289688</v>
          </cell>
          <cell r="AB389">
            <v>-3527.7699992597104</v>
          </cell>
        </row>
        <row r="390">
          <cell r="B390" t="str">
            <v>Dahl, Karen</v>
          </cell>
          <cell r="C390" t="str">
            <v>HDVCH Outpatient</v>
          </cell>
          <cell r="D390" t="str">
            <v>Infectious Disease</v>
          </cell>
          <cell r="E390" t="str">
            <v>Infectious Disease</v>
          </cell>
          <cell r="F390" t="str">
            <v>HDVCH</v>
          </cell>
          <cell r="G390">
            <v>210844.84</v>
          </cell>
          <cell r="H390">
            <v>0</v>
          </cell>
          <cell r="I390">
            <v>0</v>
          </cell>
          <cell r="J390">
            <v>210844.84</v>
          </cell>
          <cell r="K390" t="e">
            <v>#DIV/0!</v>
          </cell>
          <cell r="L390">
            <v>2561.4700000000003</v>
          </cell>
          <cell r="M390" t="str">
            <v>Guarantee</v>
          </cell>
          <cell r="O390" t="e">
            <v>#N/A</v>
          </cell>
          <cell r="Q390">
            <v>0</v>
          </cell>
          <cell r="R390">
            <v>7171.3063000000257</v>
          </cell>
          <cell r="T390">
            <v>1</v>
          </cell>
          <cell r="U390">
            <v>0.5</v>
          </cell>
          <cell r="V390">
            <v>0</v>
          </cell>
          <cell r="X390">
            <v>203673.53369999997</v>
          </cell>
          <cell r="Y390">
            <v>0</v>
          </cell>
          <cell r="Z390">
            <v>2585.7699893563986</v>
          </cell>
          <cell r="AA390">
            <v>2585.7699893563986</v>
          </cell>
          <cell r="AB390">
            <v>24.299989356398328</v>
          </cell>
        </row>
        <row r="391">
          <cell r="B391" t="str">
            <v>Fogg, George</v>
          </cell>
          <cell r="C391" t="str">
            <v>HDVCH Outpatient</v>
          </cell>
          <cell r="D391" t="str">
            <v>Infectious Disease</v>
          </cell>
          <cell r="E391" t="str">
            <v>Infectious Disease</v>
          </cell>
          <cell r="F391" t="str">
            <v>HDVCH</v>
          </cell>
          <cell r="G391">
            <v>202686.29</v>
          </cell>
          <cell r="H391">
            <v>0</v>
          </cell>
          <cell r="I391">
            <v>0</v>
          </cell>
          <cell r="J391">
            <v>202686.29</v>
          </cell>
          <cell r="K391" t="e">
            <v>#DIV/0!</v>
          </cell>
          <cell r="L391">
            <v>2669.9</v>
          </cell>
          <cell r="M391" t="str">
            <v>Guarantee</v>
          </cell>
          <cell r="O391" t="e">
            <v>#N/A</v>
          </cell>
          <cell r="Q391">
            <v>0</v>
          </cell>
          <cell r="R391">
            <v>4517.4464000000444</v>
          </cell>
          <cell r="T391">
            <v>1</v>
          </cell>
          <cell r="U391">
            <v>0.8</v>
          </cell>
          <cell r="V391">
            <v>0</v>
          </cell>
          <cell r="W391">
            <v>0</v>
          </cell>
          <cell r="X391">
            <v>198168.84359999996</v>
          </cell>
          <cell r="Y391">
            <v>0</v>
          </cell>
          <cell r="Z391">
            <v>2693.4499826729298</v>
          </cell>
          <cell r="AA391">
            <v>2693.4499826729298</v>
          </cell>
          <cell r="AB391">
            <v>23.549982672929673</v>
          </cell>
        </row>
        <row r="392">
          <cell r="B392" t="str">
            <v>Kessenich, Jeri</v>
          </cell>
          <cell r="C392" t="str">
            <v>HDVCH Outpatient</v>
          </cell>
          <cell r="D392" t="str">
            <v xml:space="preserve">Medical Affairs </v>
          </cell>
          <cell r="E392" t="str">
            <v>Administration</v>
          </cell>
          <cell r="F392">
            <v>0</v>
          </cell>
          <cell r="G392">
            <v>188560.11</v>
          </cell>
          <cell r="H392">
            <v>92.153626249999988</v>
          </cell>
          <cell r="I392">
            <v>143759.65694999998</v>
          </cell>
          <cell r="J392">
            <v>188560.11</v>
          </cell>
          <cell r="K392">
            <v>188560.11</v>
          </cell>
          <cell r="L392">
            <v>1040.1200000000001</v>
          </cell>
          <cell r="M392" t="str">
            <v>Guarantee</v>
          </cell>
          <cell r="O392" t="e">
            <v>#N/A</v>
          </cell>
          <cell r="Q392">
            <v>0</v>
          </cell>
          <cell r="R392">
            <v>0</v>
          </cell>
          <cell r="T392">
            <v>0.75</v>
          </cell>
          <cell r="U392">
            <v>0</v>
          </cell>
          <cell r="V392">
            <v>0</v>
          </cell>
          <cell r="X392">
            <v>0</v>
          </cell>
          <cell r="Y392">
            <v>69.540001675486565</v>
          </cell>
          <cell r="Z392">
            <v>1047.2699821293354</v>
          </cell>
          <cell r="AA392">
            <v>1116.809983804822</v>
          </cell>
          <cell r="AB392">
            <v>76.68998380482185</v>
          </cell>
        </row>
        <row r="393">
          <cell r="B393" t="str">
            <v>Quiroga Chand, Alejandro</v>
          </cell>
          <cell r="C393" t="str">
            <v>HDVCH Outpatient</v>
          </cell>
          <cell r="D393" t="str">
            <v>Nephrology</v>
          </cell>
          <cell r="E393" t="str">
            <v>Nephrology</v>
          </cell>
          <cell r="F393" t="str">
            <v>HDVCH</v>
          </cell>
          <cell r="G393">
            <v>84042</v>
          </cell>
          <cell r="H393">
            <v>91.35</v>
          </cell>
          <cell r="I393">
            <v>190008</v>
          </cell>
          <cell r="J393">
            <v>190008</v>
          </cell>
          <cell r="K393" t="e">
            <v>#DIV/0!</v>
          </cell>
          <cell r="L393">
            <v>996.98</v>
          </cell>
          <cell r="M393" t="str">
            <v>Guarantee</v>
          </cell>
          <cell r="N393">
            <v>0</v>
          </cell>
          <cell r="O393" t="e">
            <v>#REF!</v>
          </cell>
          <cell r="P393">
            <v>0</v>
          </cell>
          <cell r="Q393">
            <v>0</v>
          </cell>
          <cell r="R393">
            <v>0</v>
          </cell>
          <cell r="S393">
            <v>130966</v>
          </cell>
          <cell r="T393">
            <v>1</v>
          </cell>
          <cell r="U393">
            <v>1</v>
          </cell>
          <cell r="V393">
            <v>0</v>
          </cell>
          <cell r="W393">
            <v>0</v>
          </cell>
          <cell r="X393">
            <v>190008</v>
          </cell>
          <cell r="Y393">
            <v>0</v>
          </cell>
          <cell r="Z393">
            <v>1030.5899969637394</v>
          </cell>
          <cell r="AA393">
            <v>1030.5899969637394</v>
          </cell>
          <cell r="AB393">
            <v>33.609996963739377</v>
          </cell>
        </row>
        <row r="394">
          <cell r="B394" t="str">
            <v>Cai, Yi</v>
          </cell>
          <cell r="C394" t="str">
            <v>HDVCH Outpatient</v>
          </cell>
          <cell r="D394" t="str">
            <v>Nephrology</v>
          </cell>
          <cell r="E394" t="str">
            <v>Nephrology</v>
          </cell>
          <cell r="F394" t="str">
            <v>HDVCH</v>
          </cell>
          <cell r="G394">
            <v>233253.4</v>
          </cell>
          <cell r="H394">
            <v>0</v>
          </cell>
          <cell r="I394">
            <v>0</v>
          </cell>
          <cell r="J394">
            <v>233253.4</v>
          </cell>
          <cell r="K394" t="e">
            <v>#DIV/0!</v>
          </cell>
          <cell r="L394">
            <v>4075.2699999999995</v>
          </cell>
          <cell r="M394" t="str">
            <v>Guarantee</v>
          </cell>
          <cell r="O394" t="e">
            <v>#REF!</v>
          </cell>
          <cell r="Q394">
            <v>0</v>
          </cell>
          <cell r="R394">
            <v>8239</v>
          </cell>
          <cell r="T394">
            <v>1</v>
          </cell>
          <cell r="U394">
            <v>1</v>
          </cell>
          <cell r="V394">
            <v>0</v>
          </cell>
          <cell r="X394">
            <v>225014.39999999999</v>
          </cell>
          <cell r="Y394">
            <v>0</v>
          </cell>
          <cell r="Z394">
            <v>4197.1299641132355</v>
          </cell>
          <cell r="AA394">
            <v>4197.1299641132355</v>
          </cell>
          <cell r="AB394">
            <v>121.85996411323595</v>
          </cell>
        </row>
        <row r="395">
          <cell r="B395" t="str">
            <v>Steinke, Julia</v>
          </cell>
          <cell r="C395" t="str">
            <v>HDVCH Outpatient</v>
          </cell>
          <cell r="D395" t="str">
            <v>Nephrology</v>
          </cell>
          <cell r="E395" t="str">
            <v>Nephrology</v>
          </cell>
          <cell r="F395" t="str">
            <v>HDVCH</v>
          </cell>
          <cell r="G395">
            <v>251419.46000000002</v>
          </cell>
          <cell r="H395">
            <v>0</v>
          </cell>
          <cell r="I395">
            <v>0</v>
          </cell>
          <cell r="J395">
            <v>251419.46000000002</v>
          </cell>
          <cell r="K395" t="e">
            <v>#DIV/0!</v>
          </cell>
          <cell r="L395">
            <v>4210.1399999999994</v>
          </cell>
          <cell r="M395" t="str">
            <v>Guarantee</v>
          </cell>
          <cell r="O395" t="e">
            <v>#N/A</v>
          </cell>
          <cell r="Q395">
            <v>0</v>
          </cell>
          <cell r="R395">
            <v>7934.6600000000326</v>
          </cell>
          <cell r="T395">
            <v>1</v>
          </cell>
          <cell r="U395">
            <v>0.6</v>
          </cell>
          <cell r="V395">
            <v>0</v>
          </cell>
          <cell r="X395">
            <v>243484.79999999999</v>
          </cell>
          <cell r="Y395">
            <v>0</v>
          </cell>
          <cell r="Z395">
            <v>4329.9099622368813</v>
          </cell>
          <cell r="AA395">
            <v>4329.9099622368813</v>
          </cell>
          <cell r="AB395">
            <v>119.76996223688184</v>
          </cell>
        </row>
        <row r="396">
          <cell r="B396" t="str">
            <v>Chillag, Kip</v>
          </cell>
          <cell r="C396" t="str">
            <v>HDVCH Outpatient</v>
          </cell>
          <cell r="D396" t="str">
            <v>Neurologist</v>
          </cell>
          <cell r="E396" t="str">
            <v>Neurologist</v>
          </cell>
          <cell r="F396" t="str">
            <v>HDVCH</v>
          </cell>
          <cell r="G396">
            <v>212958.94</v>
          </cell>
          <cell r="H396">
            <v>0</v>
          </cell>
          <cell r="I396">
            <v>0</v>
          </cell>
          <cell r="J396">
            <v>212958.94</v>
          </cell>
          <cell r="K396" t="e">
            <v>#DIV/0!</v>
          </cell>
          <cell r="L396">
            <v>2620.0100000000002</v>
          </cell>
          <cell r="M396" t="str">
            <v>Guarantee</v>
          </cell>
          <cell r="O396" t="e">
            <v>#N/A</v>
          </cell>
          <cell r="Q396">
            <v>0</v>
          </cell>
          <cell r="R396">
            <v>2712.5400000000081</v>
          </cell>
          <cell r="T396">
            <v>1</v>
          </cell>
          <cell r="U396">
            <v>1</v>
          </cell>
          <cell r="V396">
            <v>0</v>
          </cell>
          <cell r="X396">
            <v>210246.39999999999</v>
          </cell>
          <cell r="Y396">
            <v>0</v>
          </cell>
          <cell r="Z396">
            <v>2704.9399886727333</v>
          </cell>
          <cell r="AA396">
            <v>2704.9399886727333</v>
          </cell>
          <cell r="AB396">
            <v>84.929988672733089</v>
          </cell>
        </row>
        <row r="397">
          <cell r="B397" t="str">
            <v>Deroos, Steven</v>
          </cell>
          <cell r="C397" t="str">
            <v>HDVCH Outpatient</v>
          </cell>
          <cell r="D397" t="str">
            <v>Neurologist</v>
          </cell>
          <cell r="E397" t="str">
            <v>Neurologist</v>
          </cell>
          <cell r="F397" t="str">
            <v>HDVCH</v>
          </cell>
          <cell r="G397">
            <v>232829.39</v>
          </cell>
          <cell r="H397">
            <v>0</v>
          </cell>
          <cell r="I397">
            <v>0</v>
          </cell>
          <cell r="J397">
            <v>232829.39</v>
          </cell>
          <cell r="K397" t="e">
            <v>#DIV/0!</v>
          </cell>
          <cell r="L397">
            <v>3248.4050000000007</v>
          </cell>
          <cell r="M397" t="str">
            <v>Guarantee</v>
          </cell>
          <cell r="O397" t="e">
            <v>#N/A</v>
          </cell>
          <cell r="Q397">
            <v>0</v>
          </cell>
          <cell r="R397">
            <v>5173.390000000014</v>
          </cell>
          <cell r="T397">
            <v>1</v>
          </cell>
          <cell r="U397">
            <v>0.75</v>
          </cell>
          <cell r="V397">
            <v>0</v>
          </cell>
          <cell r="X397">
            <v>227656</v>
          </cell>
          <cell r="Y397">
            <v>0</v>
          </cell>
          <cell r="Z397">
            <v>3344.8849900662899</v>
          </cell>
          <cell r="AA397">
            <v>3344.8849900662899</v>
          </cell>
          <cell r="AB397">
            <v>96.479990066289247</v>
          </cell>
        </row>
        <row r="398">
          <cell r="B398" t="str">
            <v>Chadehumbe, Madeline</v>
          </cell>
          <cell r="C398" t="str">
            <v>HDVCH Outpatient</v>
          </cell>
          <cell r="D398" t="str">
            <v>Neurologist</v>
          </cell>
          <cell r="E398" t="str">
            <v>Neurologist</v>
          </cell>
          <cell r="F398" t="str">
            <v>HDVCH</v>
          </cell>
          <cell r="G398">
            <v>221727.86000000002</v>
          </cell>
          <cell r="H398">
            <v>0</v>
          </cell>
          <cell r="I398">
            <v>0</v>
          </cell>
          <cell r="J398">
            <v>221727.86000000002</v>
          </cell>
          <cell r="K398" t="e">
            <v>#DIV/0!</v>
          </cell>
          <cell r="L398">
            <v>3460.11</v>
          </cell>
          <cell r="M398" t="str">
            <v>Guarantee</v>
          </cell>
          <cell r="O398" t="e">
            <v>#N/A</v>
          </cell>
          <cell r="Q398">
            <v>0</v>
          </cell>
          <cell r="R398">
            <v>4929.460000000021</v>
          </cell>
          <cell r="T398">
            <v>0.75</v>
          </cell>
          <cell r="U398">
            <v>0.7</v>
          </cell>
          <cell r="V398">
            <v>0</v>
          </cell>
          <cell r="X398">
            <v>216798.4</v>
          </cell>
          <cell r="Y398">
            <v>0</v>
          </cell>
          <cell r="Z398">
            <v>3577.0999467521906</v>
          </cell>
          <cell r="AA398">
            <v>3577.0999467521906</v>
          </cell>
          <cell r="AB398">
            <v>116.98994675219046</v>
          </cell>
        </row>
        <row r="399">
          <cell r="B399" t="str">
            <v>Soyode, Olufemi</v>
          </cell>
          <cell r="C399" t="str">
            <v>HDVCH Outpatient</v>
          </cell>
          <cell r="D399" t="str">
            <v>Neurologist</v>
          </cell>
          <cell r="E399" t="str">
            <v>Neurologist</v>
          </cell>
          <cell r="F399" t="str">
            <v>HDVCH</v>
          </cell>
          <cell r="G399">
            <v>215255.86</v>
          </cell>
          <cell r="H399">
            <v>0</v>
          </cell>
          <cell r="I399">
            <v>0</v>
          </cell>
          <cell r="J399">
            <v>215255.86</v>
          </cell>
          <cell r="K399" t="e">
            <v>#DIV/0!</v>
          </cell>
          <cell r="L399">
            <v>3971.779</v>
          </cell>
          <cell r="M399" t="str">
            <v>Guarantee</v>
          </cell>
          <cell r="O399" t="e">
            <v>#N/A</v>
          </cell>
          <cell r="Q399">
            <v>0</v>
          </cell>
          <cell r="R399">
            <v>4780.6599999999744</v>
          </cell>
          <cell r="T399">
            <v>1</v>
          </cell>
          <cell r="U399">
            <v>0.8</v>
          </cell>
          <cell r="V399">
            <v>0</v>
          </cell>
          <cell r="X399">
            <v>210475.2</v>
          </cell>
          <cell r="Y399">
            <v>0</v>
          </cell>
          <cell r="Z399">
            <v>4081.489906847477</v>
          </cell>
          <cell r="AA399">
            <v>4081.489906847477</v>
          </cell>
          <cell r="AB399">
            <v>109.71090684747696</v>
          </cell>
        </row>
        <row r="400">
          <cell r="B400" t="str">
            <v>Arndt, Daniel</v>
          </cell>
          <cell r="C400" t="str">
            <v>HDVCH Outpatient</v>
          </cell>
          <cell r="D400" t="str">
            <v>Neurologist</v>
          </cell>
          <cell r="E400" t="str">
            <v>Neurologist</v>
          </cell>
          <cell r="F400" t="str">
            <v>HDVCH</v>
          </cell>
          <cell r="G400">
            <v>256939.51999999999</v>
          </cell>
          <cell r="H400">
            <v>0</v>
          </cell>
          <cell r="I400">
            <v>0</v>
          </cell>
          <cell r="J400">
            <v>256939.51999999999</v>
          </cell>
          <cell r="K400" t="e">
            <v>#DIV/0!</v>
          </cell>
          <cell r="L400">
            <v>4180.26</v>
          </cell>
          <cell r="M400" t="str">
            <v>Guarantee</v>
          </cell>
          <cell r="O400" t="e">
            <v>#REF!</v>
          </cell>
          <cell r="Q400">
            <v>0</v>
          </cell>
          <cell r="R400">
            <v>6923.5199999999895</v>
          </cell>
          <cell r="T400">
            <v>1</v>
          </cell>
          <cell r="U400">
            <v>0.8</v>
          </cell>
          <cell r="V400">
            <v>0</v>
          </cell>
          <cell r="X400">
            <v>250016</v>
          </cell>
          <cell r="Y400">
            <v>0</v>
          </cell>
          <cell r="Z400">
            <v>4287.4599261879921</v>
          </cell>
          <cell r="AA400">
            <v>4287.4599261879921</v>
          </cell>
          <cell r="AB400">
            <v>107.19992618799188</v>
          </cell>
        </row>
        <row r="401">
          <cell r="B401" t="str">
            <v>Umfleet, Jason</v>
          </cell>
          <cell r="C401" t="str">
            <v>HDVCH Outpatient</v>
          </cell>
          <cell r="D401" t="str">
            <v>Neurologist</v>
          </cell>
          <cell r="E401" t="str">
            <v>Neurologist</v>
          </cell>
          <cell r="F401" t="str">
            <v>HDVCH</v>
          </cell>
          <cell r="G401">
            <v>221727.86</v>
          </cell>
          <cell r="H401">
            <v>0</v>
          </cell>
          <cell r="I401">
            <v>0</v>
          </cell>
          <cell r="J401">
            <v>221727.86</v>
          </cell>
          <cell r="K401" t="e">
            <v>#DIV/0!</v>
          </cell>
          <cell r="L401">
            <v>4407.25</v>
          </cell>
          <cell r="M401" t="str">
            <v>Guarantee</v>
          </cell>
          <cell r="N401">
            <v>0</v>
          </cell>
          <cell r="O401" t="e">
            <v>#REF!</v>
          </cell>
          <cell r="P401">
            <v>0</v>
          </cell>
          <cell r="Q401">
            <v>0</v>
          </cell>
          <cell r="R401">
            <v>4929.4599999999919</v>
          </cell>
          <cell r="S401">
            <v>0</v>
          </cell>
          <cell r="T401">
            <v>1</v>
          </cell>
          <cell r="U401">
            <v>1</v>
          </cell>
          <cell r="V401">
            <v>0</v>
          </cell>
          <cell r="W401">
            <v>0</v>
          </cell>
          <cell r="X401">
            <v>216798.4</v>
          </cell>
          <cell r="Y401">
            <v>0</v>
          </cell>
          <cell r="Z401">
            <v>4610.8799050152302</v>
          </cell>
          <cell r="AA401">
            <v>4610.8799050152302</v>
          </cell>
          <cell r="AB401">
            <v>203.62990501523018</v>
          </cell>
        </row>
        <row r="402">
          <cell r="B402" t="str">
            <v>Geddie, Brooke</v>
          </cell>
          <cell r="C402" t="str">
            <v>HDVCH Outpatient</v>
          </cell>
          <cell r="D402" t="str">
            <v>Ophthalmology</v>
          </cell>
          <cell r="E402" t="str">
            <v>Ophthalmology</v>
          </cell>
          <cell r="F402" t="str">
            <v>HDVCH</v>
          </cell>
          <cell r="G402">
            <v>260000</v>
          </cell>
          <cell r="H402">
            <v>0</v>
          </cell>
          <cell r="I402">
            <v>0</v>
          </cell>
          <cell r="J402">
            <v>260000</v>
          </cell>
          <cell r="K402" t="e">
            <v>#DIV/0!</v>
          </cell>
          <cell r="L402">
            <v>3251.732500000001</v>
          </cell>
          <cell r="M402" t="str">
            <v>Guarantee</v>
          </cell>
          <cell r="O402" t="e">
            <v>#N/A</v>
          </cell>
          <cell r="Q402">
            <v>0</v>
          </cell>
          <cell r="R402">
            <v>0</v>
          </cell>
          <cell r="T402">
            <v>1</v>
          </cell>
          <cell r="U402">
            <v>0.6</v>
          </cell>
          <cell r="V402">
            <v>0</v>
          </cell>
          <cell r="X402">
            <v>260000</v>
          </cell>
          <cell r="Y402">
            <v>0</v>
          </cell>
          <cell r="Z402">
            <v>3091.664999935776</v>
          </cell>
          <cell r="AA402">
            <v>3091.664999935776</v>
          </cell>
          <cell r="AB402">
            <v>-160.06750006422499</v>
          </cell>
        </row>
        <row r="403">
          <cell r="B403" t="str">
            <v>Maskill, Lisa</v>
          </cell>
          <cell r="C403" t="str">
            <v>HDVCH Outpatient</v>
          </cell>
          <cell r="D403" t="str">
            <v>Orthopedics</v>
          </cell>
          <cell r="E403" t="str">
            <v>Orthopedics</v>
          </cell>
          <cell r="F403" t="str">
            <v>HDVCH</v>
          </cell>
          <cell r="G403">
            <v>425214.4</v>
          </cell>
          <cell r="H403">
            <v>0</v>
          </cell>
          <cell r="I403">
            <v>0</v>
          </cell>
          <cell r="J403">
            <v>425214.4</v>
          </cell>
          <cell r="K403" t="e">
            <v>#DIV/0!</v>
          </cell>
          <cell r="L403">
            <v>940.72270000000003</v>
          </cell>
          <cell r="M403" t="str">
            <v>Guarantee</v>
          </cell>
          <cell r="O403" t="e">
            <v>#N/A</v>
          </cell>
          <cell r="Q403">
            <v>0</v>
          </cell>
          <cell r="R403">
            <v>0</v>
          </cell>
          <cell r="T403">
            <v>1</v>
          </cell>
          <cell r="U403">
            <v>1</v>
          </cell>
          <cell r="V403">
            <v>0</v>
          </cell>
          <cell r="X403">
            <v>425214.4</v>
          </cell>
          <cell r="Y403">
            <v>0</v>
          </cell>
          <cell r="Z403">
            <v>961.90840389609332</v>
          </cell>
          <cell r="AA403">
            <v>961.90840389609332</v>
          </cell>
          <cell r="AB403">
            <v>21.185703896093287</v>
          </cell>
        </row>
        <row r="404">
          <cell r="B404" t="str">
            <v>Reinhart, Donnie</v>
          </cell>
          <cell r="C404" t="str">
            <v>HDVCH Outpatient</v>
          </cell>
          <cell r="D404" t="str">
            <v>Orthopedics</v>
          </cell>
          <cell r="E404" t="str">
            <v>Orthopedics</v>
          </cell>
          <cell r="F404" t="str">
            <v>HDVCH</v>
          </cell>
          <cell r="G404">
            <v>446051.70999999996</v>
          </cell>
          <cell r="H404">
            <v>0</v>
          </cell>
          <cell r="I404">
            <v>0</v>
          </cell>
          <cell r="J404">
            <v>446051.70999999996</v>
          </cell>
          <cell r="K404" t="e">
            <v>#DIV/0!</v>
          </cell>
          <cell r="L404">
            <v>3664.9159000000009</v>
          </cell>
          <cell r="M404" t="str">
            <v>Guarantee</v>
          </cell>
          <cell r="O404" t="e">
            <v>#N/A</v>
          </cell>
          <cell r="Q404">
            <v>0</v>
          </cell>
          <cell r="R404">
            <v>1347.7099999999627</v>
          </cell>
          <cell r="T404">
            <v>1</v>
          </cell>
          <cell r="U404">
            <v>1</v>
          </cell>
          <cell r="V404">
            <v>0</v>
          </cell>
          <cell r="W404">
            <v>0</v>
          </cell>
          <cell r="X404">
            <v>444704</v>
          </cell>
          <cell r="Y404">
            <v>0</v>
          </cell>
          <cell r="Z404">
            <v>3566.3528060853478</v>
          </cell>
          <cell r="AA404">
            <v>3566.3528060853478</v>
          </cell>
          <cell r="AB404">
            <v>-98.563093914653109</v>
          </cell>
        </row>
        <row r="405">
          <cell r="B405" t="str">
            <v>Forness, Michael</v>
          </cell>
          <cell r="C405" t="str">
            <v>HDVCH Outpatient</v>
          </cell>
          <cell r="D405" t="str">
            <v>Orthopedics</v>
          </cell>
          <cell r="E405" t="str">
            <v>Orthopedics</v>
          </cell>
          <cell r="F405" t="str">
            <v>HDVCH</v>
          </cell>
          <cell r="G405">
            <v>466260.42000000004</v>
          </cell>
          <cell r="H405">
            <v>0</v>
          </cell>
          <cell r="I405">
            <v>0</v>
          </cell>
          <cell r="J405">
            <v>466260.42000000004</v>
          </cell>
          <cell r="K405" t="e">
            <v>#DIV/0!</v>
          </cell>
          <cell r="L405">
            <v>4414.5710000000017</v>
          </cell>
          <cell r="M405" t="str">
            <v>Guarantee</v>
          </cell>
          <cell r="O405" t="e">
            <v>#N/A</v>
          </cell>
          <cell r="Q405">
            <v>0</v>
          </cell>
          <cell r="R405">
            <v>14713.22000000003</v>
          </cell>
          <cell r="T405">
            <v>1</v>
          </cell>
          <cell r="U405">
            <v>0.7</v>
          </cell>
          <cell r="V405">
            <v>0</v>
          </cell>
          <cell r="X405">
            <v>451547.2</v>
          </cell>
          <cell r="Y405">
            <v>0</v>
          </cell>
          <cell r="Z405">
            <v>4385.0272101598985</v>
          </cell>
          <cell r="AA405">
            <v>4385.0272101598985</v>
          </cell>
          <cell r="AB405">
            <v>-29.543789840103273</v>
          </cell>
        </row>
        <row r="406">
          <cell r="B406" t="str">
            <v>Cassidy, Jeff</v>
          </cell>
          <cell r="C406" t="str">
            <v>HDVCH Outpatient</v>
          </cell>
          <cell r="D406" t="str">
            <v>Orthopedics</v>
          </cell>
          <cell r="E406" t="str">
            <v>Orthopedics</v>
          </cell>
          <cell r="F406" t="str">
            <v>HDVCH</v>
          </cell>
          <cell r="G406">
            <v>535847.36</v>
          </cell>
          <cell r="H406">
            <v>0</v>
          </cell>
          <cell r="I406">
            <v>0</v>
          </cell>
          <cell r="J406">
            <v>535847.36</v>
          </cell>
          <cell r="K406" t="e">
            <v>#DIV/0!</v>
          </cell>
          <cell r="L406">
            <v>9967.1707750000023</v>
          </cell>
          <cell r="M406" t="str">
            <v>Guarantee</v>
          </cell>
          <cell r="O406" t="e">
            <v>#N/A</v>
          </cell>
          <cell r="Q406">
            <v>0</v>
          </cell>
          <cell r="R406">
            <v>16908.159999999974</v>
          </cell>
          <cell r="T406">
            <v>1</v>
          </cell>
          <cell r="U406">
            <v>1</v>
          </cell>
          <cell r="V406">
            <v>0</v>
          </cell>
          <cell r="X406">
            <v>518939.2</v>
          </cell>
          <cell r="Y406">
            <v>0</v>
          </cell>
          <cell r="Z406">
            <v>10046.333684469762</v>
          </cell>
          <cell r="AA406">
            <v>10046.333684469762</v>
          </cell>
          <cell r="AB406">
            <v>79.162909469760052</v>
          </cell>
        </row>
        <row r="407">
          <cell r="B407" t="str">
            <v>Millard, Susan L</v>
          </cell>
          <cell r="C407" t="str">
            <v>HDVCH Outpatient</v>
          </cell>
          <cell r="D407" t="str">
            <v>Plastic Surgery</v>
          </cell>
          <cell r="E407" t="str">
            <v>Plastic Surgery</v>
          </cell>
          <cell r="F407" t="str">
            <v>HDVCH</v>
          </cell>
          <cell r="G407">
            <v>265700.42</v>
          </cell>
          <cell r="H407">
            <v>0</v>
          </cell>
          <cell r="I407">
            <v>0</v>
          </cell>
          <cell r="J407">
            <v>265700.42</v>
          </cell>
          <cell r="K407" t="e">
            <v>#DIV/0!</v>
          </cell>
          <cell r="L407">
            <v>2334.6700000000005</v>
          </cell>
          <cell r="M407" t="str">
            <v>Guarantee</v>
          </cell>
          <cell r="O407" t="e">
            <v>#REF!</v>
          </cell>
          <cell r="Q407">
            <v>0</v>
          </cell>
          <cell r="R407">
            <v>8383.6199999999953</v>
          </cell>
          <cell r="T407">
            <v>1</v>
          </cell>
          <cell r="U407">
            <v>0.65</v>
          </cell>
          <cell r="V407">
            <v>0</v>
          </cell>
          <cell r="X407">
            <v>257316.8</v>
          </cell>
          <cell r="Y407">
            <v>0</v>
          </cell>
          <cell r="Z407">
            <v>2356.2849864885211</v>
          </cell>
          <cell r="AA407">
            <v>2356.2849864885211</v>
          </cell>
          <cell r="AB407">
            <v>21.614986488520572</v>
          </cell>
        </row>
        <row r="408">
          <cell r="B408" t="str">
            <v>Mann, Robert J</v>
          </cell>
          <cell r="C408" t="str">
            <v>HDVCH Outpatient</v>
          </cell>
          <cell r="D408" t="str">
            <v>Plastic Surgery</v>
          </cell>
          <cell r="E408" t="str">
            <v>Plastic Surgery</v>
          </cell>
          <cell r="F408" t="str">
            <v>HDVCH</v>
          </cell>
          <cell r="G408">
            <v>541353.73</v>
          </cell>
          <cell r="H408">
            <v>0</v>
          </cell>
          <cell r="I408">
            <v>0</v>
          </cell>
          <cell r="J408">
            <v>541353.73</v>
          </cell>
          <cell r="K408" t="e">
            <v>#DIV/0!</v>
          </cell>
          <cell r="L408">
            <v>3794.7554</v>
          </cell>
          <cell r="M408" t="str">
            <v>Guarantee</v>
          </cell>
          <cell r="O408" t="e">
            <v>#REF!</v>
          </cell>
          <cell r="Q408">
            <v>0</v>
          </cell>
          <cell r="R408">
            <v>12035.329999999958</v>
          </cell>
          <cell r="T408">
            <v>1</v>
          </cell>
          <cell r="U408">
            <v>0.8</v>
          </cell>
          <cell r="V408">
            <v>0</v>
          </cell>
          <cell r="X408">
            <v>529318.40000000002</v>
          </cell>
          <cell r="Y408">
            <v>0</v>
          </cell>
          <cell r="Z408">
            <v>3851.3693937808275</v>
          </cell>
          <cell r="AA408">
            <v>3851.3693937808275</v>
          </cell>
          <cell r="AB408">
            <v>56.613993780827514</v>
          </cell>
        </row>
        <row r="409">
          <cell r="B409" t="str">
            <v>Thompson, Karen</v>
          </cell>
          <cell r="C409" t="str">
            <v>HDVCH Outpatient</v>
          </cell>
          <cell r="D409" t="str">
            <v>Pulmonolgist</v>
          </cell>
          <cell r="E409" t="str">
            <v>Pulmonolgist</v>
          </cell>
          <cell r="F409" t="str">
            <v>HDVCH</v>
          </cell>
          <cell r="G409">
            <v>107387.14</v>
          </cell>
          <cell r="H409">
            <v>0</v>
          </cell>
          <cell r="I409">
            <v>0</v>
          </cell>
          <cell r="J409">
            <v>107387.14</v>
          </cell>
          <cell r="K409" t="e">
            <v>#DIV/0!</v>
          </cell>
          <cell r="L409">
            <v>1156.5999999999999</v>
          </cell>
          <cell r="M409" t="str">
            <v>Guarantee</v>
          </cell>
          <cell r="O409" t="e">
            <v>#N/A</v>
          </cell>
          <cell r="Q409">
            <v>0</v>
          </cell>
          <cell r="R409">
            <v>5762.5</v>
          </cell>
          <cell r="T409">
            <v>0.6</v>
          </cell>
          <cell r="U409">
            <v>0.6</v>
          </cell>
          <cell r="V409">
            <v>0</v>
          </cell>
          <cell r="X409">
            <v>101624.64</v>
          </cell>
          <cell r="Y409">
            <v>0</v>
          </cell>
          <cell r="Z409">
            <v>1167.2399866878986</v>
          </cell>
          <cell r="AA409">
            <v>1167.2399866878986</v>
          </cell>
          <cell r="AB409">
            <v>10.639986687898727</v>
          </cell>
        </row>
        <row r="410">
          <cell r="B410" t="str">
            <v>Schuen, John N</v>
          </cell>
          <cell r="C410" t="str">
            <v>HDVCH Outpatient</v>
          </cell>
          <cell r="D410" t="str">
            <v>Pulmonolgist</v>
          </cell>
          <cell r="E410" t="str">
            <v>Pulmonolgist</v>
          </cell>
          <cell r="F410" t="str">
            <v>HDVCH</v>
          </cell>
          <cell r="G410">
            <v>283356.74000000005</v>
          </cell>
          <cell r="H410">
            <v>0</v>
          </cell>
          <cell r="I410">
            <v>0</v>
          </cell>
          <cell r="J410">
            <v>283356.74000000005</v>
          </cell>
          <cell r="K410" t="e">
            <v>#DIV/0!</v>
          </cell>
          <cell r="L410">
            <v>3298.8199999999997</v>
          </cell>
          <cell r="M410" t="str">
            <v>Guarantee</v>
          </cell>
          <cell r="O410" t="e">
            <v>#REF!</v>
          </cell>
          <cell r="Q410">
            <v>0</v>
          </cell>
          <cell r="R410">
            <v>8942.3400000000256</v>
          </cell>
          <cell r="T410">
            <v>1</v>
          </cell>
          <cell r="U410">
            <v>0.65</v>
          </cell>
          <cell r="V410">
            <v>0</v>
          </cell>
          <cell r="X410">
            <v>274414.40000000002</v>
          </cell>
          <cell r="Y410">
            <v>0</v>
          </cell>
          <cell r="Z410">
            <v>2768.0399905964732</v>
          </cell>
          <cell r="AA410">
            <v>2768.0399905964732</v>
          </cell>
          <cell r="AB410">
            <v>-530.78000940352649</v>
          </cell>
        </row>
        <row r="411">
          <cell r="B411" t="str">
            <v>Duffey, David</v>
          </cell>
          <cell r="C411" t="str">
            <v>HDVCH Outpatient</v>
          </cell>
          <cell r="D411" t="str">
            <v>Quality and Clinical Innovation</v>
          </cell>
          <cell r="E411" t="str">
            <v>Administration (Hospitalist)</v>
          </cell>
          <cell r="F411">
            <v>0</v>
          </cell>
          <cell r="G411">
            <v>235829.38</v>
          </cell>
          <cell r="H411">
            <v>109.8027</v>
          </cell>
          <cell r="I411">
            <v>228389.61600000001</v>
          </cell>
          <cell r="J411">
            <v>235829.38</v>
          </cell>
          <cell r="K411">
            <v>235829.38</v>
          </cell>
          <cell r="L411">
            <v>1029.2299999999998</v>
          </cell>
          <cell r="M411" t="str">
            <v>Guarantee</v>
          </cell>
          <cell r="O411" t="e">
            <v>#N/A</v>
          </cell>
          <cell r="Q411">
            <v>0</v>
          </cell>
          <cell r="R411">
            <v>7439.7639999999956</v>
          </cell>
          <cell r="T411">
            <v>1</v>
          </cell>
          <cell r="U411">
            <v>0.6</v>
          </cell>
          <cell r="V411">
            <v>0</v>
          </cell>
          <cell r="Y411">
            <v>0</v>
          </cell>
          <cell r="Z411">
            <v>1038.6399813890457</v>
          </cell>
          <cell r="AA411">
            <v>1038.6399813890457</v>
          </cell>
          <cell r="AB411">
            <v>9.4099813890459245</v>
          </cell>
        </row>
        <row r="412">
          <cell r="B412" t="str">
            <v>Kessenich-Weyner, Jeri</v>
          </cell>
          <cell r="C412" t="str">
            <v>HDVCH Inpatient</v>
          </cell>
          <cell r="D412" t="str">
            <v>Hospitalist</v>
          </cell>
          <cell r="E412" t="str">
            <v>Hospitalist</v>
          </cell>
          <cell r="F412" t="str">
            <v>HDVCH</v>
          </cell>
          <cell r="G412">
            <v>188846.84</v>
          </cell>
          <cell r="H412">
            <v>0</v>
          </cell>
          <cell r="I412">
            <v>0</v>
          </cell>
          <cell r="J412">
            <v>188846.84</v>
          </cell>
          <cell r="K412" t="e">
            <v>#DIV/0!</v>
          </cell>
          <cell r="L412">
            <v>1040.1199999999999</v>
          </cell>
          <cell r="M412" t="str">
            <v>Guarantee</v>
          </cell>
          <cell r="O412" t="e">
            <v>#N/A</v>
          </cell>
          <cell r="Q412">
            <v>0</v>
          </cell>
          <cell r="R412">
            <v>0</v>
          </cell>
          <cell r="T412">
            <v>1</v>
          </cell>
          <cell r="U412">
            <v>1</v>
          </cell>
          <cell r="V412">
            <v>0</v>
          </cell>
          <cell r="X412">
            <v>188846.84</v>
          </cell>
          <cell r="Y412">
            <v>69.540001675486565</v>
          </cell>
          <cell r="Z412">
            <v>1047.2699821293354</v>
          </cell>
          <cell r="AA412">
            <v>1116.809983804822</v>
          </cell>
          <cell r="AB412">
            <v>76.689983804822077</v>
          </cell>
        </row>
        <row r="413">
          <cell r="B413" t="str">
            <v>Metz, Michael</v>
          </cell>
          <cell r="C413" t="str">
            <v>HDVCH Inpatient</v>
          </cell>
          <cell r="D413" t="str">
            <v>Hospitalist</v>
          </cell>
          <cell r="E413" t="str">
            <v>Hospitalist</v>
          </cell>
          <cell r="F413" t="str">
            <v>HDVCH</v>
          </cell>
          <cell r="G413">
            <v>187963.12</v>
          </cell>
          <cell r="H413">
            <v>0</v>
          </cell>
          <cell r="I413">
            <v>0</v>
          </cell>
          <cell r="J413">
            <v>187963.12</v>
          </cell>
          <cell r="K413" t="e">
            <v>#DIV/0!</v>
          </cell>
          <cell r="L413">
            <v>1790.6000000000001</v>
          </cell>
          <cell r="M413" t="str">
            <v>Guarantee</v>
          </cell>
          <cell r="O413" t="e">
            <v>#N/A</v>
          </cell>
          <cell r="Q413">
            <v>0</v>
          </cell>
          <cell r="R413">
            <v>4183.1600000000326</v>
          </cell>
          <cell r="T413">
            <v>1</v>
          </cell>
          <cell r="U413">
            <v>1</v>
          </cell>
          <cell r="V413">
            <v>0</v>
          </cell>
          <cell r="X413">
            <v>183779.95999999996</v>
          </cell>
          <cell r="Y413">
            <v>14.700000286102295</v>
          </cell>
          <cell r="Z413">
            <v>1800.3399696350098</v>
          </cell>
          <cell r="AA413">
            <v>1815.0399699211121</v>
          </cell>
          <cell r="AB413">
            <v>24.439969921111924</v>
          </cell>
        </row>
        <row r="414">
          <cell r="B414" t="str">
            <v>McGee, Daniel</v>
          </cell>
          <cell r="C414" t="str">
            <v>HDVCH Inpatient</v>
          </cell>
          <cell r="D414" t="str">
            <v>Hospitalist</v>
          </cell>
          <cell r="E414" t="str">
            <v>Hospitalist</v>
          </cell>
          <cell r="F414" t="str">
            <v>HDVCH</v>
          </cell>
          <cell r="G414">
            <v>187963.12</v>
          </cell>
          <cell r="H414">
            <v>0</v>
          </cell>
          <cell r="I414">
            <v>0</v>
          </cell>
          <cell r="J414">
            <v>187963.12</v>
          </cell>
          <cell r="K414" t="e">
            <v>#DIV/0!</v>
          </cell>
          <cell r="L414">
            <v>2041.8199999999997</v>
          </cell>
          <cell r="M414" t="str">
            <v>Guarantee</v>
          </cell>
          <cell r="O414" t="e">
            <v>#N/A</v>
          </cell>
          <cell r="Q414">
            <v>0</v>
          </cell>
          <cell r="R414">
            <v>4183.1600000000326</v>
          </cell>
          <cell r="T414">
            <v>1</v>
          </cell>
          <cell r="U414">
            <v>1</v>
          </cell>
          <cell r="V414">
            <v>0</v>
          </cell>
          <cell r="X414">
            <v>183779.95999999996</v>
          </cell>
          <cell r="Y414">
            <v>134.17000339925289</v>
          </cell>
          <cell r="Z414">
            <v>2054.3299641609192</v>
          </cell>
          <cell r="AA414">
            <v>2188.4999675601721</v>
          </cell>
          <cell r="AB414">
            <v>146.67996756017237</v>
          </cell>
        </row>
        <row r="415">
          <cell r="B415" t="str">
            <v>Keeler, Martina</v>
          </cell>
          <cell r="C415" t="str">
            <v>HDVCH Inpatient</v>
          </cell>
          <cell r="D415" t="str">
            <v>Hospitalist</v>
          </cell>
          <cell r="E415" t="str">
            <v>Hospitalist</v>
          </cell>
          <cell r="F415" t="str">
            <v>HDVCH</v>
          </cell>
          <cell r="G415">
            <v>192300.01</v>
          </cell>
          <cell r="H415">
            <v>0</v>
          </cell>
          <cell r="I415">
            <v>0</v>
          </cell>
          <cell r="J415">
            <v>192300.01</v>
          </cell>
          <cell r="K415" t="e">
            <v>#DIV/0!</v>
          </cell>
          <cell r="L415">
            <v>2087.9399999999996</v>
          </cell>
          <cell r="M415" t="str">
            <v>Guarantee</v>
          </cell>
          <cell r="O415" t="e">
            <v>#REF!</v>
          </cell>
          <cell r="Q415">
            <v>0</v>
          </cell>
          <cell r="R415">
            <v>8520.0500000000466</v>
          </cell>
          <cell r="T415">
            <v>1</v>
          </cell>
          <cell r="U415">
            <v>1</v>
          </cell>
          <cell r="V415">
            <v>0</v>
          </cell>
          <cell r="X415">
            <v>183779.95999999996</v>
          </cell>
          <cell r="Y415">
            <v>0</v>
          </cell>
          <cell r="Z415">
            <v>2103.1299602389336</v>
          </cell>
          <cell r="AA415">
            <v>2103.1299602389336</v>
          </cell>
          <cell r="AB415">
            <v>15.189960238933963</v>
          </cell>
        </row>
        <row r="416">
          <cell r="B416" t="str">
            <v>Jurecko, Leslie</v>
          </cell>
          <cell r="C416" t="str">
            <v>HDVCH Inpatient</v>
          </cell>
          <cell r="D416" t="str">
            <v>Hospitalist</v>
          </cell>
          <cell r="E416" t="str">
            <v>Hospitalist</v>
          </cell>
          <cell r="F416" t="str">
            <v>HDVCH</v>
          </cell>
          <cell r="G416">
            <v>184320.96</v>
          </cell>
          <cell r="H416">
            <v>0</v>
          </cell>
          <cell r="I416">
            <v>0</v>
          </cell>
          <cell r="J416">
            <v>184320.96</v>
          </cell>
          <cell r="K416" t="e">
            <v>#DIV/0!</v>
          </cell>
          <cell r="L416">
            <v>2130.63</v>
          </cell>
          <cell r="M416" t="str">
            <v>Guarantee</v>
          </cell>
          <cell r="O416" t="e">
            <v>#N/A</v>
          </cell>
          <cell r="Q416">
            <v>0</v>
          </cell>
          <cell r="R416">
            <v>5819</v>
          </cell>
          <cell r="T416">
            <v>1</v>
          </cell>
          <cell r="U416">
            <v>1</v>
          </cell>
          <cell r="V416">
            <v>0</v>
          </cell>
          <cell r="W416">
            <v>0</v>
          </cell>
          <cell r="X416">
            <v>178501.96</v>
          </cell>
          <cell r="Y416">
            <v>0</v>
          </cell>
          <cell r="Z416">
            <v>2144.7799619138241</v>
          </cell>
          <cell r="AA416">
            <v>2144.7799619138241</v>
          </cell>
          <cell r="AB416">
            <v>14.149961913823972</v>
          </cell>
        </row>
        <row r="417">
          <cell r="B417" t="str">
            <v>Bultman, Rebecca</v>
          </cell>
          <cell r="C417" t="str">
            <v>HDVCH Inpatient</v>
          </cell>
          <cell r="D417" t="str">
            <v>Hospitalist</v>
          </cell>
          <cell r="E417" t="str">
            <v>Hospitalist</v>
          </cell>
          <cell r="F417" t="str">
            <v>HDVCH</v>
          </cell>
          <cell r="G417">
            <v>187963.12000000002</v>
          </cell>
          <cell r="H417">
            <v>0</v>
          </cell>
          <cell r="I417">
            <v>0</v>
          </cell>
          <cell r="J417">
            <v>187963.12000000002</v>
          </cell>
          <cell r="K417" t="e">
            <v>#DIV/0!</v>
          </cell>
          <cell r="L417">
            <v>2154.86</v>
          </cell>
          <cell r="M417" t="str">
            <v>Guarantee</v>
          </cell>
          <cell r="O417" t="e">
            <v>#N/A</v>
          </cell>
          <cell r="Q417">
            <v>0</v>
          </cell>
          <cell r="R417">
            <v>4183.1600000000617</v>
          </cell>
          <cell r="T417">
            <v>1</v>
          </cell>
          <cell r="U417">
            <v>1</v>
          </cell>
          <cell r="V417">
            <v>0</v>
          </cell>
          <cell r="X417">
            <v>183779.95999999996</v>
          </cell>
          <cell r="Y417">
            <v>0</v>
          </cell>
          <cell r="Z417">
            <v>2170.6899589598179</v>
          </cell>
          <cell r="AA417">
            <v>2170.6899589598179</v>
          </cell>
          <cell r="AB417">
            <v>15.829958959817759</v>
          </cell>
        </row>
        <row r="418">
          <cell r="B418" t="str">
            <v>Veenema, Robert</v>
          </cell>
          <cell r="C418" t="str">
            <v>HDVCH Inpatient</v>
          </cell>
          <cell r="D418" t="str">
            <v>Hospitalist</v>
          </cell>
          <cell r="E418" t="str">
            <v>Hospitalist</v>
          </cell>
          <cell r="F418" t="str">
            <v>HDVCH</v>
          </cell>
          <cell r="G418">
            <v>187963.12</v>
          </cell>
          <cell r="H418">
            <v>0</v>
          </cell>
          <cell r="I418">
            <v>0</v>
          </cell>
          <cell r="J418">
            <v>187963.12</v>
          </cell>
          <cell r="K418" t="e">
            <v>#DIV/0!</v>
          </cell>
          <cell r="L418">
            <v>2274.2299999999996</v>
          </cell>
          <cell r="M418" t="str">
            <v>Guarantee</v>
          </cell>
          <cell r="O418" t="e">
            <v>#N/A</v>
          </cell>
          <cell r="Q418">
            <v>0</v>
          </cell>
          <cell r="R418">
            <v>4183.1600000000326</v>
          </cell>
          <cell r="T418">
            <v>1</v>
          </cell>
          <cell r="U418">
            <v>1</v>
          </cell>
          <cell r="V418">
            <v>0</v>
          </cell>
          <cell r="X418">
            <v>183779.95999999996</v>
          </cell>
          <cell r="Y418">
            <v>0</v>
          </cell>
          <cell r="Z418">
            <v>2288.5999583601952</v>
          </cell>
          <cell r="AA418">
            <v>2288.5999583601952</v>
          </cell>
          <cell r="AB418">
            <v>14.369958360195596</v>
          </cell>
        </row>
        <row r="419">
          <cell r="B419" t="str">
            <v>Van Beynen, James</v>
          </cell>
          <cell r="C419" t="str">
            <v>HDVCH Inpatient</v>
          </cell>
          <cell r="D419" t="str">
            <v>Hospitalist</v>
          </cell>
          <cell r="E419" t="str">
            <v>Hospitalist</v>
          </cell>
          <cell r="F419" t="str">
            <v>HDVCH</v>
          </cell>
          <cell r="G419">
            <v>181360.94</v>
          </cell>
          <cell r="H419">
            <v>0</v>
          </cell>
          <cell r="I419">
            <v>0</v>
          </cell>
          <cell r="J419">
            <v>181360.94</v>
          </cell>
          <cell r="K419" t="e">
            <v>#DIV/0!</v>
          </cell>
          <cell r="L419">
            <v>2308.3799999999997</v>
          </cell>
          <cell r="M419" t="str">
            <v>Guarantee</v>
          </cell>
          <cell r="O419" t="e">
            <v>#N/A</v>
          </cell>
          <cell r="Q419">
            <v>0</v>
          </cell>
          <cell r="R419">
            <v>4290.5400000000081</v>
          </cell>
          <cell r="T419">
            <v>1</v>
          </cell>
          <cell r="U419">
            <v>1</v>
          </cell>
          <cell r="V419">
            <v>0</v>
          </cell>
          <cell r="X419">
            <v>177070.4</v>
          </cell>
          <cell r="Y419">
            <v>0</v>
          </cell>
          <cell r="Z419">
            <v>2323.0899595022202</v>
          </cell>
          <cell r="AA419">
            <v>2323.0899595022202</v>
          </cell>
          <cell r="AB419">
            <v>14.709959502220499</v>
          </cell>
        </row>
        <row r="420">
          <cell r="B420" t="str">
            <v>Trowbridge, Gregory</v>
          </cell>
          <cell r="C420" t="str">
            <v>HDVCH Inpatient</v>
          </cell>
          <cell r="D420" t="str">
            <v>Hospitalist</v>
          </cell>
          <cell r="E420" t="str">
            <v>Hospitalist</v>
          </cell>
          <cell r="F420" t="str">
            <v>HDVCH</v>
          </cell>
          <cell r="G420">
            <v>187963.12</v>
          </cell>
          <cell r="H420">
            <v>0</v>
          </cell>
          <cell r="I420">
            <v>0</v>
          </cell>
          <cell r="J420">
            <v>187963.12</v>
          </cell>
          <cell r="K420" t="e">
            <v>#DIV/0!</v>
          </cell>
          <cell r="L420">
            <v>2372.7400000000007</v>
          </cell>
          <cell r="M420" t="str">
            <v>Guarantee</v>
          </cell>
          <cell r="O420" t="e">
            <v>#N/A</v>
          </cell>
          <cell r="Q420">
            <v>0</v>
          </cell>
          <cell r="R420">
            <v>4183.1600000000326</v>
          </cell>
          <cell r="T420">
            <v>1</v>
          </cell>
          <cell r="U420">
            <v>1</v>
          </cell>
          <cell r="V420">
            <v>0</v>
          </cell>
          <cell r="X420">
            <v>183779.95999999996</v>
          </cell>
          <cell r="Y420">
            <v>132.5500031709671</v>
          </cell>
          <cell r="Z420">
            <v>2385.3999593555927</v>
          </cell>
          <cell r="AA420">
            <v>2517.9499625265598</v>
          </cell>
          <cell r="AB420">
            <v>145.20996252655914</v>
          </cell>
        </row>
        <row r="421">
          <cell r="B421" t="str">
            <v>Winterhalter Rzeszutko, Kim</v>
          </cell>
          <cell r="C421" t="str">
            <v>HDVCH Inpatient</v>
          </cell>
          <cell r="D421" t="str">
            <v>Intensivist PICU</v>
          </cell>
          <cell r="E421" t="str">
            <v>Intensivist PICU</v>
          </cell>
          <cell r="F421" t="str">
            <v>HDVCH</v>
          </cell>
          <cell r="G421">
            <v>153475.51999999999</v>
          </cell>
          <cell r="H421">
            <v>0</v>
          </cell>
          <cell r="I421">
            <v>0</v>
          </cell>
          <cell r="J421">
            <v>153475.51999999999</v>
          </cell>
          <cell r="K421" t="e">
            <v>#DIV/0!</v>
          </cell>
          <cell r="L421">
            <v>1.88</v>
          </cell>
          <cell r="M421" t="str">
            <v>Guarantee</v>
          </cell>
          <cell r="O421" t="e">
            <v>#N/A</v>
          </cell>
          <cell r="Q421">
            <v>0</v>
          </cell>
          <cell r="R421">
            <v>3411.1917680000188</v>
          </cell>
          <cell r="T421">
            <v>0.9</v>
          </cell>
          <cell r="U421">
            <v>0.9</v>
          </cell>
          <cell r="V421">
            <v>0</v>
          </cell>
          <cell r="X421">
            <v>150064.32823199997</v>
          </cell>
          <cell r="Y421">
            <v>0</v>
          </cell>
          <cell r="Z421">
            <v>0</v>
          </cell>
          <cell r="AA421">
            <v>0</v>
          </cell>
          <cell r="AB421">
            <v>-1.88</v>
          </cell>
        </row>
        <row r="422">
          <cell r="B422" t="str">
            <v>Curtis, Scott</v>
          </cell>
          <cell r="C422" t="str">
            <v>HDVCH Inpatient</v>
          </cell>
          <cell r="D422" t="str">
            <v>Intensivist PICU</v>
          </cell>
          <cell r="E422" t="str">
            <v>Intensivist PICU</v>
          </cell>
          <cell r="F422" t="str">
            <v>HDVCH</v>
          </cell>
          <cell r="G422">
            <v>331691.49</v>
          </cell>
          <cell r="H422">
            <v>0</v>
          </cell>
          <cell r="I422">
            <v>0</v>
          </cell>
          <cell r="J422">
            <v>331691.49</v>
          </cell>
          <cell r="K422" t="e">
            <v>#DIV/0!</v>
          </cell>
          <cell r="L422">
            <v>2537.1850000000004</v>
          </cell>
          <cell r="M422" t="str">
            <v>Guarantee</v>
          </cell>
          <cell r="O422" t="e">
            <v>#N/A</v>
          </cell>
          <cell r="Q422">
            <v>0</v>
          </cell>
          <cell r="R422">
            <v>7368.1015199999674</v>
          </cell>
          <cell r="T422">
            <v>1</v>
          </cell>
          <cell r="U422">
            <v>1</v>
          </cell>
          <cell r="V422">
            <v>0</v>
          </cell>
          <cell r="X422">
            <v>324323.38848000002</v>
          </cell>
          <cell r="Y422">
            <v>0</v>
          </cell>
          <cell r="Z422">
            <v>0</v>
          </cell>
          <cell r="AA422">
            <v>0</v>
          </cell>
          <cell r="AB422">
            <v>-2537.1850000000004</v>
          </cell>
        </row>
        <row r="423">
          <cell r="B423" t="str">
            <v>Sanfilippo, Dominic</v>
          </cell>
          <cell r="C423" t="str">
            <v>HDVCH Inpatient</v>
          </cell>
          <cell r="D423" t="str">
            <v>Intensivist PICU</v>
          </cell>
          <cell r="E423" t="str">
            <v>Intensivist PICU</v>
          </cell>
          <cell r="F423" t="str">
            <v>HDVCH</v>
          </cell>
          <cell r="G423">
            <v>493422.85</v>
          </cell>
          <cell r="H423">
            <v>0</v>
          </cell>
          <cell r="I423">
            <v>0</v>
          </cell>
          <cell r="J423">
            <v>493422.85</v>
          </cell>
          <cell r="K423" t="e">
            <v>#DIV/0!</v>
          </cell>
          <cell r="L423">
            <v>2736.6000000000004</v>
          </cell>
          <cell r="M423" t="str">
            <v>Guarantee</v>
          </cell>
          <cell r="O423" t="e">
            <v>#N/A</v>
          </cell>
          <cell r="Q423">
            <v>0</v>
          </cell>
          <cell r="R423">
            <v>10971.425999999978</v>
          </cell>
          <cell r="T423">
            <v>1</v>
          </cell>
          <cell r="U423">
            <v>1</v>
          </cell>
          <cell r="V423">
            <v>0</v>
          </cell>
          <cell r="X423">
            <v>482451.424</v>
          </cell>
          <cell r="Y423">
            <v>0</v>
          </cell>
          <cell r="Z423">
            <v>0</v>
          </cell>
          <cell r="AA423">
            <v>0</v>
          </cell>
          <cell r="AB423">
            <v>-2736.6000000000004</v>
          </cell>
        </row>
        <row r="424">
          <cell r="B424" t="str">
            <v>Kopec, John</v>
          </cell>
          <cell r="C424" t="str">
            <v>HDVCH Inpatient</v>
          </cell>
          <cell r="D424" t="str">
            <v>Intensivist PICU</v>
          </cell>
          <cell r="E424" t="str">
            <v>Intensivist PICU</v>
          </cell>
          <cell r="F424" t="str">
            <v>HDVCH</v>
          </cell>
          <cell r="G424">
            <v>331691.49</v>
          </cell>
          <cell r="H424">
            <v>0</v>
          </cell>
          <cell r="I424">
            <v>0</v>
          </cell>
          <cell r="J424">
            <v>331691.49</v>
          </cell>
          <cell r="K424" t="e">
            <v>#DIV/0!</v>
          </cell>
          <cell r="L424">
            <v>2891.79</v>
          </cell>
          <cell r="M424" t="str">
            <v>Guarantee</v>
          </cell>
          <cell r="O424" t="e">
            <v>#N/A</v>
          </cell>
          <cell r="Q424">
            <v>0</v>
          </cell>
          <cell r="R424">
            <v>7368.1015199999674</v>
          </cell>
          <cell r="T424">
            <v>1</v>
          </cell>
          <cell r="U424">
            <v>1</v>
          </cell>
          <cell r="V424">
            <v>0</v>
          </cell>
          <cell r="X424">
            <v>324323.38848000002</v>
          </cell>
          <cell r="Y424">
            <v>0</v>
          </cell>
          <cell r="Z424">
            <v>0</v>
          </cell>
          <cell r="AA424">
            <v>0</v>
          </cell>
          <cell r="AB424">
            <v>-2891.79</v>
          </cell>
        </row>
        <row r="425">
          <cell r="B425" t="str">
            <v>Hassan, Nabil</v>
          </cell>
          <cell r="C425" t="str">
            <v>HDVCH Inpatient</v>
          </cell>
          <cell r="D425" t="str">
            <v>Intensivist PICU</v>
          </cell>
          <cell r="E425" t="str">
            <v>Intensivist PICU</v>
          </cell>
          <cell r="F425" t="str">
            <v>HDVCH</v>
          </cell>
          <cell r="G425">
            <v>331691.49000000005</v>
          </cell>
          <cell r="H425">
            <v>0</v>
          </cell>
          <cell r="I425">
            <v>0</v>
          </cell>
          <cell r="J425">
            <v>331691.49000000005</v>
          </cell>
          <cell r="K425" t="e">
            <v>#DIV/0!</v>
          </cell>
          <cell r="L425">
            <v>2932.5549999999998</v>
          </cell>
          <cell r="M425" t="str">
            <v>Guarantee</v>
          </cell>
          <cell r="O425" t="e">
            <v>#N/A</v>
          </cell>
          <cell r="Q425">
            <v>0</v>
          </cell>
          <cell r="R425">
            <v>7368.1015200000256</v>
          </cell>
          <cell r="T425">
            <v>1</v>
          </cell>
          <cell r="U425">
            <v>1</v>
          </cell>
          <cell r="V425">
            <v>0</v>
          </cell>
          <cell r="X425">
            <v>324323.38848000002</v>
          </cell>
          <cell r="Y425">
            <v>0</v>
          </cell>
          <cell r="Z425">
            <v>0</v>
          </cell>
          <cell r="AA425">
            <v>0</v>
          </cell>
          <cell r="AB425">
            <v>-2932.5549999999998</v>
          </cell>
        </row>
        <row r="426">
          <cell r="B426" t="str">
            <v>Rajasekaran, Surender</v>
          </cell>
          <cell r="C426" t="str">
            <v>HDVCH Inpatient</v>
          </cell>
          <cell r="D426" t="str">
            <v>Intensivist PICU</v>
          </cell>
          <cell r="E426" t="str">
            <v>Intensivist PICU</v>
          </cell>
          <cell r="F426" t="str">
            <v>HDVCH</v>
          </cell>
          <cell r="G426">
            <v>331691.49000000005</v>
          </cell>
          <cell r="H426">
            <v>0</v>
          </cell>
          <cell r="I426">
            <v>0</v>
          </cell>
          <cell r="J426">
            <v>331691.49000000005</v>
          </cell>
          <cell r="K426" t="e">
            <v>#DIV/0!</v>
          </cell>
          <cell r="L426">
            <v>2975.54</v>
          </cell>
          <cell r="M426" t="str">
            <v>Guarantee</v>
          </cell>
          <cell r="O426" t="e">
            <v>#N/A</v>
          </cell>
          <cell r="Q426">
            <v>0</v>
          </cell>
          <cell r="R426">
            <v>7368.1015200000256</v>
          </cell>
          <cell r="T426">
            <v>1</v>
          </cell>
          <cell r="U426">
            <v>1</v>
          </cell>
          <cell r="V426">
            <v>0</v>
          </cell>
          <cell r="X426">
            <v>324323.38848000002</v>
          </cell>
          <cell r="Y426">
            <v>0</v>
          </cell>
          <cell r="Z426">
            <v>0</v>
          </cell>
          <cell r="AA426">
            <v>0</v>
          </cell>
          <cell r="AB426">
            <v>-2975.54</v>
          </cell>
        </row>
        <row r="427">
          <cell r="B427" t="str">
            <v>Krishnan, Jambunathan</v>
          </cell>
          <cell r="C427" t="str">
            <v>HDVCH Inpatient</v>
          </cell>
          <cell r="D427" t="str">
            <v>Intensivist PICU</v>
          </cell>
          <cell r="E427" t="str">
            <v>Intensivist PICU</v>
          </cell>
          <cell r="F427" t="str">
            <v>HDVCH</v>
          </cell>
          <cell r="G427">
            <v>331691.49</v>
          </cell>
          <cell r="H427">
            <v>0</v>
          </cell>
          <cell r="I427">
            <v>0</v>
          </cell>
          <cell r="J427">
            <v>331691.49</v>
          </cell>
          <cell r="K427" t="e">
            <v>#DIV/0!</v>
          </cell>
          <cell r="L427">
            <v>3088.71</v>
          </cell>
          <cell r="M427" t="str">
            <v>Guarantee</v>
          </cell>
          <cell r="O427" t="e">
            <v>#N/A</v>
          </cell>
          <cell r="Q427">
            <v>0</v>
          </cell>
          <cell r="R427">
            <v>7368.1015199999674</v>
          </cell>
          <cell r="T427">
            <v>1</v>
          </cell>
          <cell r="U427">
            <v>1</v>
          </cell>
          <cell r="V427">
            <v>0</v>
          </cell>
          <cell r="W427">
            <v>0</v>
          </cell>
          <cell r="X427">
            <v>324323.38848000002</v>
          </cell>
          <cell r="Y427">
            <v>0</v>
          </cell>
          <cell r="Z427">
            <v>0</v>
          </cell>
          <cell r="AA427">
            <v>0</v>
          </cell>
          <cell r="AB427">
            <v>-3088.71</v>
          </cell>
        </row>
        <row r="428">
          <cell r="B428" t="str">
            <v>Fitzgerald, Robert</v>
          </cell>
          <cell r="C428" t="str">
            <v>HDVCH Inpatient</v>
          </cell>
          <cell r="D428" t="str">
            <v>Intensivist PICU</v>
          </cell>
          <cell r="E428" t="str">
            <v>Intensivist PICU</v>
          </cell>
          <cell r="F428" t="str">
            <v>HDVCH</v>
          </cell>
          <cell r="G428">
            <v>331691.49</v>
          </cell>
          <cell r="H428">
            <v>0</v>
          </cell>
          <cell r="I428">
            <v>0</v>
          </cell>
          <cell r="J428">
            <v>331691.49</v>
          </cell>
          <cell r="K428" t="e">
            <v>#DIV/0!</v>
          </cell>
          <cell r="L428">
            <v>3089.7999999999997</v>
          </cell>
          <cell r="M428" t="str">
            <v>Guarantee</v>
          </cell>
          <cell r="O428" t="e">
            <v>#N/A</v>
          </cell>
          <cell r="Q428">
            <v>0</v>
          </cell>
          <cell r="R428">
            <v>7368.1015199999674</v>
          </cell>
          <cell r="T428">
            <v>1</v>
          </cell>
          <cell r="U428">
            <v>1</v>
          </cell>
          <cell r="V428">
            <v>0</v>
          </cell>
          <cell r="X428">
            <v>324323.38848000002</v>
          </cell>
          <cell r="Y428">
            <v>0</v>
          </cell>
          <cell r="Z428">
            <v>0</v>
          </cell>
          <cell r="AA428">
            <v>0</v>
          </cell>
          <cell r="AB428">
            <v>-3089.7999999999997</v>
          </cell>
        </row>
        <row r="429">
          <cell r="B429" t="str">
            <v>Hackbarth, Richard</v>
          </cell>
          <cell r="C429" t="str">
            <v>HDVCH Inpatient</v>
          </cell>
          <cell r="D429" t="str">
            <v>Intensivist PICU</v>
          </cell>
          <cell r="E429" t="str">
            <v>Intensivist PICU</v>
          </cell>
          <cell r="F429" t="str">
            <v>HDVCH</v>
          </cell>
          <cell r="G429">
            <v>331691.49</v>
          </cell>
          <cell r="H429">
            <v>0</v>
          </cell>
          <cell r="I429">
            <v>0</v>
          </cell>
          <cell r="J429">
            <v>331691.49</v>
          </cell>
          <cell r="K429" t="e">
            <v>#DIV/0!</v>
          </cell>
          <cell r="L429">
            <v>3428.36</v>
          </cell>
          <cell r="M429" t="str">
            <v>Guarantee</v>
          </cell>
          <cell r="O429" t="e">
            <v>#N/A</v>
          </cell>
          <cell r="Q429">
            <v>0</v>
          </cell>
          <cell r="R429">
            <v>7368.1015199999674</v>
          </cell>
          <cell r="T429">
            <v>1</v>
          </cell>
          <cell r="U429">
            <v>1</v>
          </cell>
          <cell r="V429">
            <v>0</v>
          </cell>
          <cell r="X429">
            <v>324323.38848000002</v>
          </cell>
          <cell r="Y429">
            <v>0</v>
          </cell>
          <cell r="Z429">
            <v>0</v>
          </cell>
          <cell r="AA429">
            <v>0</v>
          </cell>
          <cell r="AB429">
            <v>-3428.36</v>
          </cell>
        </row>
        <row r="430">
          <cell r="B430" t="str">
            <v>Winters, John</v>
          </cell>
          <cell r="C430" t="str">
            <v>HDVCH Inpatient</v>
          </cell>
          <cell r="D430" t="str">
            <v>Intensivist PICU</v>
          </cell>
          <cell r="E430" t="str">
            <v>Intensivist PICU</v>
          </cell>
          <cell r="F430" t="str">
            <v>HDVCH</v>
          </cell>
          <cell r="G430">
            <v>332610.71000000002</v>
          </cell>
          <cell r="H430">
            <v>0</v>
          </cell>
          <cell r="I430">
            <v>0</v>
          </cell>
          <cell r="J430">
            <v>332610.71000000002</v>
          </cell>
          <cell r="K430" t="e">
            <v>#DIV/0!</v>
          </cell>
          <cell r="L430">
            <v>3797.1800000000003</v>
          </cell>
          <cell r="M430" t="str">
            <v>Guarantee</v>
          </cell>
          <cell r="O430" t="e">
            <v>#N/A</v>
          </cell>
          <cell r="Q430">
            <v>0</v>
          </cell>
          <cell r="R430">
            <v>8287.3215199999977</v>
          </cell>
          <cell r="T430">
            <v>1</v>
          </cell>
          <cell r="U430">
            <v>1</v>
          </cell>
          <cell r="V430">
            <v>0</v>
          </cell>
          <cell r="X430">
            <v>324323.38848000002</v>
          </cell>
          <cell r="Y430">
            <v>0</v>
          </cell>
          <cell r="Z430">
            <v>0</v>
          </cell>
          <cell r="AA430">
            <v>0</v>
          </cell>
          <cell r="AB430">
            <v>-3797.1800000000003</v>
          </cell>
        </row>
        <row r="431">
          <cell r="B431" t="str">
            <v>Stoiko, Michael</v>
          </cell>
          <cell r="C431" t="str">
            <v>HDVCH Inpatient</v>
          </cell>
          <cell r="D431" t="str">
            <v>Intensivist PICU</v>
          </cell>
          <cell r="E431" t="str">
            <v>Intensivist PICU</v>
          </cell>
          <cell r="F431" t="str">
            <v>HDVCH</v>
          </cell>
          <cell r="G431">
            <v>331691.49</v>
          </cell>
          <cell r="H431">
            <v>0</v>
          </cell>
          <cell r="I431">
            <v>0</v>
          </cell>
          <cell r="J431">
            <v>331691.49</v>
          </cell>
          <cell r="K431" t="e">
            <v>#DIV/0!</v>
          </cell>
          <cell r="L431">
            <v>3825.29</v>
          </cell>
          <cell r="M431" t="str">
            <v>Guarantee</v>
          </cell>
          <cell r="O431" t="e">
            <v>#N/A</v>
          </cell>
          <cell r="Q431">
            <v>0</v>
          </cell>
          <cell r="R431">
            <v>7368.1015199999674</v>
          </cell>
          <cell r="T431">
            <v>1</v>
          </cell>
          <cell r="U431">
            <v>1</v>
          </cell>
          <cell r="V431">
            <v>0</v>
          </cell>
          <cell r="X431">
            <v>324323.38848000002</v>
          </cell>
          <cell r="Y431">
            <v>0</v>
          </cell>
          <cell r="Z431">
            <v>0</v>
          </cell>
          <cell r="AA431">
            <v>0</v>
          </cell>
          <cell r="AB431">
            <v>-3825.29</v>
          </cell>
        </row>
      </sheetData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enchmark Performance"/>
      <sheetName val="Variance Tables"/>
      <sheetName val="Benchmark Tables"/>
      <sheetName val="Projection Tables"/>
      <sheetName val="Stacked Compensation"/>
      <sheetName val="Var - Impact of Projection"/>
      <sheetName val="Data Source"/>
      <sheetName val="Regression"/>
      <sheetName val="Site to Median"/>
      <sheetName val="Individual to Median"/>
      <sheetName val="Bench Actual"/>
      <sheetName val="Quality Scores"/>
      <sheetName val="Modeling"/>
      <sheetName val="Proposed Model"/>
      <sheetName val="Proposed Scorecard"/>
      <sheetName val="Indiv. Var."/>
      <sheetName val="Site Var."/>
      <sheetName val="Proposed Funding"/>
      <sheetName val="Proposed SiteIndiv"/>
      <sheetName val="Proposed APP"/>
      <sheetName val="Current Model"/>
      <sheetName val="Print Break"/>
      <sheetName val="Immunizations"/>
      <sheetName val="Source Data"/>
      <sheetName val="Benchmarks"/>
      <sheetName val="Contributions"/>
      <sheetName val="Table 20.22"/>
      <sheetName val="Table 77.1"/>
      <sheetName val="Client Data"/>
      <sheetName val="Staff per WRVU"/>
      <sheetName val="Contribution Margin"/>
      <sheetName val="PIP Scores"/>
      <sheetName val="Pt Exp"/>
      <sheetName val="2012 YTD Primary Care"/>
      <sheetName val="APP's wRVU Sept12"/>
      <sheetName val="APP 2012"/>
      <sheetName val="APP List"/>
      <sheetName val="ECG SHMG phys ex HDVCH"/>
      <sheetName val="Benchmark Deviations"/>
      <sheetName val="Jan-Dec11 data"/>
      <sheetName val="Physician Data"/>
      <sheetName val="Stipends"/>
      <sheetName val="Summary - All"/>
      <sheetName val="Clinical vs Nonclinical"/>
      <sheetName val="Sheet1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>
        <row r="2">
          <cell r="C2" t="str">
            <v>Specialty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Wielhouwer, Eric</v>
          </cell>
          <cell r="C3" t="str">
            <v>Primary Care</v>
          </cell>
          <cell r="D3" t="str">
            <v>Internal Medicine Pediatrics</v>
          </cell>
          <cell r="E3" t="str">
            <v>Internal Medicine Pediatrics</v>
          </cell>
          <cell r="F3" t="str">
            <v>86370:  PC IM/PEDS Rivertown</v>
          </cell>
          <cell r="G3">
            <v>218475.09408978504</v>
          </cell>
          <cell r="H3">
            <v>0</v>
          </cell>
          <cell r="I3">
            <v>217313.33333333334</v>
          </cell>
          <cell r="J3">
            <v>213143.38313562097</v>
          </cell>
          <cell r="K3">
            <v>218475.09408978504</v>
          </cell>
          <cell r="L3">
            <v>5119.0066567460699</v>
          </cell>
          <cell r="N3">
            <v>286</v>
          </cell>
          <cell r="O3" t="e">
            <v>#N/A</v>
          </cell>
          <cell r="R3">
            <v>6666.666666666667</v>
          </cell>
          <cell r="T3">
            <v>1</v>
          </cell>
          <cell r="U3">
            <v>1</v>
          </cell>
          <cell r="V3">
            <v>0</v>
          </cell>
          <cell r="W3">
            <v>1</v>
          </cell>
          <cell r="X3">
            <v>1</v>
          </cell>
          <cell r="Y3">
            <v>0</v>
          </cell>
          <cell r="Z3">
            <v>5467.3200327381492</v>
          </cell>
          <cell r="AA3">
            <v>5467.3200327381492</v>
          </cell>
          <cell r="AB3">
            <v>77.790032738148511</v>
          </cell>
        </row>
        <row r="4">
          <cell r="B4" t="str">
            <v>Schipper, Benjamin</v>
          </cell>
          <cell r="C4" t="str">
            <v>Primary Care</v>
          </cell>
          <cell r="D4" t="str">
            <v>Internal Medicine Pediatrics</v>
          </cell>
          <cell r="E4" t="str">
            <v>Internal Medicine Pediatrics</v>
          </cell>
          <cell r="F4" t="str">
            <v>86370:  PC IM/PEDS Rivertown</v>
          </cell>
          <cell r="G4">
            <v>231447.5897657875</v>
          </cell>
          <cell r="H4">
            <v>0</v>
          </cell>
          <cell r="I4">
            <v>227042.66666666666</v>
          </cell>
          <cell r="J4">
            <v>226895.02515865612</v>
          </cell>
          <cell r="K4">
            <v>231447.5897657875</v>
          </cell>
          <cell r="L4">
            <v>5043.1699889600277</v>
          </cell>
          <cell r="N4">
            <v>275</v>
          </cell>
          <cell r="O4" t="e">
            <v>#N/A</v>
          </cell>
          <cell r="Q4">
            <v>12000</v>
          </cell>
          <cell r="R4">
            <v>5226.666666666667</v>
          </cell>
          <cell r="T4">
            <v>1</v>
          </cell>
          <cell r="U4">
            <v>0.95</v>
          </cell>
          <cell r="V4">
            <v>0</v>
          </cell>
          <cell r="W4">
            <v>1</v>
          </cell>
          <cell r="X4">
            <v>1</v>
          </cell>
          <cell r="Y4">
            <v>0</v>
          </cell>
          <cell r="Z4">
            <v>5652.5600230544806</v>
          </cell>
          <cell r="AA4">
            <v>5652.5600230544806</v>
          </cell>
          <cell r="AB4">
            <v>89.440023054476114</v>
          </cell>
        </row>
        <row r="5">
          <cell r="B5" t="str">
            <v>Prefontaine, Stephen</v>
          </cell>
          <cell r="C5" t="str">
            <v>Primary Care</v>
          </cell>
          <cell r="D5" t="str">
            <v>Family Practice</v>
          </cell>
          <cell r="E5" t="str">
            <v>Family Practice</v>
          </cell>
          <cell r="F5" t="str">
            <v>86450:  PC FM Campustowne</v>
          </cell>
          <cell r="G5">
            <v>119473.10770010779</v>
          </cell>
          <cell r="H5">
            <v>0</v>
          </cell>
          <cell r="I5">
            <v>85104</v>
          </cell>
          <cell r="J5">
            <v>97838.428406401479</v>
          </cell>
          <cell r="K5">
            <v>119473.10770010779</v>
          </cell>
          <cell r="L5">
            <v>2403.0466653654971</v>
          </cell>
          <cell r="N5">
            <v>272</v>
          </cell>
          <cell r="O5" t="e">
            <v>#N/A</v>
          </cell>
          <cell r="R5">
            <v>106.66666666666667</v>
          </cell>
          <cell r="T5">
            <v>0.6</v>
          </cell>
          <cell r="U5">
            <v>0.6</v>
          </cell>
          <cell r="V5">
            <v>0</v>
          </cell>
          <cell r="W5">
            <v>0.71</v>
          </cell>
          <cell r="X5">
            <v>0.75</v>
          </cell>
          <cell r="Y5">
            <v>0</v>
          </cell>
          <cell r="Z5">
            <v>3679.3350004255772</v>
          </cell>
          <cell r="AA5">
            <v>3679.3350004255772</v>
          </cell>
          <cell r="AB5">
            <v>834.77500042557767</v>
          </cell>
        </row>
        <row r="6">
          <cell r="B6" t="str">
            <v>Gianturco, Michelle</v>
          </cell>
          <cell r="C6" t="str">
            <v>Primary Care</v>
          </cell>
          <cell r="D6" t="str">
            <v>Family Practice</v>
          </cell>
          <cell r="E6" t="str">
            <v>Family Practice</v>
          </cell>
          <cell r="F6" t="str">
            <v>86450:  PC FM Campustowne</v>
          </cell>
          <cell r="G6">
            <v>150106.67565564206</v>
          </cell>
          <cell r="H6">
            <v>0</v>
          </cell>
          <cell r="I6">
            <v>214088</v>
          </cell>
          <cell r="J6">
            <v>139464.70910303091</v>
          </cell>
          <cell r="K6">
            <v>150106.67565564206</v>
          </cell>
          <cell r="L6">
            <v>3369.8766633818545</v>
          </cell>
          <cell r="N6">
            <v>248</v>
          </cell>
          <cell r="O6" t="e">
            <v>#N/A</v>
          </cell>
          <cell r="Q6">
            <v>2666.6666666666665</v>
          </cell>
          <cell r="T6">
            <v>0.8</v>
          </cell>
          <cell r="U6">
            <v>0.76</v>
          </cell>
          <cell r="V6">
            <v>0</v>
          </cell>
          <cell r="W6">
            <v>0.87</v>
          </cell>
          <cell r="X6">
            <v>0.75</v>
          </cell>
          <cell r="Y6">
            <v>0</v>
          </cell>
          <cell r="Z6">
            <v>4402.0300212278962</v>
          </cell>
          <cell r="AA6">
            <v>4402.0300212278962</v>
          </cell>
          <cell r="AB6">
            <v>457.07002122789663</v>
          </cell>
        </row>
        <row r="7">
          <cell r="B7" t="str">
            <v>Stout, Michael</v>
          </cell>
          <cell r="C7" t="str">
            <v>Primary Care</v>
          </cell>
          <cell r="D7" t="str">
            <v>Internal Medicine General</v>
          </cell>
          <cell r="E7" t="str">
            <v>Internal Medicine General</v>
          </cell>
          <cell r="F7" t="str">
            <v>86490:  PC IM Kalamazoo Center</v>
          </cell>
          <cell r="G7">
            <v>152825.79334732337</v>
          </cell>
          <cell r="H7">
            <v>0</v>
          </cell>
          <cell r="I7">
            <v>127257.33333333333</v>
          </cell>
          <cell r="J7">
            <v>124363.11139471058</v>
          </cell>
          <cell r="K7">
            <v>152825.79334732337</v>
          </cell>
          <cell r="L7">
            <v>2240.7266663412252</v>
          </cell>
          <cell r="N7">
            <v>297</v>
          </cell>
          <cell r="O7" t="e">
            <v>#N/A</v>
          </cell>
          <cell r="R7">
            <v>2400</v>
          </cell>
          <cell r="T7">
            <v>0.5</v>
          </cell>
          <cell r="U7">
            <v>0.5</v>
          </cell>
          <cell r="V7">
            <v>0</v>
          </cell>
          <cell r="W7">
            <v>0.46</v>
          </cell>
          <cell r="X7">
            <v>0.5</v>
          </cell>
          <cell r="Y7">
            <v>0</v>
          </cell>
          <cell r="Z7">
            <v>2433.960003234446</v>
          </cell>
          <cell r="AA7">
            <v>2433.960003234446</v>
          </cell>
          <cell r="AB7">
            <v>181.44000323444561</v>
          </cell>
        </row>
        <row r="8">
          <cell r="B8" t="str">
            <v>Garibaldi, Karen</v>
          </cell>
          <cell r="C8" t="str">
            <v>Primary Care</v>
          </cell>
          <cell r="D8" t="str">
            <v>Internal Medicine General</v>
          </cell>
          <cell r="E8" t="str">
            <v>Internal Medicine General</v>
          </cell>
          <cell r="F8" t="str">
            <v>86490:  PC IM Kalamazoo Center</v>
          </cell>
          <cell r="G8">
            <v>130850.64000000007</v>
          </cell>
          <cell r="H8">
            <v>0</v>
          </cell>
          <cell r="I8">
            <v>122612</v>
          </cell>
          <cell r="J8">
            <v>136000</v>
          </cell>
          <cell r="K8">
            <v>110765.25524485984</v>
          </cell>
          <cell r="L8">
            <v>3328.96333313485</v>
          </cell>
          <cell r="M8" t="str">
            <v>Guarantee</v>
          </cell>
          <cell r="N8">
            <v>316</v>
          </cell>
          <cell r="O8" t="str">
            <v>Yes</v>
          </cell>
          <cell r="T8">
            <v>0.9</v>
          </cell>
          <cell r="U8">
            <v>0.9</v>
          </cell>
          <cell r="V8">
            <v>0</v>
          </cell>
          <cell r="W8">
            <v>0.82</v>
          </cell>
          <cell r="X8">
            <v>0.75</v>
          </cell>
          <cell r="Y8">
            <v>0</v>
          </cell>
          <cell r="Z8">
            <v>3148.4550145044923</v>
          </cell>
          <cell r="AA8">
            <v>3148.4550145044923</v>
          </cell>
          <cell r="AB8">
            <v>-403.92498549550692</v>
          </cell>
        </row>
        <row r="9">
          <cell r="B9" t="str">
            <v>Brink, Thomas</v>
          </cell>
          <cell r="C9" t="str">
            <v>Primary Care</v>
          </cell>
          <cell r="D9" t="str">
            <v>Internal Medicine General</v>
          </cell>
          <cell r="E9" t="str">
            <v>Internal Medicine General</v>
          </cell>
          <cell r="F9" t="str">
            <v>86490:  PC IM Kalamazoo Center</v>
          </cell>
          <cell r="G9">
            <v>206115.21246259261</v>
          </cell>
          <cell r="H9">
            <v>0</v>
          </cell>
          <cell r="I9">
            <v>198964</v>
          </cell>
          <cell r="J9">
            <v>199507.41420045533</v>
          </cell>
          <cell r="K9">
            <v>206115.21246259261</v>
          </cell>
          <cell r="L9">
            <v>4532.5266661296291</v>
          </cell>
          <cell r="N9">
            <v>239</v>
          </cell>
          <cell r="O9" t="e">
            <v>#N/A</v>
          </cell>
          <cell r="Q9">
            <v>12000</v>
          </cell>
          <cell r="R9">
            <v>853.33333333333337</v>
          </cell>
          <cell r="T9">
            <v>1</v>
          </cell>
          <cell r="U9">
            <v>0.95</v>
          </cell>
          <cell r="V9">
            <v>0</v>
          </cell>
          <cell r="W9">
            <v>1</v>
          </cell>
          <cell r="X9">
            <v>1</v>
          </cell>
          <cell r="Y9">
            <v>0.23999999463558197</v>
          </cell>
          <cell r="Z9">
            <v>4818.5550147294998</v>
          </cell>
          <cell r="AA9">
            <v>4818.7950147241354</v>
          </cell>
          <cell r="AB9">
            <v>237.27501472413314</v>
          </cell>
        </row>
        <row r="10">
          <cell r="B10" t="str">
            <v>Geissler, James</v>
          </cell>
          <cell r="C10" t="str">
            <v>Primary Care</v>
          </cell>
          <cell r="D10" t="str">
            <v>Internal Medicine General</v>
          </cell>
          <cell r="E10" t="str">
            <v>Internal Medicine General</v>
          </cell>
          <cell r="F10" t="str">
            <v>86490:  PC IM Kalamazoo Center</v>
          </cell>
          <cell r="G10">
            <v>190018.28373582888</v>
          </cell>
          <cell r="H10">
            <v>0</v>
          </cell>
          <cell r="I10">
            <v>192408</v>
          </cell>
          <cell r="J10">
            <v>199951.14853132211</v>
          </cell>
          <cell r="K10">
            <v>190018.28373582888</v>
          </cell>
          <cell r="L10">
            <v>4704.5399995744228</v>
          </cell>
          <cell r="N10">
            <v>247</v>
          </cell>
          <cell r="O10" t="e">
            <v>#N/A</v>
          </cell>
          <cell r="R10">
            <v>853.33333333333337</v>
          </cell>
          <cell r="T10">
            <v>1</v>
          </cell>
          <cell r="U10">
            <v>1</v>
          </cell>
          <cell r="V10">
            <v>0</v>
          </cell>
          <cell r="W10">
            <v>1</v>
          </cell>
          <cell r="X10">
            <v>1</v>
          </cell>
          <cell r="Y10">
            <v>0</v>
          </cell>
          <cell r="Z10">
            <v>4802.5650443360209</v>
          </cell>
          <cell r="AA10">
            <v>4802.5650443360209</v>
          </cell>
          <cell r="AB10">
            <v>-198.34495566397891</v>
          </cell>
        </row>
        <row r="11">
          <cell r="B11" t="str">
            <v>Beversluis, Marcus</v>
          </cell>
          <cell r="C11" t="str">
            <v>Primary Care</v>
          </cell>
          <cell r="D11" t="str">
            <v>Internal Medicine General</v>
          </cell>
          <cell r="E11" t="str">
            <v>Internal Medicine General</v>
          </cell>
          <cell r="F11" t="str">
            <v>86490:  PC IM Kalamazoo Center</v>
          </cell>
          <cell r="G11">
            <v>190836.12265579231</v>
          </cell>
          <cell r="H11">
            <v>0</v>
          </cell>
          <cell r="I11">
            <v>185714.66666666666</v>
          </cell>
          <cell r="J11">
            <v>193238.61000678089</v>
          </cell>
          <cell r="K11">
            <v>190836.12265579231</v>
          </cell>
          <cell r="L11">
            <v>4451.459999576211</v>
          </cell>
          <cell r="N11">
            <v>235</v>
          </cell>
          <cell r="O11" t="e">
            <v>#N/A</v>
          </cell>
          <cell r="Q11">
            <v>2133.3333333333335</v>
          </cell>
          <cell r="R11">
            <v>853.33333333333337</v>
          </cell>
          <cell r="T11">
            <v>1</v>
          </cell>
          <cell r="U11">
            <v>1</v>
          </cell>
          <cell r="V11">
            <v>0</v>
          </cell>
          <cell r="W11">
            <v>1</v>
          </cell>
          <cell r="X11">
            <v>1</v>
          </cell>
          <cell r="Y11">
            <v>0</v>
          </cell>
          <cell r="Z11">
            <v>4824.9950198084116</v>
          </cell>
          <cell r="AA11">
            <v>4824.9950198084116</v>
          </cell>
          <cell r="AB11">
            <v>129.7650198084084</v>
          </cell>
        </row>
        <row r="12">
          <cell r="B12" t="str">
            <v>Feenstra, Richard</v>
          </cell>
          <cell r="C12" t="str">
            <v>Primary Care</v>
          </cell>
          <cell r="D12" t="str">
            <v>Internal Medicine General</v>
          </cell>
          <cell r="E12" t="str">
            <v>Internal Medicine General</v>
          </cell>
          <cell r="F12" t="str">
            <v>86511:  PC 1300 Michigan Internal Medicine</v>
          </cell>
          <cell r="G12">
            <v>146782.97132298574</v>
          </cell>
          <cell r="H12">
            <v>0</v>
          </cell>
          <cell r="I12">
            <v>152054.66666666666</v>
          </cell>
          <cell r="J12">
            <v>160202.29925659599</v>
          </cell>
          <cell r="K12">
            <v>160079.25800184454</v>
          </cell>
          <cell r="L12">
            <v>3513.7399995028973</v>
          </cell>
          <cell r="N12">
            <v>4</v>
          </cell>
          <cell r="O12" t="str">
            <v>No</v>
          </cell>
          <cell r="R12">
            <v>21760</v>
          </cell>
          <cell r="T12">
            <v>1</v>
          </cell>
          <cell r="U12">
            <v>1</v>
          </cell>
          <cell r="V12">
            <v>0</v>
          </cell>
          <cell r="W12">
            <v>1</v>
          </cell>
          <cell r="X12">
            <v>1</v>
          </cell>
          <cell r="Y12">
            <v>0</v>
          </cell>
          <cell r="Z12">
            <v>4232.270061776042</v>
          </cell>
          <cell r="AA12">
            <v>4232.270061776042</v>
          </cell>
          <cell r="AB12">
            <v>480.60006177604282</v>
          </cell>
        </row>
        <row r="13">
          <cell r="B13" t="str">
            <v>Al-Hamid, Asma</v>
          </cell>
          <cell r="C13" t="str">
            <v>Primary Care</v>
          </cell>
          <cell r="D13" t="str">
            <v>Internal Medicine General</v>
          </cell>
          <cell r="E13" t="str">
            <v>Internal Medicine General</v>
          </cell>
          <cell r="F13" t="str">
            <v>86511:  PC 1300 Michigan Internal Medicine</v>
          </cell>
          <cell r="G13">
            <v>159583.00948445377</v>
          </cell>
          <cell r="H13">
            <v>0</v>
          </cell>
          <cell r="I13">
            <v>197768</v>
          </cell>
          <cell r="J13">
            <v>201671.1396585739</v>
          </cell>
          <cell r="K13">
            <v>176637.15317333592</v>
          </cell>
          <cell r="L13">
            <v>4409.3099990040064</v>
          </cell>
          <cell r="N13">
            <v>161</v>
          </cell>
          <cell r="O13" t="str">
            <v>No</v>
          </cell>
          <cell r="R13">
            <v>15200</v>
          </cell>
          <cell r="T13">
            <v>1</v>
          </cell>
          <cell r="U13">
            <v>1</v>
          </cell>
          <cell r="V13">
            <v>0</v>
          </cell>
          <cell r="W13">
            <v>1</v>
          </cell>
          <cell r="X13">
            <v>1</v>
          </cell>
          <cell r="Y13">
            <v>0</v>
          </cell>
          <cell r="Z13">
            <v>4917.4900577962399</v>
          </cell>
          <cell r="AA13">
            <v>4917.4900577962399</v>
          </cell>
          <cell r="AB13">
            <v>406.61005779623974</v>
          </cell>
        </row>
        <row r="14">
          <cell r="B14" t="str">
            <v>Thornburg, Karen</v>
          </cell>
          <cell r="C14" t="str">
            <v>Primary Care</v>
          </cell>
          <cell r="D14" t="str">
            <v>Internal Medicine General</v>
          </cell>
          <cell r="E14" t="str">
            <v>Internal Medicine General</v>
          </cell>
          <cell r="F14" t="str">
            <v>86511:  PC 1300 Michigan Internal Medicine</v>
          </cell>
          <cell r="G14">
            <v>154811.61591554093</v>
          </cell>
          <cell r="H14">
            <v>0</v>
          </cell>
          <cell r="I14">
            <v>169164</v>
          </cell>
          <cell r="J14">
            <v>192187.93851033502</v>
          </cell>
          <cell r="K14">
            <v>176349.31045927398</v>
          </cell>
          <cell r="L14">
            <v>4236.916666115324</v>
          </cell>
          <cell r="N14">
            <v>183</v>
          </cell>
          <cell r="O14" t="str">
            <v>Yes</v>
          </cell>
          <cell r="R14">
            <v>12221.333333333334</v>
          </cell>
          <cell r="T14">
            <v>1</v>
          </cell>
          <cell r="U14">
            <v>1</v>
          </cell>
          <cell r="V14">
            <v>0</v>
          </cell>
          <cell r="W14">
            <v>1</v>
          </cell>
          <cell r="X14">
            <v>1</v>
          </cell>
          <cell r="Y14">
            <v>0</v>
          </cell>
          <cell r="Z14">
            <v>4583.5750675052404</v>
          </cell>
          <cell r="AA14">
            <v>4583.5750675052404</v>
          </cell>
          <cell r="AB14">
            <v>163.58506750524066</v>
          </cell>
        </row>
        <row r="15">
          <cell r="B15" t="str">
            <v>VanDyken, Richard</v>
          </cell>
          <cell r="C15" t="str">
            <v>Primary Care</v>
          </cell>
          <cell r="D15" t="str">
            <v>Internal Medicine General</v>
          </cell>
          <cell r="E15" t="str">
            <v>Internal Medicine General</v>
          </cell>
          <cell r="F15" t="str">
            <v>86511:  PC 1300 Michigan Internal Medicine</v>
          </cell>
          <cell r="G15">
            <v>207982.943204663</v>
          </cell>
          <cell r="H15">
            <v>0</v>
          </cell>
          <cell r="I15">
            <v>218162.66666666666</v>
          </cell>
          <cell r="J15">
            <v>223368.17728408618</v>
          </cell>
          <cell r="K15">
            <v>229444.29025813896</v>
          </cell>
          <cell r="L15">
            <v>5123.4199988692999</v>
          </cell>
          <cell r="N15">
            <v>8</v>
          </cell>
          <cell r="O15" t="str">
            <v>No</v>
          </cell>
          <cell r="Q15">
            <v>12000</v>
          </cell>
          <cell r="R15">
            <v>1280</v>
          </cell>
          <cell r="T15">
            <v>1</v>
          </cell>
          <cell r="U15">
            <v>0.95</v>
          </cell>
          <cell r="V15">
            <v>0</v>
          </cell>
          <cell r="W15">
            <v>1</v>
          </cell>
          <cell r="X15">
            <v>1</v>
          </cell>
          <cell r="Y15">
            <v>0</v>
          </cell>
          <cell r="Z15">
            <v>5615.1450840346515</v>
          </cell>
          <cell r="AA15">
            <v>5615.1450840346515</v>
          </cell>
          <cell r="AB15">
            <v>224.89508403465152</v>
          </cell>
        </row>
        <row r="16">
          <cell r="B16" t="str">
            <v>Yavich, Yelena</v>
          </cell>
          <cell r="C16" t="str">
            <v>Primary Care</v>
          </cell>
          <cell r="D16" t="str">
            <v>Internal Medicine General</v>
          </cell>
          <cell r="E16" t="str">
            <v>Internal Medicine General</v>
          </cell>
          <cell r="F16" t="str">
            <v>86513:  PC 4100 Internal Medicine</v>
          </cell>
          <cell r="G16">
            <v>224419.04860832935</v>
          </cell>
          <cell r="H16">
            <v>0</v>
          </cell>
          <cell r="I16">
            <v>198152</v>
          </cell>
          <cell r="J16">
            <v>158373.9924252982</v>
          </cell>
          <cell r="K16">
            <v>234127.63606024141</v>
          </cell>
          <cell r="L16">
            <v>4699.9599991440773</v>
          </cell>
          <cell r="N16">
            <v>42</v>
          </cell>
          <cell r="O16" t="str">
            <v>No</v>
          </cell>
          <cell r="R16">
            <v>5806.666666666667</v>
          </cell>
          <cell r="T16">
            <v>1</v>
          </cell>
          <cell r="U16">
            <v>1</v>
          </cell>
          <cell r="V16">
            <v>0</v>
          </cell>
          <cell r="W16">
            <v>1</v>
          </cell>
          <cell r="X16">
            <v>1</v>
          </cell>
          <cell r="Y16">
            <v>0</v>
          </cell>
          <cell r="Z16">
            <v>6170.3350554481149</v>
          </cell>
          <cell r="AA16">
            <v>6170.3350554481149</v>
          </cell>
          <cell r="AB16">
            <v>1985.8250554481156</v>
          </cell>
        </row>
        <row r="17">
          <cell r="B17" t="str">
            <v>Riley, Robert</v>
          </cell>
          <cell r="C17" t="str">
            <v>Primary Care</v>
          </cell>
          <cell r="D17" t="str">
            <v>Internal Medicine General</v>
          </cell>
          <cell r="E17" t="str">
            <v>Internal Medicine General</v>
          </cell>
          <cell r="F17" t="str">
            <v>86513:  PC 4100 Internal Medicine</v>
          </cell>
          <cell r="G17">
            <v>230381.09254472342</v>
          </cell>
          <cell r="H17">
            <v>0</v>
          </cell>
          <cell r="I17">
            <v>223894.66666666666</v>
          </cell>
          <cell r="J17">
            <v>228054.92153961273</v>
          </cell>
          <cell r="K17">
            <v>231633.4305098773</v>
          </cell>
          <cell r="L17">
            <v>5530.4399991035461</v>
          </cell>
          <cell r="N17">
            <v>53</v>
          </cell>
          <cell r="O17" t="str">
            <v>No</v>
          </cell>
          <cell r="R17">
            <v>7720</v>
          </cell>
          <cell r="T17">
            <v>1</v>
          </cell>
          <cell r="U17">
            <v>1</v>
          </cell>
          <cell r="V17">
            <v>0</v>
          </cell>
          <cell r="W17">
            <v>1</v>
          </cell>
          <cell r="X17">
            <v>1</v>
          </cell>
          <cell r="Y17">
            <v>0</v>
          </cell>
          <cell r="Z17">
            <v>6153.7400377094746</v>
          </cell>
          <cell r="AA17">
            <v>6153.7400377094746</v>
          </cell>
          <cell r="AB17">
            <v>357.67003770947576</v>
          </cell>
        </row>
        <row r="18">
          <cell r="B18" t="str">
            <v>Oostendorp, John</v>
          </cell>
          <cell r="C18" t="str">
            <v>Primary Care</v>
          </cell>
          <cell r="D18" t="str">
            <v>Internal Medicine General</v>
          </cell>
          <cell r="E18" t="str">
            <v>Internal Medicine General</v>
          </cell>
          <cell r="F18" t="str">
            <v>86514:  PC Holland South Internal Medicine</v>
          </cell>
          <cell r="G18">
            <v>229113.13328462371</v>
          </cell>
          <cell r="H18">
            <v>0</v>
          </cell>
          <cell r="I18">
            <v>234782.66666666666</v>
          </cell>
          <cell r="J18">
            <v>233818.46491996685</v>
          </cell>
          <cell r="K18">
            <v>236032.49487204227</v>
          </cell>
          <cell r="L18">
            <v>2786.58999979496</v>
          </cell>
          <cell r="N18">
            <v>59</v>
          </cell>
          <cell r="O18" t="str">
            <v>No</v>
          </cell>
          <cell r="Q18">
            <v>132000</v>
          </cell>
          <cell r="R18">
            <v>26.666666666666668</v>
          </cell>
          <cell r="T18">
            <v>1</v>
          </cell>
          <cell r="U18">
            <v>1</v>
          </cell>
          <cell r="V18">
            <v>0</v>
          </cell>
          <cell r="X18">
            <v>0.5</v>
          </cell>
          <cell r="Y18">
            <v>0</v>
          </cell>
          <cell r="Z18">
            <v>2843.045015014708</v>
          </cell>
          <cell r="AA18">
            <v>2843.045015014708</v>
          </cell>
          <cell r="AB18">
            <v>65.675015014708151</v>
          </cell>
        </row>
        <row r="19">
          <cell r="B19" t="str">
            <v>Eding, Tara</v>
          </cell>
          <cell r="C19" t="str">
            <v>Primary Care</v>
          </cell>
          <cell r="D19" t="str">
            <v>Internal Medicine General</v>
          </cell>
          <cell r="E19" t="str">
            <v>Internal Medicine General</v>
          </cell>
          <cell r="F19" t="str">
            <v>86514:  PC Holland South Internal Medicine</v>
          </cell>
          <cell r="G19">
            <v>104809.86072683609</v>
          </cell>
          <cell r="H19">
            <v>0</v>
          </cell>
          <cell r="I19">
            <v>105885.33333333333</v>
          </cell>
          <cell r="J19">
            <v>99572.619176976979</v>
          </cell>
          <cell r="K19">
            <v>112285.31585071367</v>
          </cell>
          <cell r="L19">
            <v>2772.4699994325638</v>
          </cell>
          <cell r="N19">
            <v>80</v>
          </cell>
          <cell r="O19" t="str">
            <v>No</v>
          </cell>
          <cell r="R19">
            <v>2762.6666666666665</v>
          </cell>
          <cell r="T19">
            <v>1</v>
          </cell>
          <cell r="U19">
            <v>1</v>
          </cell>
          <cell r="V19">
            <v>0</v>
          </cell>
          <cell r="W19">
            <v>0.71</v>
          </cell>
          <cell r="X19">
            <v>0.75</v>
          </cell>
          <cell r="Y19">
            <v>0</v>
          </cell>
          <cell r="Z19">
            <v>3046.620021738112</v>
          </cell>
          <cell r="AA19">
            <v>3046.620021738112</v>
          </cell>
          <cell r="AB19">
            <v>440.08202173811196</v>
          </cell>
        </row>
        <row r="20">
          <cell r="B20" t="str">
            <v>Scott, John</v>
          </cell>
          <cell r="C20" t="str">
            <v>Primary Care</v>
          </cell>
          <cell r="D20" t="str">
            <v>Internal Medicine General</v>
          </cell>
          <cell r="E20" t="str">
            <v>Internal Medicine General</v>
          </cell>
          <cell r="F20" t="str">
            <v>86514:  PC Holland South Internal Medicine</v>
          </cell>
          <cell r="G20">
            <v>191022.15174215104</v>
          </cell>
          <cell r="H20">
            <v>0</v>
          </cell>
          <cell r="I20">
            <v>206753.33333333334</v>
          </cell>
          <cell r="J20">
            <v>213127.01997058696</v>
          </cell>
          <cell r="K20">
            <v>214065.72809468917</v>
          </cell>
          <cell r="L20">
            <v>5230.4633327772217</v>
          </cell>
          <cell r="N20">
            <v>39</v>
          </cell>
          <cell r="O20" t="str">
            <v>No</v>
          </cell>
          <cell r="T20">
            <v>1</v>
          </cell>
          <cell r="U20">
            <v>1</v>
          </cell>
          <cell r="V20">
            <v>0</v>
          </cell>
          <cell r="W20">
            <v>1</v>
          </cell>
          <cell r="X20">
            <v>1</v>
          </cell>
          <cell r="Y20">
            <v>0</v>
          </cell>
          <cell r="Z20">
            <v>5462.7550303190947</v>
          </cell>
          <cell r="AA20">
            <v>5462.7550303190947</v>
          </cell>
          <cell r="AB20">
            <v>-34.112969680905735</v>
          </cell>
        </row>
        <row r="21">
          <cell r="B21" t="str">
            <v>Fink, Christopher</v>
          </cell>
          <cell r="C21" t="str">
            <v>Primary Care</v>
          </cell>
          <cell r="D21" t="str">
            <v>Internal Medicine General</v>
          </cell>
          <cell r="E21" t="str">
            <v>Internal Medicine General</v>
          </cell>
          <cell r="F21" t="str">
            <v>86514:  PC Holland South Internal Medicine</v>
          </cell>
          <cell r="G21">
            <v>193046.36184358806</v>
          </cell>
          <cell r="H21">
            <v>0</v>
          </cell>
          <cell r="I21">
            <v>191849.33333333334</v>
          </cell>
          <cell r="J21">
            <v>194284.30277123724</v>
          </cell>
          <cell r="K21">
            <v>215056.1027775027</v>
          </cell>
          <cell r="L21">
            <v>4693.0366658369703</v>
          </cell>
          <cell r="N21">
            <v>91</v>
          </cell>
          <cell r="O21" t="str">
            <v>No</v>
          </cell>
          <cell r="T21">
            <v>1</v>
          </cell>
          <cell r="U21">
            <v>1</v>
          </cell>
          <cell r="V21">
            <v>0</v>
          </cell>
          <cell r="W21">
            <v>1</v>
          </cell>
          <cell r="X21">
            <v>1</v>
          </cell>
          <cell r="Y21">
            <v>0</v>
          </cell>
          <cell r="Z21">
            <v>5509.9500743821263</v>
          </cell>
          <cell r="AA21">
            <v>5509.9500743821263</v>
          </cell>
          <cell r="AB21">
            <v>674.18007438212499</v>
          </cell>
        </row>
        <row r="22">
          <cell r="B22" t="str">
            <v>Rajani, Samir</v>
          </cell>
          <cell r="C22" t="str">
            <v>Primary Care</v>
          </cell>
          <cell r="D22" t="str">
            <v>Internal Medicine General</v>
          </cell>
          <cell r="E22" t="str">
            <v>Internal Medicine General</v>
          </cell>
          <cell r="F22" t="str">
            <v>86514:  PC Holland South Internal Medicine</v>
          </cell>
          <cell r="G22">
            <v>249036.43520086698</v>
          </cell>
          <cell r="H22">
            <v>0</v>
          </cell>
          <cell r="I22">
            <v>226092</v>
          </cell>
          <cell r="J22">
            <v>228057.84122252333</v>
          </cell>
          <cell r="K22">
            <v>249877.69221411837</v>
          </cell>
          <cell r="L22">
            <v>5402.7299995422363</v>
          </cell>
          <cell r="N22">
            <v>68</v>
          </cell>
          <cell r="O22" t="str">
            <v>No</v>
          </cell>
          <cell r="Q22">
            <v>12000</v>
          </cell>
          <cell r="T22">
            <v>1</v>
          </cell>
          <cell r="U22">
            <v>0.95</v>
          </cell>
          <cell r="V22">
            <v>0</v>
          </cell>
          <cell r="W22">
            <v>1</v>
          </cell>
          <cell r="X22">
            <v>1</v>
          </cell>
          <cell r="Y22">
            <v>0</v>
          </cell>
          <cell r="Z22">
            <v>6284.1000621840358</v>
          </cell>
          <cell r="AA22">
            <v>6284.1000621840358</v>
          </cell>
          <cell r="AB22">
            <v>789.43606218403511</v>
          </cell>
        </row>
        <row r="23">
          <cell r="B23" t="str">
            <v>Fuentes, Maricarmen</v>
          </cell>
          <cell r="C23" t="str">
            <v>Primary Care</v>
          </cell>
          <cell r="D23" t="str">
            <v>Internal Medicine General</v>
          </cell>
          <cell r="E23" t="str">
            <v>Internal Medicine General</v>
          </cell>
          <cell r="F23" t="str">
            <v>86514:  PC Holland South Internal Medicine</v>
          </cell>
          <cell r="G23">
            <v>270809.53551033355</v>
          </cell>
          <cell r="H23">
            <v>0</v>
          </cell>
          <cell r="I23">
            <v>228618.66666666666</v>
          </cell>
          <cell r="J23">
            <v>237954.34845103562</v>
          </cell>
          <cell r="K23">
            <v>265355.96524085331</v>
          </cell>
          <cell r="L23">
            <v>5853.343332370122</v>
          </cell>
          <cell r="N23">
            <v>75</v>
          </cell>
          <cell r="O23" t="str">
            <v>No</v>
          </cell>
          <cell r="Q23">
            <v>800</v>
          </cell>
          <cell r="R23">
            <v>2464</v>
          </cell>
          <cell r="T23">
            <v>1</v>
          </cell>
          <cell r="U23">
            <v>1</v>
          </cell>
          <cell r="V23">
            <v>0</v>
          </cell>
          <cell r="W23">
            <v>1</v>
          </cell>
          <cell r="X23">
            <v>1</v>
          </cell>
          <cell r="Y23">
            <v>0</v>
          </cell>
          <cell r="Z23">
            <v>7074.3990418940784</v>
          </cell>
          <cell r="AA23">
            <v>7074.3990418940784</v>
          </cell>
          <cell r="AB23">
            <v>878.23904189407858</v>
          </cell>
        </row>
        <row r="24">
          <cell r="B24" t="str">
            <v>Stutzman, Janelle</v>
          </cell>
          <cell r="C24" t="str">
            <v>Primary Care</v>
          </cell>
          <cell r="D24" t="str">
            <v>Pediatrics General</v>
          </cell>
          <cell r="E24" t="str">
            <v>Pediatrics</v>
          </cell>
          <cell r="F24" t="str">
            <v>86515:  PC Grand Rapids Pediatrics</v>
          </cell>
          <cell r="G24">
            <v>244668.43542736943</v>
          </cell>
          <cell r="H24">
            <v>0</v>
          </cell>
          <cell r="I24">
            <v>224260</v>
          </cell>
          <cell r="J24">
            <v>223902.62452008354</v>
          </cell>
          <cell r="K24">
            <v>235605.57529933157</v>
          </cell>
          <cell r="L24">
            <v>6006.0499872863293</v>
          </cell>
          <cell r="N24">
            <v>58</v>
          </cell>
          <cell r="O24" t="str">
            <v>No</v>
          </cell>
          <cell r="T24">
            <v>1</v>
          </cell>
          <cell r="U24">
            <v>1</v>
          </cell>
          <cell r="V24">
            <v>0</v>
          </cell>
          <cell r="W24">
            <v>1</v>
          </cell>
          <cell r="X24">
            <v>1</v>
          </cell>
          <cell r="Y24">
            <v>0</v>
          </cell>
          <cell r="Z24">
            <v>7175.3401644527912</v>
          </cell>
          <cell r="AA24">
            <v>7175.3401644527912</v>
          </cell>
          <cell r="AB24">
            <v>632.7601644527922</v>
          </cell>
        </row>
        <row r="25">
          <cell r="B25" t="str">
            <v>Mogle, Dennis</v>
          </cell>
          <cell r="C25" t="str">
            <v>Primary Care</v>
          </cell>
          <cell r="D25" t="str">
            <v>Pediatrics General</v>
          </cell>
          <cell r="E25" t="str">
            <v>Pediatrics</v>
          </cell>
          <cell r="F25" t="str">
            <v>86515:  PC Grand Rapids Pediatrics</v>
          </cell>
          <cell r="G25">
            <v>271315.43902271305</v>
          </cell>
          <cell r="H25">
            <v>0</v>
          </cell>
          <cell r="I25">
            <v>219220</v>
          </cell>
          <cell r="J25">
            <v>214448.73573605795</v>
          </cell>
          <cell r="K25">
            <v>248629.34468370528</v>
          </cell>
          <cell r="L25">
            <v>5829.3099881857634</v>
          </cell>
          <cell r="N25">
            <v>17</v>
          </cell>
          <cell r="O25" t="str">
            <v>No</v>
          </cell>
          <cell r="T25">
            <v>1</v>
          </cell>
          <cell r="U25">
            <v>1</v>
          </cell>
          <cell r="V25">
            <v>0</v>
          </cell>
          <cell r="W25">
            <v>1</v>
          </cell>
          <cell r="X25">
            <v>1</v>
          </cell>
          <cell r="Y25">
            <v>0</v>
          </cell>
          <cell r="Z25">
            <v>7700.6251980289817</v>
          </cell>
          <cell r="AA25">
            <v>7700.6251980289817</v>
          </cell>
          <cell r="AB25">
            <v>1526.3751980289808</v>
          </cell>
        </row>
        <row r="26">
          <cell r="B26" t="str">
            <v>Pott, Erika</v>
          </cell>
          <cell r="C26" t="str">
            <v>Primary Care</v>
          </cell>
          <cell r="D26" t="str">
            <v>Pediatrics General</v>
          </cell>
          <cell r="E26" t="str">
            <v>Pediatrics</v>
          </cell>
          <cell r="F26" t="str">
            <v>86515:  PC Grand Rapids Pediatrics</v>
          </cell>
          <cell r="G26">
            <v>296103.14172570413</v>
          </cell>
          <cell r="H26">
            <v>0</v>
          </cell>
          <cell r="I26">
            <v>242266.66666666666</v>
          </cell>
          <cell r="J26">
            <v>237930.61131459224</v>
          </cell>
          <cell r="K26">
            <v>259351.17826161382</v>
          </cell>
          <cell r="L26">
            <v>6379.9566461692257</v>
          </cell>
          <cell r="N26">
            <v>55</v>
          </cell>
          <cell r="O26" t="str">
            <v>No</v>
          </cell>
          <cell r="T26">
            <v>1</v>
          </cell>
          <cell r="U26">
            <v>1</v>
          </cell>
          <cell r="V26">
            <v>0</v>
          </cell>
          <cell r="W26">
            <v>1</v>
          </cell>
          <cell r="X26">
            <v>1</v>
          </cell>
          <cell r="Y26">
            <v>0</v>
          </cell>
          <cell r="Z26">
            <v>8033.7901778668165</v>
          </cell>
          <cell r="AA26">
            <v>8033.7901778668165</v>
          </cell>
          <cell r="AB26">
            <v>944.67017786681663</v>
          </cell>
        </row>
        <row r="27">
          <cell r="B27" t="str">
            <v>McMahon, Stephen</v>
          </cell>
          <cell r="C27" t="str">
            <v>Primary Care</v>
          </cell>
          <cell r="D27" t="str">
            <v>Pediatrics General</v>
          </cell>
          <cell r="E27" t="str">
            <v>Pediatrics</v>
          </cell>
          <cell r="F27" t="str">
            <v>86515:  PC Grand Rapids Pediatrics</v>
          </cell>
          <cell r="G27">
            <v>369216.48813971214</v>
          </cell>
          <cell r="H27">
            <v>0</v>
          </cell>
          <cell r="I27">
            <v>287290.66666666669</v>
          </cell>
          <cell r="J27">
            <v>283730.5801550881</v>
          </cell>
          <cell r="K27">
            <v>296953.39633858256</v>
          </cell>
          <cell r="L27">
            <v>7710.4033145060148</v>
          </cell>
          <cell r="N27">
            <v>48</v>
          </cell>
          <cell r="O27" t="str">
            <v>No</v>
          </cell>
          <cell r="Q27">
            <v>12000</v>
          </cell>
          <cell r="T27">
            <v>1</v>
          </cell>
          <cell r="U27">
            <v>0.95</v>
          </cell>
          <cell r="V27">
            <v>0</v>
          </cell>
          <cell r="W27">
            <v>1</v>
          </cell>
          <cell r="X27">
            <v>1</v>
          </cell>
          <cell r="Y27">
            <v>0</v>
          </cell>
          <cell r="Z27">
            <v>9102.5202023684978</v>
          </cell>
          <cell r="AA27">
            <v>9102.5202023684978</v>
          </cell>
          <cell r="AB27">
            <v>696.53020236849989</v>
          </cell>
        </row>
        <row r="28">
          <cell r="B28" t="str">
            <v>Meppelink, Kurt</v>
          </cell>
          <cell r="C28" t="str">
            <v>Primary Care</v>
          </cell>
          <cell r="D28" t="str">
            <v>Pediatrics General</v>
          </cell>
          <cell r="E28" t="str">
            <v>Pediatrics</v>
          </cell>
          <cell r="F28" t="str">
            <v>86515:  PC Grand Rapids Pediatrics</v>
          </cell>
          <cell r="G28">
            <v>362889.57462886971</v>
          </cell>
          <cell r="H28">
            <v>0</v>
          </cell>
          <cell r="I28">
            <v>269324</v>
          </cell>
          <cell r="J28">
            <v>268033.26340288523</v>
          </cell>
          <cell r="K28">
            <v>287330.02282015298</v>
          </cell>
          <cell r="L28">
            <v>7864</v>
          </cell>
          <cell r="N28">
            <v>18</v>
          </cell>
          <cell r="O28" t="str">
            <v>No</v>
          </cell>
          <cell r="T28">
            <v>1</v>
          </cell>
          <cell r="U28">
            <v>1</v>
          </cell>
          <cell r="V28">
            <v>0</v>
          </cell>
          <cell r="W28">
            <v>1</v>
          </cell>
          <cell r="X28">
            <v>1</v>
          </cell>
          <cell r="Y28">
            <v>0</v>
          </cell>
          <cell r="Z28">
            <v>9261.6902083903551</v>
          </cell>
          <cell r="AA28">
            <v>9261.6902083903551</v>
          </cell>
          <cell r="AB28">
            <v>999.75020839035642</v>
          </cell>
        </row>
        <row r="29">
          <cell r="B29" t="str">
            <v>Bodley, Michael</v>
          </cell>
          <cell r="C29" t="str">
            <v>Primary Care</v>
          </cell>
          <cell r="D29" t="str">
            <v>Internal Medicine General</v>
          </cell>
          <cell r="E29" t="str">
            <v>Internal Medicine General</v>
          </cell>
          <cell r="F29" t="str">
            <v>86516:  PC Grand Rapids Internal Medicine &amp; General Surgery</v>
          </cell>
          <cell r="G29">
            <v>139132.29651926697</v>
          </cell>
          <cell r="H29">
            <v>0</v>
          </cell>
          <cell r="I29">
            <v>142284</v>
          </cell>
          <cell r="J29">
            <v>144059.51966509831</v>
          </cell>
          <cell r="K29">
            <v>150164.6602164408</v>
          </cell>
          <cell r="L29">
            <v>3101.0233331819377</v>
          </cell>
          <cell r="N29">
            <v>155</v>
          </cell>
          <cell r="O29" t="str">
            <v>No</v>
          </cell>
          <cell r="R29">
            <v>28213.333333333332</v>
          </cell>
          <cell r="T29">
            <v>1</v>
          </cell>
          <cell r="U29">
            <v>1</v>
          </cell>
          <cell r="V29">
            <v>0</v>
          </cell>
          <cell r="W29">
            <v>0.82</v>
          </cell>
          <cell r="X29">
            <v>0.75</v>
          </cell>
          <cell r="Y29">
            <v>0</v>
          </cell>
          <cell r="Z29">
            <v>4100.6350401192904</v>
          </cell>
          <cell r="AA29">
            <v>4100.6350401192904</v>
          </cell>
          <cell r="AB29">
            <v>931.37504011929104</v>
          </cell>
        </row>
        <row r="30">
          <cell r="B30" t="str">
            <v>VanTuinen, Robert</v>
          </cell>
          <cell r="C30" t="str">
            <v>Primary Care</v>
          </cell>
          <cell r="D30" t="str">
            <v>Internal Medicine General</v>
          </cell>
          <cell r="E30" t="str">
            <v>Internal Medicine General</v>
          </cell>
          <cell r="F30" t="str">
            <v>86516:  PC Grand Rapids Internal Medicine &amp; General Surgery</v>
          </cell>
          <cell r="G30">
            <v>336695.14779776207</v>
          </cell>
          <cell r="H30">
            <v>0</v>
          </cell>
          <cell r="I30">
            <v>266873.33333333331</v>
          </cell>
          <cell r="J30">
            <v>277612.28980656929</v>
          </cell>
          <cell r="K30">
            <v>291122.0555724217</v>
          </cell>
          <cell r="L30">
            <v>6919.7899996042252</v>
          </cell>
          <cell r="N30">
            <v>154</v>
          </cell>
          <cell r="O30" t="str">
            <v>No</v>
          </cell>
          <cell r="Q30">
            <v>12000</v>
          </cell>
          <cell r="R30">
            <v>266.66666666666669</v>
          </cell>
          <cell r="T30">
            <v>1</v>
          </cell>
          <cell r="U30">
            <v>0.95</v>
          </cell>
          <cell r="V30">
            <v>0</v>
          </cell>
          <cell r="W30">
            <v>1</v>
          </cell>
          <cell r="X30">
            <v>1</v>
          </cell>
          <cell r="Y30">
            <v>0</v>
          </cell>
          <cell r="Z30">
            <v>7977.3100855350494</v>
          </cell>
          <cell r="AA30">
            <v>7977.3100855350494</v>
          </cell>
          <cell r="AB30">
            <v>650.22008553504929</v>
          </cell>
        </row>
        <row r="31">
          <cell r="B31" t="str">
            <v>Maskill, David</v>
          </cell>
          <cell r="C31" t="str">
            <v>Primary Care</v>
          </cell>
          <cell r="D31" t="str">
            <v>Family Practice</v>
          </cell>
          <cell r="E31" t="str">
            <v>Family Practice</v>
          </cell>
          <cell r="F31" t="str">
            <v>86517: PC Grand Rapids Family Medicine</v>
          </cell>
          <cell r="G31">
            <v>272083.10838548403</v>
          </cell>
          <cell r="H31">
            <v>0</v>
          </cell>
          <cell r="I31">
            <v>240200</v>
          </cell>
          <cell r="J31">
            <v>244573.77921388744</v>
          </cell>
          <cell r="K31">
            <v>240900.71396190429</v>
          </cell>
          <cell r="L31">
            <v>6773.3433302839594</v>
          </cell>
          <cell r="N31">
            <v>43</v>
          </cell>
          <cell r="O31" t="str">
            <v>No</v>
          </cell>
          <cell r="T31">
            <v>1</v>
          </cell>
          <cell r="U31">
            <v>1</v>
          </cell>
          <cell r="V31">
            <v>0</v>
          </cell>
          <cell r="W31">
            <v>1</v>
          </cell>
          <cell r="X31">
            <v>1</v>
          </cell>
          <cell r="Y31">
            <v>0</v>
          </cell>
          <cell r="Z31">
            <v>7208.0900675356388</v>
          </cell>
          <cell r="AA31">
            <v>7208.0900675356388</v>
          </cell>
          <cell r="AB31">
            <v>119.34506753563619</v>
          </cell>
        </row>
        <row r="32">
          <cell r="B32" t="str">
            <v>Patel, Tarulata</v>
          </cell>
          <cell r="C32" t="str">
            <v>Primary Care</v>
          </cell>
          <cell r="D32" t="str">
            <v>Family Practice</v>
          </cell>
          <cell r="E32" t="str">
            <v>Family Practice</v>
          </cell>
          <cell r="F32" t="str">
            <v>86517: PC Grand Rapids Family Medicine</v>
          </cell>
          <cell r="G32">
            <v>131016.67085676812</v>
          </cell>
          <cell r="H32">
            <v>0</v>
          </cell>
          <cell r="I32">
            <v>135838.66666666666</v>
          </cell>
          <cell r="J32">
            <v>126805.18141666596</v>
          </cell>
          <cell r="K32">
            <v>148591.14931042495</v>
          </cell>
          <cell r="L32">
            <v>3897.659998908639</v>
          </cell>
          <cell r="N32">
            <v>44</v>
          </cell>
          <cell r="O32" t="str">
            <v>No</v>
          </cell>
          <cell r="T32">
            <v>1</v>
          </cell>
          <cell r="U32">
            <v>1</v>
          </cell>
          <cell r="V32">
            <v>0</v>
          </cell>
          <cell r="W32">
            <v>0.88</v>
          </cell>
          <cell r="X32">
            <v>0.75</v>
          </cell>
          <cell r="Y32">
            <v>0</v>
          </cell>
          <cell r="Z32">
            <v>4503.5350635275245</v>
          </cell>
          <cell r="AA32">
            <v>4503.5350635275245</v>
          </cell>
          <cell r="AB32">
            <v>810.75506352752473</v>
          </cell>
        </row>
        <row r="33">
          <cell r="B33" t="str">
            <v>Weirich, Angela</v>
          </cell>
          <cell r="C33" t="str">
            <v>Primary Care</v>
          </cell>
          <cell r="D33" t="str">
            <v>Family Practice</v>
          </cell>
          <cell r="E33" t="str">
            <v>Family Practice</v>
          </cell>
          <cell r="F33" t="str">
            <v>86517: PC Grand Rapids Family Medicine</v>
          </cell>
          <cell r="G33">
            <v>134938.69987940873</v>
          </cell>
          <cell r="H33">
            <v>0</v>
          </cell>
          <cell r="I33">
            <v>144117.33333333334</v>
          </cell>
          <cell r="J33">
            <v>142133.41762393995</v>
          </cell>
          <cell r="K33">
            <v>152596.96207028133</v>
          </cell>
          <cell r="L33">
            <v>4064.8133306403952</v>
          </cell>
          <cell r="N33">
            <v>74</v>
          </cell>
          <cell r="O33" t="str">
            <v>No</v>
          </cell>
          <cell r="T33">
            <v>0.9</v>
          </cell>
          <cell r="U33">
            <v>0.9</v>
          </cell>
          <cell r="V33">
            <v>0</v>
          </cell>
          <cell r="W33">
            <v>0.82</v>
          </cell>
          <cell r="X33">
            <v>0.75</v>
          </cell>
          <cell r="Y33">
            <v>0</v>
          </cell>
          <cell r="Z33">
            <v>4608.7350450828671</v>
          </cell>
          <cell r="AA33">
            <v>4608.7350450828671</v>
          </cell>
          <cell r="AB33">
            <v>469.57104508286557</v>
          </cell>
        </row>
        <row r="34">
          <cell r="B34" t="str">
            <v>Krol, Kara</v>
          </cell>
          <cell r="C34" t="str">
            <v>Primary Care</v>
          </cell>
          <cell r="D34" t="str">
            <v>Family Practice</v>
          </cell>
          <cell r="E34" t="str">
            <v>Family Practice</v>
          </cell>
          <cell r="F34" t="str">
            <v>86517: PC Grand Rapids Family Medicine</v>
          </cell>
          <cell r="G34">
            <v>188229.81433889535</v>
          </cell>
          <cell r="H34">
            <v>0</v>
          </cell>
          <cell r="I34">
            <v>188014.66666666666</v>
          </cell>
          <cell r="J34">
            <v>192218.33403726644</v>
          </cell>
          <cell r="K34">
            <v>208535.35437021943</v>
          </cell>
          <cell r="L34">
            <v>4824.4366636822624</v>
          </cell>
          <cell r="N34">
            <v>92</v>
          </cell>
          <cell r="O34" t="str">
            <v>No</v>
          </cell>
          <cell r="T34">
            <v>1</v>
          </cell>
          <cell r="U34">
            <v>1</v>
          </cell>
          <cell r="V34">
            <v>0</v>
          </cell>
          <cell r="W34">
            <v>1</v>
          </cell>
          <cell r="X34">
            <v>1</v>
          </cell>
          <cell r="Y34">
            <v>0</v>
          </cell>
          <cell r="Z34">
            <v>5956.1950502544641</v>
          </cell>
          <cell r="AA34">
            <v>5956.1950502544641</v>
          </cell>
          <cell r="AB34">
            <v>827.75105025446192</v>
          </cell>
        </row>
        <row r="35">
          <cell r="B35" t="str">
            <v>Barnes, Christopher</v>
          </cell>
          <cell r="C35" t="str">
            <v>Primary Care</v>
          </cell>
          <cell r="D35" t="str">
            <v>Family Practice</v>
          </cell>
          <cell r="E35" t="str">
            <v>Family Practice</v>
          </cell>
          <cell r="F35" t="str">
            <v>86517: PC Grand Rapids Family Medicine</v>
          </cell>
          <cell r="G35">
            <v>201089.85893199162</v>
          </cell>
          <cell r="H35">
            <v>0</v>
          </cell>
          <cell r="I35">
            <v>189310.66666666666</v>
          </cell>
          <cell r="J35">
            <v>220965.25744290338</v>
          </cell>
          <cell r="K35">
            <v>220965.25744290338</v>
          </cell>
          <cell r="L35">
            <v>4916.3999978452921</v>
          </cell>
          <cell r="N35">
            <v>98</v>
          </cell>
          <cell r="O35" t="str">
            <v>No</v>
          </cell>
          <cell r="T35">
            <v>1</v>
          </cell>
          <cell r="U35">
            <v>0.95</v>
          </cell>
          <cell r="V35">
            <v>0</v>
          </cell>
          <cell r="W35">
            <v>1</v>
          </cell>
          <cell r="X35">
            <v>1</v>
          </cell>
          <cell r="Y35">
            <v>0</v>
          </cell>
          <cell r="Z35">
            <v>5984.5150481387973</v>
          </cell>
          <cell r="AA35">
            <v>5984.5150481387973</v>
          </cell>
          <cell r="AB35">
            <v>754.6450481387983</v>
          </cell>
        </row>
        <row r="36">
          <cell r="B36" t="str">
            <v>Olson, Peter</v>
          </cell>
          <cell r="C36" t="str">
            <v>Primary Care</v>
          </cell>
          <cell r="D36" t="str">
            <v>Internal Medicine General</v>
          </cell>
          <cell r="E36" t="str">
            <v>Internal Medicine General</v>
          </cell>
          <cell r="F36" t="str">
            <v>86518:  PC 68th Street Internal Medicine</v>
          </cell>
          <cell r="G36">
            <v>153664.94137738078</v>
          </cell>
          <cell r="H36">
            <v>0</v>
          </cell>
          <cell r="I36">
            <v>155861.33333333334</v>
          </cell>
          <cell r="J36">
            <v>155666.59226134003</v>
          </cell>
          <cell r="K36">
            <v>164099.6671630303</v>
          </cell>
          <cell r="L36">
            <v>4226.7833330233889</v>
          </cell>
          <cell r="N36">
            <v>164</v>
          </cell>
          <cell r="O36" t="str">
            <v>No</v>
          </cell>
          <cell r="T36">
            <v>1</v>
          </cell>
          <cell r="U36">
            <v>1</v>
          </cell>
          <cell r="V36">
            <v>0</v>
          </cell>
          <cell r="W36">
            <v>1</v>
          </cell>
          <cell r="X36">
            <v>1</v>
          </cell>
          <cell r="Y36">
            <v>0</v>
          </cell>
          <cell r="Z36">
            <v>4631.3250465914607</v>
          </cell>
          <cell r="AA36">
            <v>4631.3250465914607</v>
          </cell>
          <cell r="AB36">
            <v>383.43504659146129</v>
          </cell>
        </row>
        <row r="37">
          <cell r="B37" t="str">
            <v>Brown, Melissa</v>
          </cell>
          <cell r="C37" t="str">
            <v>Primary Care</v>
          </cell>
          <cell r="D37" t="str">
            <v>Family Practice</v>
          </cell>
          <cell r="E37" t="str">
            <v>Family Practice</v>
          </cell>
          <cell r="F37" t="str">
            <v>86519: PC Coopersville Family Medicine</v>
          </cell>
          <cell r="G37">
            <v>121158.00000000004</v>
          </cell>
          <cell r="H37">
            <v>67.31</v>
          </cell>
          <cell r="I37">
            <v>152573.33333333334</v>
          </cell>
          <cell r="J37">
            <v>136576.38517297563</v>
          </cell>
          <cell r="K37">
            <v>161457.23366518188</v>
          </cell>
          <cell r="L37">
            <v>3759.2033289720616</v>
          </cell>
          <cell r="M37" t="str">
            <v>Guarantee</v>
          </cell>
          <cell r="N37">
            <v>301</v>
          </cell>
          <cell r="O37" t="str">
            <v>Yes</v>
          </cell>
          <cell r="R37">
            <v>1553.0666666666666</v>
          </cell>
          <cell r="S37">
            <v>130039</v>
          </cell>
          <cell r="T37">
            <v>1</v>
          </cell>
          <cell r="U37">
            <v>1</v>
          </cell>
          <cell r="V37">
            <v>0</v>
          </cell>
          <cell r="W37">
            <v>1</v>
          </cell>
          <cell r="X37">
            <v>1</v>
          </cell>
          <cell r="Y37">
            <v>0</v>
          </cell>
          <cell r="Z37">
            <v>4005.3500614762306</v>
          </cell>
          <cell r="AA37">
            <v>4005.3500614762306</v>
          </cell>
          <cell r="AB37">
            <v>454.48006147623073</v>
          </cell>
        </row>
        <row r="38">
          <cell r="B38" t="str">
            <v>Gadbois, Gregory</v>
          </cell>
          <cell r="C38" t="str">
            <v>Primary Care</v>
          </cell>
          <cell r="D38" t="str">
            <v>Family Practice</v>
          </cell>
          <cell r="E38" t="str">
            <v>Family Practice</v>
          </cell>
          <cell r="F38" t="str">
            <v>86519: PC Coopersville Family Medicine</v>
          </cell>
          <cell r="G38">
            <v>183010.12119814768</v>
          </cell>
          <cell r="H38">
            <v>0</v>
          </cell>
          <cell r="I38">
            <v>199996</v>
          </cell>
          <cell r="J38">
            <v>200704.27403134448</v>
          </cell>
          <cell r="K38">
            <v>210534.0431498368</v>
          </cell>
          <cell r="L38">
            <v>4774.5066632578773</v>
          </cell>
          <cell r="N38">
            <v>71</v>
          </cell>
          <cell r="O38" t="str">
            <v>No</v>
          </cell>
          <cell r="Q38">
            <v>12000</v>
          </cell>
          <cell r="T38">
            <v>1</v>
          </cell>
          <cell r="U38">
            <v>0.95</v>
          </cell>
          <cell r="V38">
            <v>0</v>
          </cell>
          <cell r="W38">
            <v>1</v>
          </cell>
          <cell r="X38">
            <v>1</v>
          </cell>
          <cell r="Y38">
            <v>0</v>
          </cell>
          <cell r="Z38">
            <v>5450.7150743678212</v>
          </cell>
          <cell r="AA38">
            <v>5450.7150743678212</v>
          </cell>
          <cell r="AB38">
            <v>453.84507436782133</v>
          </cell>
        </row>
        <row r="39">
          <cell r="B39" t="str">
            <v>Rzeszutko, David</v>
          </cell>
          <cell r="C39" t="str">
            <v>Primary Care</v>
          </cell>
          <cell r="D39" t="str">
            <v>Internal Medicine Pediatrics</v>
          </cell>
          <cell r="E39" t="str">
            <v>Internal Medicine Pediatrics</v>
          </cell>
          <cell r="F39" t="str">
            <v>86521:  PC Rockford Internal Medicine &amp; Pediatrics</v>
          </cell>
          <cell r="G39">
            <v>200679.17755039621</v>
          </cell>
          <cell r="H39">
            <v>0</v>
          </cell>
          <cell r="I39">
            <v>242529.33333333334</v>
          </cell>
          <cell r="J39">
            <v>229096.91864547491</v>
          </cell>
          <cell r="K39">
            <v>229691.51743057137</v>
          </cell>
          <cell r="L39">
            <v>5330.5199954509735</v>
          </cell>
          <cell r="N39">
            <v>96</v>
          </cell>
          <cell r="O39" t="str">
            <v>No</v>
          </cell>
          <cell r="Q39">
            <v>12000</v>
          </cell>
          <cell r="R39">
            <v>18206.666666666668</v>
          </cell>
          <cell r="T39">
            <v>1</v>
          </cell>
          <cell r="U39">
            <v>0.95</v>
          </cell>
          <cell r="V39">
            <v>0</v>
          </cell>
          <cell r="W39">
            <v>1</v>
          </cell>
          <cell r="X39">
            <v>1</v>
          </cell>
          <cell r="Y39">
            <v>0</v>
          </cell>
          <cell r="Z39">
            <v>5683.6350767686963</v>
          </cell>
          <cell r="AA39">
            <v>5683.6350767686963</v>
          </cell>
          <cell r="AB39">
            <v>656.35507676869656</v>
          </cell>
        </row>
        <row r="40">
          <cell r="B40" t="str">
            <v>Kowacz, Julie</v>
          </cell>
          <cell r="C40" t="str">
            <v>Primary Care</v>
          </cell>
          <cell r="D40" t="str">
            <v>Internal Medicine Pediatrics</v>
          </cell>
          <cell r="E40" t="str">
            <v>Internal Medicine Pediatrics</v>
          </cell>
          <cell r="F40" t="str">
            <v>86521:  PC Rockford Internal Medicine &amp; Pediatrics</v>
          </cell>
          <cell r="G40">
            <v>191372.94261259999</v>
          </cell>
          <cell r="H40">
            <v>0</v>
          </cell>
          <cell r="I40">
            <v>191629.33333333334</v>
          </cell>
          <cell r="J40">
            <v>195316.59893283481</v>
          </cell>
          <cell r="K40">
            <v>214185.19032332953</v>
          </cell>
          <cell r="L40">
            <v>4605.5633277346687</v>
          </cell>
          <cell r="N40">
            <v>178</v>
          </cell>
          <cell r="O40" t="str">
            <v>Yes</v>
          </cell>
          <cell r="T40">
            <v>1</v>
          </cell>
          <cell r="U40">
            <v>1</v>
          </cell>
          <cell r="V40">
            <v>0</v>
          </cell>
          <cell r="W40">
            <v>1</v>
          </cell>
          <cell r="X40">
            <v>1</v>
          </cell>
          <cell r="Y40">
            <v>0</v>
          </cell>
          <cell r="Z40">
            <v>5869.0900419577956</v>
          </cell>
          <cell r="AA40">
            <v>5869.0900419577956</v>
          </cell>
          <cell r="AB40">
            <v>870.34004195779744</v>
          </cell>
        </row>
        <row r="41">
          <cell r="B41" t="str">
            <v>Haskin, Brian</v>
          </cell>
          <cell r="C41" t="str">
            <v>Primary Care</v>
          </cell>
          <cell r="D41" t="str">
            <v>Internal Medicine Pediatrics</v>
          </cell>
          <cell r="E41" t="str">
            <v>Internal Medicine Pediatrics</v>
          </cell>
          <cell r="F41" t="str">
            <v>86521:  PC Rockford Internal Medicine &amp; Pediatrics</v>
          </cell>
          <cell r="G41">
            <v>252951.93707486719</v>
          </cell>
          <cell r="H41">
            <v>0</v>
          </cell>
          <cell r="I41">
            <v>228977.33333333334</v>
          </cell>
          <cell r="J41">
            <v>232869.89234435745</v>
          </cell>
          <cell r="K41">
            <v>242377.85124027016</v>
          </cell>
          <cell r="L41">
            <v>5520.3666600237293</v>
          </cell>
          <cell r="N41">
            <v>63</v>
          </cell>
          <cell r="O41" t="str">
            <v>No</v>
          </cell>
          <cell r="Q41">
            <v>4000</v>
          </cell>
          <cell r="R41">
            <v>4480</v>
          </cell>
          <cell r="T41">
            <v>1</v>
          </cell>
          <cell r="U41">
            <v>1</v>
          </cell>
          <cell r="V41">
            <v>0</v>
          </cell>
          <cell r="W41">
            <v>1</v>
          </cell>
          <cell r="X41">
            <v>1</v>
          </cell>
          <cell r="Y41">
            <v>0</v>
          </cell>
          <cell r="Z41">
            <v>6852.5700692236423</v>
          </cell>
          <cell r="AA41">
            <v>6852.5700692236423</v>
          </cell>
          <cell r="AB41">
            <v>974.89006922364024</v>
          </cell>
        </row>
        <row r="42">
          <cell r="B42" t="str">
            <v>McCarthy, Anne</v>
          </cell>
          <cell r="C42" t="str">
            <v>Primary Care</v>
          </cell>
          <cell r="D42" t="str">
            <v>Internal Medicine Pediatrics</v>
          </cell>
          <cell r="E42" t="str">
            <v>Internal Medicine Pediatrics</v>
          </cell>
          <cell r="F42" t="str">
            <v>86522:  PC Grand Rapids Internal Medicine &amp; Pediatrics</v>
          </cell>
          <cell r="G42">
            <v>119744.1969454853</v>
          </cell>
          <cell r="H42">
            <v>0</v>
          </cell>
          <cell r="I42">
            <v>112533.33333333333</v>
          </cell>
          <cell r="J42">
            <v>121897.48068475492</v>
          </cell>
          <cell r="K42">
            <v>134566.61604358422</v>
          </cell>
          <cell r="L42">
            <v>2878.1699942052364</v>
          </cell>
          <cell r="N42">
            <v>149</v>
          </cell>
          <cell r="O42" t="str">
            <v>No</v>
          </cell>
          <cell r="Q42">
            <v>1333.3333333333333</v>
          </cell>
          <cell r="T42">
            <v>0.8</v>
          </cell>
          <cell r="U42">
            <v>0.76</v>
          </cell>
          <cell r="V42">
            <v>0</v>
          </cell>
          <cell r="W42">
            <v>0.74</v>
          </cell>
          <cell r="X42">
            <v>0.75</v>
          </cell>
          <cell r="Y42">
            <v>42.770001173019409</v>
          </cell>
          <cell r="Z42">
            <v>3750.4050413668156</v>
          </cell>
          <cell r="AA42">
            <v>3793.175042539835</v>
          </cell>
          <cell r="AB42">
            <v>414.8150425398353</v>
          </cell>
        </row>
        <row r="43">
          <cell r="B43" t="str">
            <v>McCune, Sara</v>
          </cell>
          <cell r="C43" t="str">
            <v>Primary Care</v>
          </cell>
          <cell r="D43" t="str">
            <v>Internal Medicine Pediatrics</v>
          </cell>
          <cell r="E43" t="str">
            <v>Internal Medicine Pediatrics</v>
          </cell>
          <cell r="F43" t="str">
            <v>86522:  PC Grand Rapids Internal Medicine &amp; Pediatrics</v>
          </cell>
          <cell r="G43">
            <v>154787.6326718581</v>
          </cell>
          <cell r="H43">
            <v>0</v>
          </cell>
          <cell r="I43">
            <v>197328</v>
          </cell>
          <cell r="J43">
            <v>194470.70750720595</v>
          </cell>
          <cell r="K43">
            <v>195740.46446486833</v>
          </cell>
          <cell r="L43">
            <v>4555.3633255859213</v>
          </cell>
          <cell r="N43">
            <v>179</v>
          </cell>
          <cell r="O43" t="str">
            <v>Yes</v>
          </cell>
          <cell r="Q43">
            <v>5333.333333333333</v>
          </cell>
          <cell r="T43">
            <v>1</v>
          </cell>
          <cell r="U43">
            <v>1</v>
          </cell>
          <cell r="V43">
            <v>0</v>
          </cell>
          <cell r="W43">
            <v>1</v>
          </cell>
          <cell r="X43">
            <v>1</v>
          </cell>
          <cell r="Y43">
            <v>0</v>
          </cell>
          <cell r="Z43">
            <v>5014.2750786021352</v>
          </cell>
          <cell r="AA43">
            <v>5014.2750786021352</v>
          </cell>
          <cell r="AB43">
            <v>118.62507860213736</v>
          </cell>
        </row>
        <row r="44">
          <cell r="B44" t="str">
            <v>Harold, Donna</v>
          </cell>
          <cell r="C44" t="str">
            <v>Primary Care</v>
          </cell>
          <cell r="D44" t="str">
            <v>Internal Medicine Pediatrics</v>
          </cell>
          <cell r="E44" t="str">
            <v>Internal Medicine Pediatrics</v>
          </cell>
          <cell r="F44" t="str">
            <v>86522:  PC Grand Rapids Internal Medicine &amp; Pediatrics</v>
          </cell>
          <cell r="G44">
            <v>235035.28927349159</v>
          </cell>
          <cell r="H44">
            <v>0</v>
          </cell>
          <cell r="I44">
            <v>249797.33333333334</v>
          </cell>
          <cell r="J44">
            <v>258487.41999315165</v>
          </cell>
          <cell r="K44">
            <v>239884.76740356695</v>
          </cell>
          <cell r="L44">
            <v>6402.0966581652565</v>
          </cell>
          <cell r="N44">
            <v>131</v>
          </cell>
          <cell r="O44" t="str">
            <v>No</v>
          </cell>
          <cell r="Q44">
            <v>5333.333333333333</v>
          </cell>
          <cell r="T44">
            <v>1</v>
          </cell>
          <cell r="U44">
            <v>1</v>
          </cell>
          <cell r="V44">
            <v>0</v>
          </cell>
          <cell r="W44">
            <v>1</v>
          </cell>
          <cell r="X44">
            <v>1</v>
          </cell>
          <cell r="Y44">
            <v>54.640001505613327</v>
          </cell>
          <cell r="Z44">
            <v>6641.6200910061598</v>
          </cell>
          <cell r="AA44">
            <v>6696.2600925117731</v>
          </cell>
          <cell r="AB44">
            <v>-301.19990748822784</v>
          </cell>
        </row>
        <row r="45">
          <cell r="B45" t="str">
            <v>Artinian, Frank</v>
          </cell>
          <cell r="C45" t="str">
            <v>Primary Care</v>
          </cell>
          <cell r="D45" t="str">
            <v>Pediatrics General</v>
          </cell>
          <cell r="E45" t="str">
            <v>Pediatrics</v>
          </cell>
          <cell r="F45" t="str">
            <v>86523:  PC Century Lane Pediatrics</v>
          </cell>
          <cell r="G45">
            <v>0</v>
          </cell>
          <cell r="H45">
            <v>76.930000000000007</v>
          </cell>
          <cell r="J45">
            <v>160014.40000000002</v>
          </cell>
          <cell r="K45">
            <v>160014.40000000002</v>
          </cell>
          <cell r="L45">
            <v>0</v>
          </cell>
          <cell r="M45" t="str">
            <v>Guarantee</v>
          </cell>
          <cell r="N45">
            <v>230</v>
          </cell>
          <cell r="O45" t="e">
            <v>#N/A</v>
          </cell>
          <cell r="P45" t="str">
            <v>Admin</v>
          </cell>
          <cell r="S45">
            <v>133316</v>
          </cell>
          <cell r="T45">
            <v>1</v>
          </cell>
          <cell r="U45">
            <v>1</v>
          </cell>
          <cell r="V45">
            <v>0</v>
          </cell>
          <cell r="W45">
            <v>1</v>
          </cell>
          <cell r="X45">
            <v>1</v>
          </cell>
          <cell r="Y45">
            <v>0</v>
          </cell>
          <cell r="Z45">
            <v>139.22000335156918</v>
          </cell>
          <cell r="AA45">
            <v>139.22000335156918</v>
          </cell>
          <cell r="AB45">
            <v>139.22000335156918</v>
          </cell>
        </row>
        <row r="46">
          <cell r="B46" t="str">
            <v>Zink, Wendy</v>
          </cell>
          <cell r="C46" t="str">
            <v>Primary Care</v>
          </cell>
          <cell r="D46" t="str">
            <v>Pediatrics General</v>
          </cell>
          <cell r="E46" t="str">
            <v>Pediatrics</v>
          </cell>
          <cell r="F46" t="str">
            <v>86523:  PC Century Lane Pediatrics</v>
          </cell>
          <cell r="G46">
            <v>156534.17714648679</v>
          </cell>
          <cell r="H46">
            <v>0</v>
          </cell>
          <cell r="I46">
            <v>131894.66666666666</v>
          </cell>
          <cell r="J46">
            <v>122020.58290521975</v>
          </cell>
          <cell r="K46">
            <v>163942.18182121214</v>
          </cell>
          <cell r="L46">
            <v>3218.4633155514798</v>
          </cell>
          <cell r="N46">
            <v>135</v>
          </cell>
          <cell r="O46" t="str">
            <v>No</v>
          </cell>
          <cell r="T46">
            <v>0.6</v>
          </cell>
          <cell r="U46">
            <v>0.6</v>
          </cell>
          <cell r="V46">
            <v>0</v>
          </cell>
          <cell r="W46">
            <v>0.71</v>
          </cell>
          <cell r="X46">
            <v>0.75</v>
          </cell>
          <cell r="Y46">
            <v>0</v>
          </cell>
          <cell r="Z46">
            <v>5064.8200823962688</v>
          </cell>
          <cell r="AA46">
            <v>5064.8200823962688</v>
          </cell>
          <cell r="AB46">
            <v>1367.2600823962684</v>
          </cell>
        </row>
        <row r="47">
          <cell r="B47" t="str">
            <v>MacDonald, Nancy</v>
          </cell>
          <cell r="C47" t="str">
            <v>Primary Care</v>
          </cell>
          <cell r="D47" t="str">
            <v>Pediatrics General</v>
          </cell>
          <cell r="E47" t="str">
            <v>Pediatrics</v>
          </cell>
          <cell r="F47" t="str">
            <v>86523:  PC Century Lane Pediatrics</v>
          </cell>
          <cell r="G47">
            <v>178184.00391876436</v>
          </cell>
          <cell r="H47">
            <v>0</v>
          </cell>
          <cell r="I47">
            <v>165088</v>
          </cell>
          <cell r="J47">
            <v>144253.31539563247</v>
          </cell>
          <cell r="K47">
            <v>203346.08858524868</v>
          </cell>
          <cell r="L47">
            <v>3934.7566517243786</v>
          </cell>
          <cell r="N47">
            <v>62</v>
          </cell>
          <cell r="O47" t="str">
            <v>No</v>
          </cell>
          <cell r="Q47">
            <v>12000</v>
          </cell>
          <cell r="T47">
            <v>0.6</v>
          </cell>
          <cell r="U47">
            <v>0.56999999999999995</v>
          </cell>
          <cell r="V47">
            <v>0</v>
          </cell>
          <cell r="W47">
            <v>0.71</v>
          </cell>
          <cell r="X47">
            <v>0.75</v>
          </cell>
          <cell r="Y47">
            <v>0</v>
          </cell>
          <cell r="Z47">
            <v>5389.045094050467</v>
          </cell>
          <cell r="AA47">
            <v>5389.045094050467</v>
          </cell>
          <cell r="AB47">
            <v>1381.4050940504676</v>
          </cell>
        </row>
        <row r="48">
          <cell r="B48" t="str">
            <v>Oleszkowicz, Marian</v>
          </cell>
          <cell r="C48" t="str">
            <v>Primary Care</v>
          </cell>
          <cell r="D48" t="str">
            <v>Internal Medicine General</v>
          </cell>
          <cell r="E48" t="str">
            <v>Internal Medicine General</v>
          </cell>
          <cell r="F48" t="str">
            <v>86525:  PC 4069 Internal Medicine</v>
          </cell>
          <cell r="G48">
            <v>122023.26046924309</v>
          </cell>
          <cell r="H48">
            <v>0</v>
          </cell>
          <cell r="I48">
            <v>141630.66666666666</v>
          </cell>
          <cell r="J48">
            <v>150075.50858801874</v>
          </cell>
          <cell r="K48">
            <v>138078.38291899479</v>
          </cell>
          <cell r="L48">
            <v>3421.3433326681456</v>
          </cell>
          <cell r="N48">
            <v>3</v>
          </cell>
          <cell r="O48" t="str">
            <v>No</v>
          </cell>
          <cell r="R48">
            <v>10117.333333333334</v>
          </cell>
          <cell r="T48">
            <v>1</v>
          </cell>
          <cell r="U48">
            <v>1</v>
          </cell>
          <cell r="V48">
            <v>0</v>
          </cell>
          <cell r="W48">
            <v>0.71</v>
          </cell>
          <cell r="X48">
            <v>0.75</v>
          </cell>
          <cell r="Y48">
            <v>0</v>
          </cell>
          <cell r="Z48">
            <v>2649.2800077944994</v>
          </cell>
          <cell r="AA48">
            <v>2649.2800077944994</v>
          </cell>
          <cell r="AB48">
            <v>-922.91999220550042</v>
          </cell>
        </row>
        <row r="49">
          <cell r="B49" t="str">
            <v>Reed, Kevin</v>
          </cell>
          <cell r="C49" t="str">
            <v>Primary Care</v>
          </cell>
          <cell r="D49" t="str">
            <v>Internal Medicine General</v>
          </cell>
          <cell r="E49" t="str">
            <v>Internal Medicine General</v>
          </cell>
          <cell r="F49" t="str">
            <v>86526:  PC Greenville Internal Medicine &amp; Pediatrics</v>
          </cell>
          <cell r="G49">
            <v>405587.87498599768</v>
          </cell>
          <cell r="H49">
            <v>0</v>
          </cell>
          <cell r="I49">
            <v>446242.66666666669</v>
          </cell>
          <cell r="J49">
            <v>455895.59571730287</v>
          </cell>
          <cell r="K49">
            <v>384840.69911488181</v>
          </cell>
          <cell r="L49">
            <v>6571.4933322717743</v>
          </cell>
          <cell r="N49">
            <v>118</v>
          </cell>
          <cell r="O49" t="str">
            <v>No</v>
          </cell>
          <cell r="Q49">
            <v>12000</v>
          </cell>
          <cell r="R49">
            <v>188373.33333333334</v>
          </cell>
          <cell r="T49">
            <v>0.9</v>
          </cell>
          <cell r="U49">
            <v>0.85499999999999998</v>
          </cell>
          <cell r="V49">
            <v>0</v>
          </cell>
          <cell r="W49">
            <v>1</v>
          </cell>
          <cell r="X49">
            <v>1</v>
          </cell>
          <cell r="Y49">
            <v>0</v>
          </cell>
          <cell r="Z49">
            <v>9666.3849985077977</v>
          </cell>
          <cell r="AA49">
            <v>9666.3849985077977</v>
          </cell>
          <cell r="AB49">
            <v>2750.3759985077968</v>
          </cell>
        </row>
        <row r="50">
          <cell r="B50" t="str">
            <v>Ruth, Shawn</v>
          </cell>
          <cell r="C50" t="str">
            <v>Primary Care</v>
          </cell>
          <cell r="D50" t="str">
            <v>Internal Medicine General</v>
          </cell>
          <cell r="E50" t="str">
            <v>Internal Medicine General</v>
          </cell>
          <cell r="F50" t="str">
            <v>86526:  PC Greenville Internal Medicine &amp; Pediatrics</v>
          </cell>
          <cell r="G50">
            <v>472896.82575051516</v>
          </cell>
          <cell r="H50">
            <v>0</v>
          </cell>
          <cell r="I50">
            <v>521882.66666666669</v>
          </cell>
          <cell r="J50">
            <v>551649.05142640974</v>
          </cell>
          <cell r="K50">
            <v>446276.46197979699</v>
          </cell>
          <cell r="L50">
            <v>5730.2266663263244</v>
          </cell>
          <cell r="N50">
            <v>120</v>
          </cell>
          <cell r="O50" t="str">
            <v>No</v>
          </cell>
          <cell r="R50">
            <v>301360</v>
          </cell>
          <cell r="T50">
            <v>0.9</v>
          </cell>
          <cell r="U50">
            <v>0.9</v>
          </cell>
          <cell r="V50">
            <v>0</v>
          </cell>
          <cell r="W50">
            <v>1</v>
          </cell>
          <cell r="X50">
            <v>1</v>
          </cell>
          <cell r="Y50">
            <v>0</v>
          </cell>
          <cell r="Z50">
            <v>11591.344954382628</v>
          </cell>
          <cell r="AA50">
            <v>11591.344954382628</v>
          </cell>
          <cell r="AB50">
            <v>5715.486954382628</v>
          </cell>
        </row>
        <row r="51">
          <cell r="B51" t="str">
            <v>Page, Gregory</v>
          </cell>
          <cell r="C51" t="str">
            <v>Primary Care</v>
          </cell>
          <cell r="D51" t="str">
            <v>Internal Medicine Pediatrics</v>
          </cell>
          <cell r="E51" t="str">
            <v>Internal Medicine Pediatrics</v>
          </cell>
          <cell r="F51" t="str">
            <v>86526:  PC Greenville Internal Medicine &amp; Pediatrics</v>
          </cell>
          <cell r="G51">
            <v>185116.98222405082</v>
          </cell>
          <cell r="H51">
            <v>0</v>
          </cell>
          <cell r="I51">
            <v>156040</v>
          </cell>
          <cell r="J51">
            <v>154596.71977598089</v>
          </cell>
          <cell r="K51">
            <v>191701.61764100124</v>
          </cell>
          <cell r="L51">
            <v>4063.2766616145773</v>
          </cell>
          <cell r="N51">
            <v>121</v>
          </cell>
          <cell r="O51" t="str">
            <v>No</v>
          </cell>
          <cell r="Q51">
            <v>2400</v>
          </cell>
          <cell r="T51">
            <v>0.9</v>
          </cell>
          <cell r="U51">
            <v>0.9</v>
          </cell>
          <cell r="V51">
            <v>0</v>
          </cell>
          <cell r="W51">
            <v>1</v>
          </cell>
          <cell r="X51">
            <v>1</v>
          </cell>
          <cell r="Y51">
            <v>0</v>
          </cell>
          <cell r="Z51">
            <v>4463.8400653786957</v>
          </cell>
          <cell r="AA51">
            <v>4463.8400653786957</v>
          </cell>
          <cell r="AB51">
            <v>175.38206537869519</v>
          </cell>
        </row>
        <row r="52">
          <cell r="B52" t="str">
            <v>Helder, Timothy</v>
          </cell>
          <cell r="C52" t="str">
            <v>Primary Care</v>
          </cell>
          <cell r="D52" t="str">
            <v>Internal Medicine Pediatrics</v>
          </cell>
          <cell r="E52" t="str">
            <v>Internal Medicine Pediatrics</v>
          </cell>
          <cell r="F52" t="str">
            <v>86526:  PC Greenville Internal Medicine &amp; Pediatrics</v>
          </cell>
          <cell r="G52">
            <v>313764.30430262419</v>
          </cell>
          <cell r="H52">
            <v>0</v>
          </cell>
          <cell r="I52">
            <v>279452</v>
          </cell>
          <cell r="J52">
            <v>274130.95108479098</v>
          </cell>
          <cell r="K52">
            <v>299882.8958497392</v>
          </cell>
          <cell r="L52">
            <v>6655.2799939066172</v>
          </cell>
          <cell r="N52">
            <v>123</v>
          </cell>
          <cell r="O52" t="str">
            <v>No</v>
          </cell>
          <cell r="R52">
            <v>25266.666666666668</v>
          </cell>
          <cell r="T52">
            <v>0.9</v>
          </cell>
          <cell r="U52">
            <v>0.9</v>
          </cell>
          <cell r="V52">
            <v>0</v>
          </cell>
          <cell r="W52">
            <v>1</v>
          </cell>
          <cell r="X52">
            <v>1</v>
          </cell>
          <cell r="Y52">
            <v>0</v>
          </cell>
          <cell r="Z52">
            <v>8363.515064664185</v>
          </cell>
          <cell r="AA52">
            <v>8363.515064664185</v>
          </cell>
          <cell r="AB52">
            <v>1426.0650646641816</v>
          </cell>
        </row>
        <row r="53">
          <cell r="B53" t="str">
            <v>Alguire, Thomas</v>
          </cell>
          <cell r="C53" t="str">
            <v>Primary Care</v>
          </cell>
          <cell r="D53" t="str">
            <v>Internal Medicine General</v>
          </cell>
          <cell r="E53" t="str">
            <v>Internal Medicine General</v>
          </cell>
          <cell r="F53" t="str">
            <v>86527:  PC Harbor Dunes Internal Medicine</v>
          </cell>
          <cell r="G53">
            <v>175234.35872085229</v>
          </cell>
          <cell r="H53">
            <v>0</v>
          </cell>
          <cell r="I53">
            <v>140121.33333333334</v>
          </cell>
          <cell r="J53">
            <v>163547.95865043922</v>
          </cell>
          <cell r="K53">
            <v>184745.62437176384</v>
          </cell>
          <cell r="L53">
            <v>1868.3099998086691</v>
          </cell>
          <cell r="N53">
            <v>137</v>
          </cell>
          <cell r="O53" t="str">
            <v>No</v>
          </cell>
          <cell r="R53">
            <v>71067.199999999997</v>
          </cell>
          <cell r="T53">
            <v>1</v>
          </cell>
          <cell r="U53">
            <v>1</v>
          </cell>
          <cell r="V53">
            <v>0</v>
          </cell>
          <cell r="W53">
            <v>0.5</v>
          </cell>
          <cell r="X53">
            <v>0.5</v>
          </cell>
          <cell r="Y53">
            <v>0</v>
          </cell>
          <cell r="Z53">
            <v>2248.1250311210752</v>
          </cell>
          <cell r="AA53">
            <v>2248.1250311210752</v>
          </cell>
          <cell r="AB53">
            <v>352.91503112107489</v>
          </cell>
        </row>
        <row r="54">
          <cell r="B54" t="str">
            <v>McAree, John</v>
          </cell>
          <cell r="C54" t="str">
            <v>Primary Care</v>
          </cell>
          <cell r="D54" t="str">
            <v>Internal Medicine General</v>
          </cell>
          <cell r="E54" t="str">
            <v>Internal Medicine General</v>
          </cell>
          <cell r="F54" t="str">
            <v>86527:  PC Harbor Dunes Internal Medicine</v>
          </cell>
          <cell r="G54">
            <v>160157.47540271402</v>
          </cell>
          <cell r="H54">
            <v>0</v>
          </cell>
          <cell r="I54">
            <v>184028</v>
          </cell>
          <cell r="J54">
            <v>183606.39905096358</v>
          </cell>
          <cell r="K54">
            <v>196515.35616134983</v>
          </cell>
          <cell r="L54">
            <v>4478.2499995082617</v>
          </cell>
          <cell r="N54">
            <v>112</v>
          </cell>
          <cell r="O54" t="str">
            <v>No</v>
          </cell>
          <cell r="T54">
            <v>0.8</v>
          </cell>
          <cell r="U54">
            <v>0.8</v>
          </cell>
          <cell r="V54">
            <v>0</v>
          </cell>
          <cell r="W54">
            <v>1</v>
          </cell>
          <cell r="X54">
            <v>1</v>
          </cell>
          <cell r="Y54">
            <v>0</v>
          </cell>
          <cell r="Z54">
            <v>5030.500004157424</v>
          </cell>
          <cell r="AA54">
            <v>5030.500004157424</v>
          </cell>
          <cell r="AB54">
            <v>521.21000415742492</v>
          </cell>
        </row>
        <row r="55">
          <cell r="B55" t="str">
            <v>Ortiz, Joseph</v>
          </cell>
          <cell r="C55" t="str">
            <v>Primary Care</v>
          </cell>
          <cell r="D55" t="str">
            <v>Internal Medicine General</v>
          </cell>
          <cell r="E55" t="str">
            <v>Internal Medicine General</v>
          </cell>
          <cell r="F55" t="str">
            <v>86527:  PC Harbor Dunes Internal Medicine</v>
          </cell>
          <cell r="G55">
            <v>158143.02145107379</v>
          </cell>
          <cell r="H55">
            <v>0</v>
          </cell>
          <cell r="I55">
            <v>188254.66666666666</v>
          </cell>
          <cell r="J55">
            <v>183903.63580288511</v>
          </cell>
          <cell r="K55">
            <v>197964.7859552009</v>
          </cell>
          <cell r="L55">
            <v>4580.7099994570017</v>
          </cell>
          <cell r="N55">
            <v>188</v>
          </cell>
          <cell r="O55" t="str">
            <v>Yes</v>
          </cell>
          <cell r="T55">
            <v>1</v>
          </cell>
          <cell r="U55">
            <v>1</v>
          </cell>
          <cell r="V55">
            <v>0</v>
          </cell>
          <cell r="W55">
            <v>1</v>
          </cell>
          <cell r="X55">
            <v>1</v>
          </cell>
          <cell r="Y55">
            <v>0</v>
          </cell>
          <cell r="Z55">
            <v>5114.1850352212787</v>
          </cell>
          <cell r="AA55">
            <v>5114.1850352212787</v>
          </cell>
          <cell r="AB55">
            <v>597.59503522127852</v>
          </cell>
        </row>
        <row r="56">
          <cell r="B56" t="str">
            <v>Crissman, Molly</v>
          </cell>
          <cell r="C56" t="str">
            <v>Primary Care</v>
          </cell>
          <cell r="D56" t="str">
            <v>Family Practice</v>
          </cell>
          <cell r="E56" t="str">
            <v>Family Practice</v>
          </cell>
          <cell r="F56" t="str">
            <v>86528: PC Grand Haven Family Medicine</v>
          </cell>
          <cell r="G56">
            <v>144131.40731564406</v>
          </cell>
          <cell r="H56">
            <v>0</v>
          </cell>
          <cell r="I56">
            <v>137537.33333333334</v>
          </cell>
          <cell r="J56">
            <v>142088.81924186237</v>
          </cell>
          <cell r="K56">
            <v>153989.63090685458</v>
          </cell>
          <cell r="L56">
            <v>3826.0333302368722</v>
          </cell>
          <cell r="N56">
            <v>138</v>
          </cell>
          <cell r="O56" t="str">
            <v>No</v>
          </cell>
          <cell r="R56">
            <v>1120</v>
          </cell>
          <cell r="T56">
            <v>1</v>
          </cell>
          <cell r="U56">
            <v>1</v>
          </cell>
          <cell r="V56">
            <v>0</v>
          </cell>
          <cell r="W56">
            <v>0.71</v>
          </cell>
          <cell r="X56">
            <v>0.75</v>
          </cell>
          <cell r="Y56">
            <v>0</v>
          </cell>
          <cell r="Z56">
            <v>4538.3700388222933</v>
          </cell>
          <cell r="AA56">
            <v>4538.3700388222933</v>
          </cell>
          <cell r="AB56">
            <v>442.4400388222939</v>
          </cell>
        </row>
        <row r="57">
          <cell r="B57" t="str">
            <v>Mehra, Ruchira</v>
          </cell>
          <cell r="C57" t="str">
            <v>Primary Care</v>
          </cell>
          <cell r="D57" t="str">
            <v>Family Practice</v>
          </cell>
          <cell r="E57" t="str">
            <v>Family Practice</v>
          </cell>
          <cell r="F57" t="str">
            <v>86528: PC Grand Haven Family Medicine</v>
          </cell>
          <cell r="G57">
            <v>155859.91034007707</v>
          </cell>
          <cell r="H57">
            <v>0</v>
          </cell>
          <cell r="I57">
            <v>157309.33333333334</v>
          </cell>
          <cell r="J57">
            <v>156582.54294285507</v>
          </cell>
          <cell r="K57">
            <v>189876.35028030671</v>
          </cell>
          <cell r="L57">
            <v>4390.7099968641996</v>
          </cell>
          <cell r="N57">
            <v>162</v>
          </cell>
          <cell r="O57" t="str">
            <v>No</v>
          </cell>
          <cell r="R57">
            <v>1120</v>
          </cell>
          <cell r="T57">
            <v>1</v>
          </cell>
          <cell r="U57">
            <v>1</v>
          </cell>
          <cell r="V57">
            <v>0</v>
          </cell>
          <cell r="W57">
            <v>0.94</v>
          </cell>
          <cell r="X57">
            <v>1</v>
          </cell>
          <cell r="Y57">
            <v>0</v>
          </cell>
          <cell r="Z57">
            <v>5112.7100355252624</v>
          </cell>
          <cell r="AA57">
            <v>5112.7100355252624</v>
          </cell>
          <cell r="AB57">
            <v>580.72003552525985</v>
          </cell>
        </row>
        <row r="58">
          <cell r="B58" t="str">
            <v>Martin, Bruce</v>
          </cell>
          <cell r="C58" t="str">
            <v>Primary Care</v>
          </cell>
          <cell r="D58" t="str">
            <v>Family Practice</v>
          </cell>
          <cell r="E58" t="str">
            <v>Family Practice</v>
          </cell>
          <cell r="F58" t="str">
            <v>86528: PC Grand Haven Family Medicine</v>
          </cell>
          <cell r="G58">
            <v>208736.79658507981</v>
          </cell>
          <cell r="H58">
            <v>0</v>
          </cell>
          <cell r="I58">
            <v>218018.66666666666</v>
          </cell>
          <cell r="J58">
            <v>219374.82812212751</v>
          </cell>
          <cell r="K58">
            <v>223313.97349086584</v>
          </cell>
          <cell r="L58">
            <v>5411.7033301343517</v>
          </cell>
          <cell r="N58">
            <v>140</v>
          </cell>
          <cell r="O58" t="str">
            <v>No</v>
          </cell>
          <cell r="Q58">
            <v>12000</v>
          </cell>
          <cell r="R58">
            <v>1920</v>
          </cell>
          <cell r="T58">
            <v>1</v>
          </cell>
          <cell r="U58">
            <v>0.95</v>
          </cell>
          <cell r="V58">
            <v>0</v>
          </cell>
          <cell r="W58">
            <v>1</v>
          </cell>
          <cell r="X58">
            <v>1</v>
          </cell>
          <cell r="Y58">
            <v>0</v>
          </cell>
          <cell r="Z58">
            <v>6020.4672926437852</v>
          </cell>
          <cell r="AA58">
            <v>6020.4672926437852</v>
          </cell>
          <cell r="AB58">
            <v>391.92729264378704</v>
          </cell>
        </row>
        <row r="59">
          <cell r="B59" t="str">
            <v>Powers, Daniel</v>
          </cell>
          <cell r="C59" t="str">
            <v>Primary Care</v>
          </cell>
          <cell r="D59" t="str">
            <v>Family Practice</v>
          </cell>
          <cell r="E59" t="str">
            <v>Family Practice</v>
          </cell>
          <cell r="F59" t="str">
            <v>86528: PC Grand Haven Family Medicine</v>
          </cell>
          <cell r="G59">
            <v>308378.97003666358</v>
          </cell>
          <cell r="H59">
            <v>0</v>
          </cell>
          <cell r="I59">
            <v>240412</v>
          </cell>
          <cell r="J59">
            <v>241600.63055170228</v>
          </cell>
          <cell r="K59">
            <v>265081.99377354525</v>
          </cell>
          <cell r="L59">
            <v>6704.853330587347</v>
          </cell>
          <cell r="N59">
            <v>139</v>
          </cell>
          <cell r="O59" t="str">
            <v>No</v>
          </cell>
          <cell r="R59">
            <v>1920</v>
          </cell>
          <cell r="T59">
            <v>1</v>
          </cell>
          <cell r="U59">
            <v>1</v>
          </cell>
          <cell r="V59">
            <v>0</v>
          </cell>
          <cell r="W59">
            <v>1</v>
          </cell>
          <cell r="X59">
            <v>1</v>
          </cell>
          <cell r="Y59">
            <v>0</v>
          </cell>
          <cell r="Z59">
            <v>7981.5550937876105</v>
          </cell>
          <cell r="AA59">
            <v>7981.5550937876105</v>
          </cell>
          <cell r="AB59">
            <v>1071.5270937876085</v>
          </cell>
        </row>
        <row r="60">
          <cell r="B60" t="str">
            <v>Wiseman, Karen</v>
          </cell>
          <cell r="C60" t="str">
            <v>Primary Care</v>
          </cell>
          <cell r="D60" t="str">
            <v>Pediatrics General</v>
          </cell>
          <cell r="E60" t="str">
            <v>Pediatrics</v>
          </cell>
          <cell r="F60" t="str">
            <v>86529:  PC Grand Haven Pediatrics</v>
          </cell>
          <cell r="G60">
            <v>17232.32</v>
          </cell>
          <cell r="H60">
            <v>76.930000000000007</v>
          </cell>
          <cell r="I60">
            <v>134720</v>
          </cell>
          <cell r="J60">
            <v>160000</v>
          </cell>
          <cell r="K60">
            <v>66269.218986382359</v>
          </cell>
          <cell r="L60">
            <v>3999.7933328499398</v>
          </cell>
          <cell r="M60" t="str">
            <v>Guarantee</v>
          </cell>
          <cell r="N60">
            <v>228</v>
          </cell>
          <cell r="O60" t="str">
            <v>Yes</v>
          </cell>
          <cell r="R60">
            <v>1866.6666666666667</v>
          </cell>
          <cell r="S60">
            <v>132926</v>
          </cell>
          <cell r="T60">
            <v>1</v>
          </cell>
          <cell r="U60">
            <v>1</v>
          </cell>
          <cell r="V60">
            <v>0</v>
          </cell>
          <cell r="W60">
            <v>1</v>
          </cell>
          <cell r="X60">
            <v>1</v>
          </cell>
          <cell r="Y60">
            <v>0</v>
          </cell>
          <cell r="Z60">
            <v>342.71000581979752</v>
          </cell>
          <cell r="AA60">
            <v>342.71000581979752</v>
          </cell>
          <cell r="AB60">
            <v>-3378.7599941802036</v>
          </cell>
        </row>
        <row r="61">
          <cell r="B61" t="str">
            <v>Warmoth, Michael</v>
          </cell>
          <cell r="C61" t="str">
            <v>Primary Care</v>
          </cell>
          <cell r="D61" t="str">
            <v>Pediatrics General</v>
          </cell>
          <cell r="E61" t="str">
            <v>Pediatrics</v>
          </cell>
          <cell r="F61" t="str">
            <v>86529:  PC Grand Haven Pediatrics</v>
          </cell>
          <cell r="G61">
            <v>249359.02642343368</v>
          </cell>
          <cell r="H61">
            <v>0</v>
          </cell>
          <cell r="I61">
            <v>236576</v>
          </cell>
          <cell r="J61">
            <v>235935.36448153103</v>
          </cell>
          <cell r="K61">
            <v>243237.47375374561</v>
          </cell>
          <cell r="L61">
            <v>5515.4299813508987</v>
          </cell>
          <cell r="N61">
            <v>145</v>
          </cell>
          <cell r="O61" t="str">
            <v>No</v>
          </cell>
          <cell r="R61">
            <v>19200</v>
          </cell>
          <cell r="T61">
            <v>1</v>
          </cell>
          <cell r="U61">
            <v>1</v>
          </cell>
          <cell r="V61">
            <v>0</v>
          </cell>
          <cell r="W61">
            <v>1</v>
          </cell>
          <cell r="X61">
            <v>1</v>
          </cell>
          <cell r="Y61">
            <v>0</v>
          </cell>
          <cell r="Z61">
            <v>7028.0101269483566</v>
          </cell>
          <cell r="AA61">
            <v>7028.0101269483566</v>
          </cell>
          <cell r="AB61">
            <v>686.75012694835823</v>
          </cell>
        </row>
        <row r="62">
          <cell r="B62" t="str">
            <v>VanKuiken, Jerry</v>
          </cell>
          <cell r="C62" t="str">
            <v>Primary Care</v>
          </cell>
          <cell r="D62" t="str">
            <v>Pediatrics General</v>
          </cell>
          <cell r="E62" t="str">
            <v>Pediatrics</v>
          </cell>
          <cell r="F62" t="str">
            <v>86529:  PC Grand Haven Pediatrics</v>
          </cell>
          <cell r="G62">
            <v>308397.14955542772</v>
          </cell>
          <cell r="H62">
            <v>0</v>
          </cell>
          <cell r="I62">
            <v>248894.66666666666</v>
          </cell>
          <cell r="J62">
            <v>247746.38954479186</v>
          </cell>
          <cell r="K62">
            <v>274095.82392623235</v>
          </cell>
          <cell r="L62">
            <v>5688.9733131428557</v>
          </cell>
          <cell r="N62">
            <v>143</v>
          </cell>
          <cell r="O62" t="str">
            <v>No</v>
          </cell>
          <cell r="Q62">
            <v>2133.3333333333335</v>
          </cell>
          <cell r="R62">
            <v>22666.666666666668</v>
          </cell>
          <cell r="T62">
            <v>1</v>
          </cell>
          <cell r="U62">
            <v>1</v>
          </cell>
          <cell r="V62">
            <v>0</v>
          </cell>
          <cell r="W62">
            <v>1</v>
          </cell>
          <cell r="X62">
            <v>1</v>
          </cell>
          <cell r="Y62">
            <v>0</v>
          </cell>
          <cell r="Z62">
            <v>7788.2001256197691</v>
          </cell>
          <cell r="AA62">
            <v>7788.2001256197691</v>
          </cell>
          <cell r="AB62">
            <v>1080.280125619769</v>
          </cell>
        </row>
        <row r="63">
          <cell r="B63" t="str">
            <v>Davey, Julia</v>
          </cell>
          <cell r="C63" t="str">
            <v>Primary Care</v>
          </cell>
          <cell r="D63" t="str">
            <v>Pediatrics General</v>
          </cell>
          <cell r="E63" t="str">
            <v>Pediatrics</v>
          </cell>
          <cell r="F63" t="str">
            <v>86529:  PC Grand Haven Pediatrics</v>
          </cell>
          <cell r="G63">
            <v>299380.74378034659</v>
          </cell>
          <cell r="H63">
            <v>0</v>
          </cell>
          <cell r="I63">
            <v>247010.66666666666</v>
          </cell>
          <cell r="J63">
            <v>230196.9474101747</v>
          </cell>
          <cell r="K63">
            <v>270070.64667363884</v>
          </cell>
          <cell r="L63">
            <v>5716.2433124234276</v>
          </cell>
          <cell r="N63">
            <v>142</v>
          </cell>
          <cell r="O63" t="str">
            <v>No</v>
          </cell>
          <cell r="R63">
            <v>21813.333333333332</v>
          </cell>
          <cell r="T63">
            <v>1</v>
          </cell>
          <cell r="U63">
            <v>1</v>
          </cell>
          <cell r="V63">
            <v>0</v>
          </cell>
          <cell r="W63">
            <v>1</v>
          </cell>
          <cell r="X63">
            <v>1</v>
          </cell>
          <cell r="Y63">
            <v>0</v>
          </cell>
          <cell r="Z63">
            <v>7880.7801430076361</v>
          </cell>
          <cell r="AA63">
            <v>7880.7801430076361</v>
          </cell>
          <cell r="AB63">
            <v>1498.1601430076353</v>
          </cell>
        </row>
        <row r="64">
          <cell r="B64" t="str">
            <v>Jarve, Robert</v>
          </cell>
          <cell r="C64" t="str">
            <v>Primary Care</v>
          </cell>
          <cell r="D64" t="str">
            <v>Internal Medicine Pediatrics</v>
          </cell>
          <cell r="E64" t="str">
            <v>Internal Medicine Pediatrics</v>
          </cell>
          <cell r="F64" t="str">
            <v>86530:  PC IM/PEDS/FM Alpine</v>
          </cell>
          <cell r="G64">
            <v>206484.68024701561</v>
          </cell>
          <cell r="H64">
            <v>0</v>
          </cell>
          <cell r="I64">
            <v>145310.66666666666</v>
          </cell>
          <cell r="J64">
            <v>206500</v>
          </cell>
          <cell r="K64">
            <v>206484.68024701561</v>
          </cell>
          <cell r="L64">
            <v>3867.0666616211333</v>
          </cell>
          <cell r="N64">
            <v>252</v>
          </cell>
          <cell r="O64" t="e">
            <v>#N/A</v>
          </cell>
          <cell r="T64">
            <v>1</v>
          </cell>
          <cell r="U64">
            <v>0.95</v>
          </cell>
          <cell r="V64">
            <v>0</v>
          </cell>
          <cell r="W64">
            <v>1</v>
          </cell>
          <cell r="X64">
            <v>1</v>
          </cell>
          <cell r="Y64">
            <v>0</v>
          </cell>
          <cell r="Z64">
            <v>5044.4950337782502</v>
          </cell>
          <cell r="AA64">
            <v>5044.4950337782502</v>
          </cell>
          <cell r="AB64">
            <v>997.98503377825</v>
          </cell>
        </row>
        <row r="65">
          <cell r="B65" t="str">
            <v>Lee, Gerald</v>
          </cell>
          <cell r="C65" t="str">
            <v>Primary Care</v>
          </cell>
          <cell r="D65" t="str">
            <v>Internal Medicine Pediatrics</v>
          </cell>
          <cell r="E65" t="str">
            <v>Internal Medicine Pediatrics</v>
          </cell>
          <cell r="F65" t="str">
            <v>86530:  PC IM/PEDS/FM Alpine</v>
          </cell>
          <cell r="G65">
            <v>205533.15981889985</v>
          </cell>
          <cell r="H65">
            <v>0</v>
          </cell>
          <cell r="I65">
            <v>188390.66666666666</v>
          </cell>
          <cell r="J65">
            <v>181142.89372467174</v>
          </cell>
          <cell r="K65">
            <v>205533.15981889985</v>
          </cell>
          <cell r="L65">
            <v>4599.0899964720011</v>
          </cell>
          <cell r="N65">
            <v>259</v>
          </cell>
          <cell r="O65" t="e">
            <v>#N/A</v>
          </cell>
          <cell r="R65">
            <v>238.93333333333331</v>
          </cell>
          <cell r="T65">
            <v>1</v>
          </cell>
          <cell r="U65">
            <v>1</v>
          </cell>
          <cell r="V65">
            <v>0</v>
          </cell>
          <cell r="W65">
            <v>1</v>
          </cell>
          <cell r="X65">
            <v>1</v>
          </cell>
          <cell r="Y65">
            <v>0</v>
          </cell>
          <cell r="Z65">
            <v>5474.810028847307</v>
          </cell>
          <cell r="AA65">
            <v>5474.810028847307</v>
          </cell>
          <cell r="AB65">
            <v>890.23002884730613</v>
          </cell>
        </row>
        <row r="66">
          <cell r="B66" t="str">
            <v>Breitweiser, Ann</v>
          </cell>
          <cell r="C66" t="str">
            <v>Primary Care</v>
          </cell>
          <cell r="D66" t="str">
            <v>Family Practice</v>
          </cell>
          <cell r="E66" t="str">
            <v>Family Practice</v>
          </cell>
          <cell r="F66" t="str">
            <v>86531:  PC Byron Center Family Medicine</v>
          </cell>
          <cell r="G66">
            <v>119839.65</v>
          </cell>
          <cell r="H66">
            <v>0</v>
          </cell>
          <cell r="I66">
            <v>131524</v>
          </cell>
          <cell r="J66">
            <v>130064.60868286379</v>
          </cell>
          <cell r="K66">
            <v>122480.22498833036</v>
          </cell>
          <cell r="L66">
            <v>3606.4966618369021</v>
          </cell>
          <cell r="M66" t="str">
            <v>Guarantee</v>
          </cell>
          <cell r="N66">
            <v>189</v>
          </cell>
          <cell r="O66" t="str">
            <v>Yes</v>
          </cell>
          <cell r="T66">
            <v>0.8</v>
          </cell>
          <cell r="U66">
            <v>0.8</v>
          </cell>
          <cell r="V66">
            <v>0</v>
          </cell>
          <cell r="W66">
            <v>1</v>
          </cell>
          <cell r="X66">
            <v>1</v>
          </cell>
          <cell r="Y66">
            <v>0</v>
          </cell>
          <cell r="Z66">
            <v>3652.5750501379371</v>
          </cell>
          <cell r="AA66">
            <v>3652.5750501379371</v>
          </cell>
          <cell r="AB66">
            <v>-135.12494986206366</v>
          </cell>
        </row>
        <row r="67">
          <cell r="B67" t="str">
            <v>Braman, Paul</v>
          </cell>
          <cell r="C67" t="str">
            <v>Primary Care</v>
          </cell>
          <cell r="D67" t="str">
            <v>Family Practice</v>
          </cell>
          <cell r="E67" t="str">
            <v>Family Practice</v>
          </cell>
          <cell r="F67" t="str">
            <v>86531:  PC Byron Center Family Medicine</v>
          </cell>
          <cell r="G67">
            <v>145208.38531214054</v>
          </cell>
          <cell r="H67">
            <v>0</v>
          </cell>
          <cell r="I67">
            <v>152468</v>
          </cell>
          <cell r="J67">
            <v>174025.36513087206</v>
          </cell>
          <cell r="K67">
            <v>164016.80434570351</v>
          </cell>
          <cell r="L67">
            <v>4277.8099972903728</v>
          </cell>
          <cell r="N67">
            <v>180</v>
          </cell>
          <cell r="O67" t="str">
            <v>No</v>
          </cell>
          <cell r="T67">
            <v>1</v>
          </cell>
          <cell r="U67">
            <v>1</v>
          </cell>
          <cell r="V67">
            <v>0</v>
          </cell>
          <cell r="W67">
            <v>1</v>
          </cell>
          <cell r="X67">
            <v>1</v>
          </cell>
          <cell r="Y67">
            <v>0</v>
          </cell>
          <cell r="Z67">
            <v>4888.160072222352</v>
          </cell>
          <cell r="AA67">
            <v>4888.160072222352</v>
          </cell>
          <cell r="AB67">
            <v>327.04007222235123</v>
          </cell>
        </row>
        <row r="68">
          <cell r="B68" t="str">
            <v>Jaglowski, Raymond</v>
          </cell>
          <cell r="C68" t="str">
            <v>Primary Care</v>
          </cell>
          <cell r="D68" t="str">
            <v>Family Practice</v>
          </cell>
          <cell r="E68" t="str">
            <v>Family Practice</v>
          </cell>
          <cell r="F68" t="str">
            <v>86531:  PC Byron Center Family Medicine</v>
          </cell>
          <cell r="G68">
            <v>213415.58382597865</v>
          </cell>
          <cell r="H68">
            <v>0</v>
          </cell>
          <cell r="I68">
            <v>192990.66666666666</v>
          </cell>
          <cell r="J68">
            <v>198223.4895854106</v>
          </cell>
          <cell r="K68">
            <v>220539.90992262159</v>
          </cell>
          <cell r="L68">
            <v>4911.9233281662064</v>
          </cell>
          <cell r="N68">
            <v>182</v>
          </cell>
          <cell r="O68" t="str">
            <v>No</v>
          </cell>
          <cell r="T68">
            <v>1</v>
          </cell>
          <cell r="U68">
            <v>1</v>
          </cell>
          <cell r="V68">
            <v>0</v>
          </cell>
          <cell r="W68">
            <v>1</v>
          </cell>
          <cell r="X68">
            <v>1</v>
          </cell>
          <cell r="Y68">
            <v>0</v>
          </cell>
          <cell r="Z68">
            <v>6347.0000774338841</v>
          </cell>
          <cell r="AA68">
            <v>6347.0000774338841</v>
          </cell>
          <cell r="AB68">
            <v>993.71007743388145</v>
          </cell>
        </row>
        <row r="69">
          <cell r="B69" t="str">
            <v xml:space="preserve">Oetman, Duane </v>
          </cell>
          <cell r="C69" t="str">
            <v>Primary Care</v>
          </cell>
          <cell r="D69" t="str">
            <v>Family Practice</v>
          </cell>
          <cell r="E69" t="str">
            <v>Family Practice</v>
          </cell>
          <cell r="F69" t="str">
            <v>86531:  PC Byron Center Family Medicine</v>
          </cell>
          <cell r="G69">
            <v>319480.70518418879</v>
          </cell>
          <cell r="H69">
            <v>0</v>
          </cell>
          <cell r="I69">
            <v>233992</v>
          </cell>
          <cell r="J69">
            <v>252632.90089314163</v>
          </cell>
          <cell r="K69">
            <v>272648.43906890601</v>
          </cell>
          <cell r="L69">
            <v>5956.9466607073946</v>
          </cell>
          <cell r="N69">
            <v>181</v>
          </cell>
          <cell r="O69" t="str">
            <v>No</v>
          </cell>
          <cell r="Q69">
            <v>12000</v>
          </cell>
          <cell r="T69">
            <v>1</v>
          </cell>
          <cell r="U69">
            <v>0.95</v>
          </cell>
          <cell r="V69">
            <v>0</v>
          </cell>
          <cell r="W69">
            <v>1</v>
          </cell>
          <cell r="X69">
            <v>1</v>
          </cell>
          <cell r="Y69">
            <v>0</v>
          </cell>
          <cell r="Z69">
            <v>7849.975073300302</v>
          </cell>
          <cell r="AA69">
            <v>7849.975073300302</v>
          </cell>
          <cell r="AB69">
            <v>908.7850733002997</v>
          </cell>
        </row>
        <row r="70">
          <cell r="B70" t="str">
            <v>Evenhouse, Mark</v>
          </cell>
          <cell r="C70" t="str">
            <v>Primary Care</v>
          </cell>
          <cell r="D70" t="str">
            <v>Internal Medicine Pediatrics</v>
          </cell>
          <cell r="E70" t="str">
            <v>Internal Medicine Pediatrics</v>
          </cell>
          <cell r="F70" t="str">
            <v>86533:  PC IM/PED Lowell</v>
          </cell>
          <cell r="G70">
            <v>231026.98615827816</v>
          </cell>
          <cell r="H70">
            <v>87.5</v>
          </cell>
          <cell r="I70">
            <v>249652</v>
          </cell>
          <cell r="J70">
            <v>256290.0609079834</v>
          </cell>
          <cell r="K70">
            <v>182000</v>
          </cell>
          <cell r="L70">
            <v>5082.1266658256454</v>
          </cell>
          <cell r="N70">
            <v>243</v>
          </cell>
          <cell r="O70" t="str">
            <v>Yes</v>
          </cell>
          <cell r="Q70">
            <v>12000</v>
          </cell>
          <cell r="R70">
            <v>38800</v>
          </cell>
          <cell r="S70">
            <v>131003</v>
          </cell>
          <cell r="T70">
            <v>1</v>
          </cell>
          <cell r="U70">
            <v>0.95</v>
          </cell>
          <cell r="V70">
            <v>0</v>
          </cell>
          <cell r="W70">
            <v>1</v>
          </cell>
          <cell r="X70">
            <v>1</v>
          </cell>
          <cell r="Y70">
            <v>0</v>
          </cell>
          <cell r="Z70">
            <v>2543.5500049740076</v>
          </cell>
          <cell r="AA70">
            <v>2543.5500049740076</v>
          </cell>
          <cell r="AB70">
            <v>-2500.609995025995</v>
          </cell>
        </row>
        <row r="71">
          <cell r="B71" t="str">
            <v>Mogor, John</v>
          </cell>
          <cell r="C71" t="str">
            <v>Primary Care</v>
          </cell>
          <cell r="D71" t="str">
            <v>Internal Medicine Pediatrics</v>
          </cell>
          <cell r="E71" t="str">
            <v>Internal Medicine Pediatrics</v>
          </cell>
          <cell r="F71" t="str">
            <v>86533:  PC IM/PED Lowell</v>
          </cell>
          <cell r="G71">
            <v>216401.80080000003</v>
          </cell>
          <cell r="H71">
            <v>0</v>
          </cell>
          <cell r="I71">
            <v>229926.66666666666</v>
          </cell>
          <cell r="J71">
            <v>233065.201141942</v>
          </cell>
          <cell r="K71">
            <v>90167.416999999987</v>
          </cell>
          <cell r="L71">
            <v>4717.2333326240378</v>
          </cell>
          <cell r="N71">
            <v>190</v>
          </cell>
          <cell r="O71" t="e">
            <v>#N/A</v>
          </cell>
          <cell r="R71">
            <v>42160</v>
          </cell>
          <cell r="T71">
            <v>1</v>
          </cell>
          <cell r="U71">
            <v>1</v>
          </cell>
          <cell r="V71">
            <v>0</v>
          </cell>
          <cell r="W71">
            <v>1</v>
          </cell>
          <cell r="X71">
            <v>1</v>
          </cell>
          <cell r="Y71">
            <v>9.0300002098083496</v>
          </cell>
          <cell r="Z71">
            <v>2649.1900084242225</v>
          </cell>
          <cell r="AA71">
            <v>2658.2200086340308</v>
          </cell>
          <cell r="AB71">
            <v>-2189.4099913659693</v>
          </cell>
        </row>
        <row r="72">
          <cell r="B72" t="str">
            <v>Lang, Robert</v>
          </cell>
          <cell r="C72" t="str">
            <v>Primary Care</v>
          </cell>
          <cell r="D72" t="str">
            <v>Internal Medicine Pediatrics</v>
          </cell>
          <cell r="E72" t="str">
            <v>Internal Medicine Pediatrics</v>
          </cell>
          <cell r="F72" t="str">
            <v>86540:  PC IM/PED Summit Park</v>
          </cell>
          <cell r="G72">
            <v>188674.02679999999</v>
          </cell>
          <cell r="H72">
            <v>0</v>
          </cell>
          <cell r="I72">
            <v>190498.66666666666</v>
          </cell>
          <cell r="J72">
            <v>192199.60413588659</v>
          </cell>
          <cell r="K72">
            <v>188674.02679999999</v>
          </cell>
          <cell r="L72">
            <v>4475.6399931162596</v>
          </cell>
          <cell r="N72">
            <v>256</v>
          </cell>
          <cell r="O72" t="e">
            <v>#N/A</v>
          </cell>
          <cell r="R72">
            <v>906.66666666666663</v>
          </cell>
          <cell r="T72">
            <v>1</v>
          </cell>
          <cell r="U72">
            <v>1</v>
          </cell>
          <cell r="V72">
            <v>0</v>
          </cell>
          <cell r="W72">
            <v>1</v>
          </cell>
          <cell r="X72">
            <v>1</v>
          </cell>
          <cell r="Y72">
            <v>1.5199999809265137</v>
          </cell>
          <cell r="Z72">
            <v>4625.1150596216321</v>
          </cell>
          <cell r="AA72">
            <v>4626.6350596025586</v>
          </cell>
          <cell r="AB72">
            <v>-224.41494039744703</v>
          </cell>
        </row>
        <row r="73">
          <cell r="B73" t="str">
            <v>Heslip, John</v>
          </cell>
          <cell r="C73" t="str">
            <v>Primary Care</v>
          </cell>
          <cell r="D73" t="str">
            <v>Internal Medicine Pediatrics</v>
          </cell>
          <cell r="E73" t="str">
            <v>Internal Medicine Pediatrics</v>
          </cell>
          <cell r="F73" t="str">
            <v>86540:  PC IM/PED Summit Park</v>
          </cell>
          <cell r="G73">
            <v>192142.62082156097</v>
          </cell>
          <cell r="H73">
            <v>0</v>
          </cell>
          <cell r="I73">
            <v>191117.33333333334</v>
          </cell>
          <cell r="J73">
            <v>198473.30255490006</v>
          </cell>
          <cell r="K73">
            <v>192142.62082156097</v>
          </cell>
          <cell r="L73">
            <v>4647.056662599246</v>
          </cell>
          <cell r="N73">
            <v>250</v>
          </cell>
          <cell r="O73" t="e">
            <v>#N/A</v>
          </cell>
          <cell r="T73">
            <v>1</v>
          </cell>
          <cell r="U73">
            <v>1</v>
          </cell>
          <cell r="V73">
            <v>0</v>
          </cell>
          <cell r="W73">
            <v>1</v>
          </cell>
          <cell r="X73">
            <v>1</v>
          </cell>
          <cell r="Y73">
            <v>0</v>
          </cell>
          <cell r="Z73">
            <v>4901.3000327125192</v>
          </cell>
          <cell r="AA73">
            <v>4901.3000327125192</v>
          </cell>
          <cell r="AB73">
            <v>-211.80996728748232</v>
          </cell>
        </row>
        <row r="74">
          <cell r="B74" t="str">
            <v>Macedo, Stephen</v>
          </cell>
          <cell r="C74" t="str">
            <v>Primary Care</v>
          </cell>
          <cell r="D74" t="str">
            <v>Internal Medicine Pediatrics</v>
          </cell>
          <cell r="E74" t="str">
            <v>Internal Medicine Pediatrics</v>
          </cell>
          <cell r="F74" t="str">
            <v>86540:  PC IM/PED Summit Park</v>
          </cell>
          <cell r="G74">
            <v>209778.54215587676</v>
          </cell>
          <cell r="H74">
            <v>0</v>
          </cell>
          <cell r="I74">
            <v>209625.33333333334</v>
          </cell>
          <cell r="J74">
            <v>195321.82299227148</v>
          </cell>
          <cell r="K74">
            <v>209778.54215587676</v>
          </cell>
          <cell r="L74">
            <v>4414.4166596333189</v>
          </cell>
          <cell r="N74">
            <v>260</v>
          </cell>
          <cell r="O74" t="e">
            <v>#N/A</v>
          </cell>
          <cell r="R74">
            <v>6133.333333333333</v>
          </cell>
          <cell r="T74">
            <v>1</v>
          </cell>
          <cell r="U74">
            <v>1</v>
          </cell>
          <cell r="V74">
            <v>0</v>
          </cell>
          <cell r="W74">
            <v>1</v>
          </cell>
          <cell r="X74">
            <v>1</v>
          </cell>
          <cell r="Y74">
            <v>0</v>
          </cell>
          <cell r="Z74">
            <v>5219.3850538283587</v>
          </cell>
          <cell r="AA74">
            <v>5219.3850538283587</v>
          </cell>
          <cell r="AB74">
            <v>416.27505382835807</v>
          </cell>
        </row>
        <row r="75">
          <cell r="B75" t="str">
            <v>Mackinder, Robert</v>
          </cell>
          <cell r="C75" t="str">
            <v>Primary Care</v>
          </cell>
          <cell r="D75" t="str">
            <v>Internal Medicine Pediatrics</v>
          </cell>
          <cell r="E75" t="str">
            <v>Internal Medicine Pediatrics</v>
          </cell>
          <cell r="F75" t="str">
            <v>86540:  PC IM/PED Summit Park</v>
          </cell>
          <cell r="G75">
            <v>233404.56804525087</v>
          </cell>
          <cell r="H75">
            <v>0</v>
          </cell>
          <cell r="I75">
            <v>256328</v>
          </cell>
          <cell r="J75">
            <v>218577.56482843732</v>
          </cell>
          <cell r="K75">
            <v>233404.56804525087</v>
          </cell>
          <cell r="L75">
            <v>4656.1566555897398</v>
          </cell>
          <cell r="N75">
            <v>261</v>
          </cell>
          <cell r="O75" t="e">
            <v>#N/A</v>
          </cell>
          <cell r="Q75">
            <v>12000</v>
          </cell>
          <cell r="R75">
            <v>4800</v>
          </cell>
          <cell r="T75">
            <v>1</v>
          </cell>
          <cell r="U75">
            <v>0.95</v>
          </cell>
          <cell r="V75">
            <v>0</v>
          </cell>
          <cell r="W75">
            <v>1</v>
          </cell>
          <cell r="X75">
            <v>1</v>
          </cell>
          <cell r="Y75">
            <v>2.3300000429153442</v>
          </cell>
          <cell r="Z75">
            <v>5523.8100786805153</v>
          </cell>
          <cell r="AA75">
            <v>5526.1400787234306</v>
          </cell>
          <cell r="AB75">
            <v>316.51007872343143</v>
          </cell>
        </row>
        <row r="76">
          <cell r="B76" t="str">
            <v>Fabian, Allison</v>
          </cell>
          <cell r="C76" t="str">
            <v>Primary Care</v>
          </cell>
          <cell r="D76" t="str">
            <v>Family Practice</v>
          </cell>
          <cell r="E76" t="str">
            <v>Family Practice</v>
          </cell>
          <cell r="F76" t="str">
            <v>86590:  PC FM Grandville</v>
          </cell>
          <cell r="G76">
            <v>145389.6</v>
          </cell>
          <cell r="H76">
            <v>0</v>
          </cell>
          <cell r="I76">
            <v>127526.66666666667</v>
          </cell>
          <cell r="J76">
            <v>140000</v>
          </cell>
          <cell r="K76">
            <v>76190.31420108545</v>
          </cell>
          <cell r="L76">
            <v>3631.1633315136037</v>
          </cell>
          <cell r="M76" t="str">
            <v>Guarantee</v>
          </cell>
          <cell r="N76">
            <v>201</v>
          </cell>
          <cell r="O76" t="str">
            <v>Yes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0</v>
          </cell>
          <cell r="Z76">
            <v>2294.1700117886066</v>
          </cell>
          <cell r="AA76">
            <v>2294.1700117886066</v>
          </cell>
          <cell r="AB76">
            <v>-1578.6999882113942</v>
          </cell>
        </row>
        <row r="77">
          <cell r="B77" t="str">
            <v>Foe, Lawrence</v>
          </cell>
          <cell r="C77" t="str">
            <v>Primary Care</v>
          </cell>
          <cell r="D77" t="str">
            <v>Family Practice</v>
          </cell>
          <cell r="E77" t="str">
            <v>Family Practice</v>
          </cell>
          <cell r="F77" t="str">
            <v>86590:  PC FM Grandville</v>
          </cell>
          <cell r="G77">
            <v>155651.88</v>
          </cell>
          <cell r="H77">
            <v>0</v>
          </cell>
          <cell r="I77">
            <v>149089.33333333334</v>
          </cell>
          <cell r="J77">
            <v>139225.13767363064</v>
          </cell>
          <cell r="K77">
            <v>155651.88</v>
          </cell>
          <cell r="L77">
            <v>3831.0366632143655</v>
          </cell>
          <cell r="M77" t="str">
            <v>Guarantee</v>
          </cell>
          <cell r="N77">
            <v>246</v>
          </cell>
          <cell r="O77" t="e">
            <v>#N/A</v>
          </cell>
          <cell r="R77">
            <v>746.66666666666663</v>
          </cell>
          <cell r="T77">
            <v>1</v>
          </cell>
          <cell r="U77">
            <v>1</v>
          </cell>
          <cell r="V77">
            <v>0</v>
          </cell>
          <cell r="W77">
            <v>1</v>
          </cell>
          <cell r="X77">
            <v>1</v>
          </cell>
          <cell r="Y77">
            <v>0</v>
          </cell>
          <cell r="Z77">
            <v>4240.0150498896837</v>
          </cell>
          <cell r="AA77">
            <v>4240.0150498896837</v>
          </cell>
          <cell r="AB77">
            <v>185.54504988968256</v>
          </cell>
        </row>
        <row r="78">
          <cell r="B78" t="str">
            <v>Knibbe, Jeffry</v>
          </cell>
          <cell r="C78" t="str">
            <v>Primary Care</v>
          </cell>
          <cell r="D78" t="str">
            <v>Internal Medicine General</v>
          </cell>
          <cell r="E78" t="str">
            <v>Internal Medicine General</v>
          </cell>
          <cell r="F78" t="str">
            <v>86630:  PC IM Grandville</v>
          </cell>
          <cell r="G78">
            <v>159413.72681022141</v>
          </cell>
          <cell r="H78">
            <v>0</v>
          </cell>
          <cell r="I78">
            <v>187288</v>
          </cell>
          <cell r="J78">
            <v>182736.30374441948</v>
          </cell>
          <cell r="K78">
            <v>173411.3527556574</v>
          </cell>
          <cell r="L78">
            <v>3465.4666662315526</v>
          </cell>
          <cell r="N78">
            <v>86</v>
          </cell>
          <cell r="O78" t="str">
            <v>No</v>
          </cell>
          <cell r="R78">
            <v>2853.3333333333335</v>
          </cell>
          <cell r="T78">
            <v>1</v>
          </cell>
          <cell r="U78">
            <v>1</v>
          </cell>
          <cell r="V78">
            <v>0</v>
          </cell>
          <cell r="W78">
            <v>0.5</v>
          </cell>
          <cell r="X78">
            <v>0.5</v>
          </cell>
          <cell r="Y78">
            <v>96.400000095367432</v>
          </cell>
          <cell r="Z78">
            <v>3609.2150264568627</v>
          </cell>
          <cell r="AA78">
            <v>3705.6150265522301</v>
          </cell>
          <cell r="AB78">
            <v>268.30502655222926</v>
          </cell>
        </row>
        <row r="79">
          <cell r="B79" t="str">
            <v>Samuelson, James</v>
          </cell>
          <cell r="C79" t="str">
            <v>Primary Care</v>
          </cell>
          <cell r="D79" t="str">
            <v>Internal Medicine General</v>
          </cell>
          <cell r="E79" t="str">
            <v>Internal Medicine General</v>
          </cell>
          <cell r="F79" t="str">
            <v>86630:  PC IM Grandville</v>
          </cell>
          <cell r="G79">
            <v>153708.07947395259</v>
          </cell>
          <cell r="H79">
            <v>0</v>
          </cell>
          <cell r="I79">
            <v>198900</v>
          </cell>
          <cell r="J79">
            <v>204028.82511003871</v>
          </cell>
          <cell r="K79">
            <v>192237.19082948903</v>
          </cell>
          <cell r="L79">
            <v>4862.7433328082161</v>
          </cell>
          <cell r="N79">
            <v>7</v>
          </cell>
          <cell r="O79" t="str">
            <v>No</v>
          </cell>
          <cell r="R79">
            <v>2533.3333333333335</v>
          </cell>
          <cell r="T79">
            <v>1</v>
          </cell>
          <cell r="U79">
            <v>1</v>
          </cell>
          <cell r="V79">
            <v>0</v>
          </cell>
          <cell r="W79">
            <v>1</v>
          </cell>
          <cell r="X79">
            <v>1</v>
          </cell>
          <cell r="Y79">
            <v>0</v>
          </cell>
          <cell r="Z79">
            <v>4829.6500705629587</v>
          </cell>
          <cell r="AA79">
            <v>4829.6500705629587</v>
          </cell>
          <cell r="AB79">
            <v>-336.77992943704248</v>
          </cell>
        </row>
        <row r="80">
          <cell r="B80" t="str">
            <v>Kobiela, Robert</v>
          </cell>
          <cell r="C80" t="str">
            <v>Primary Care</v>
          </cell>
          <cell r="D80" t="str">
            <v>Internal Medicine General</v>
          </cell>
          <cell r="E80" t="str">
            <v>Internal Medicine General</v>
          </cell>
          <cell r="F80" t="str">
            <v>86630:  PC IM Grandville</v>
          </cell>
          <cell r="G80">
            <v>165595.987170409</v>
          </cell>
          <cell r="H80">
            <v>0</v>
          </cell>
          <cell r="I80">
            <v>204326.66666666666</v>
          </cell>
          <cell r="J80">
            <v>202270.02761115626</v>
          </cell>
          <cell r="K80">
            <v>204321.60866340456</v>
          </cell>
          <cell r="L80">
            <v>4592.1899993121624</v>
          </cell>
          <cell r="N80">
            <v>5</v>
          </cell>
          <cell r="O80" t="str">
            <v>No</v>
          </cell>
          <cell r="Q80">
            <v>12000</v>
          </cell>
          <cell r="R80">
            <v>3386.6666666666665</v>
          </cell>
          <cell r="T80">
            <v>1</v>
          </cell>
          <cell r="U80">
            <v>0.95</v>
          </cell>
          <cell r="V80">
            <v>0</v>
          </cell>
          <cell r="W80">
            <v>1</v>
          </cell>
          <cell r="X80">
            <v>1</v>
          </cell>
          <cell r="Y80">
            <v>0</v>
          </cell>
          <cell r="Z80">
            <v>4822.185060121119</v>
          </cell>
          <cell r="AA80">
            <v>4822.185060121119</v>
          </cell>
          <cell r="AB80">
            <v>172.16506012111768</v>
          </cell>
        </row>
        <row r="81">
          <cell r="B81" t="str">
            <v>Koepnick, Kurt</v>
          </cell>
          <cell r="C81" t="str">
            <v>Primary Care</v>
          </cell>
          <cell r="D81" t="str">
            <v>Internal Medicine General</v>
          </cell>
          <cell r="E81" t="str">
            <v>Internal Medicine General</v>
          </cell>
          <cell r="F81" t="str">
            <v>86630:  PC IM Grandville</v>
          </cell>
          <cell r="G81">
            <v>164156.96521490841</v>
          </cell>
          <cell r="H81">
            <v>0</v>
          </cell>
          <cell r="I81">
            <v>220029.33333333334</v>
          </cell>
          <cell r="J81">
            <v>219488.59942784123</v>
          </cell>
          <cell r="K81">
            <v>198930.18147602619</v>
          </cell>
          <cell r="L81">
            <v>5605.3766659895582</v>
          </cell>
          <cell r="N81">
            <v>6</v>
          </cell>
          <cell r="O81" t="str">
            <v>No</v>
          </cell>
          <cell r="R81">
            <v>2160</v>
          </cell>
          <cell r="T81">
            <v>1</v>
          </cell>
          <cell r="U81">
            <v>1</v>
          </cell>
          <cell r="V81">
            <v>0</v>
          </cell>
          <cell r="W81">
            <v>1</v>
          </cell>
          <cell r="X81">
            <v>1</v>
          </cell>
          <cell r="Y81">
            <v>0</v>
          </cell>
          <cell r="Z81">
            <v>5047.4850720092654</v>
          </cell>
          <cell r="AA81">
            <v>5047.4850720092654</v>
          </cell>
          <cell r="AB81">
            <v>-650.12492799073607</v>
          </cell>
        </row>
        <row r="82">
          <cell r="B82" t="str">
            <v>Heyboer, David</v>
          </cell>
          <cell r="C82" t="str">
            <v>Primary Care</v>
          </cell>
          <cell r="D82" t="str">
            <v>Internal Medicine General</v>
          </cell>
          <cell r="E82" t="str">
            <v>Internal Medicine General</v>
          </cell>
          <cell r="F82" t="str">
            <v>86630:  PC IM Grandville</v>
          </cell>
          <cell r="G82">
            <v>210362.60102902973</v>
          </cell>
          <cell r="H82">
            <v>0</v>
          </cell>
          <cell r="I82">
            <v>214958.66666666666</v>
          </cell>
          <cell r="J82">
            <v>214846.68310851813</v>
          </cell>
          <cell r="K82">
            <v>210362.60102902973</v>
          </cell>
          <cell r="L82">
            <v>5393.4666659931345</v>
          </cell>
          <cell r="N82">
            <v>251</v>
          </cell>
          <cell r="O82" t="e">
            <v>#N/A</v>
          </cell>
          <cell r="R82">
            <v>3253.3333333333335</v>
          </cell>
          <cell r="T82">
            <v>1</v>
          </cell>
          <cell r="U82">
            <v>1</v>
          </cell>
          <cell r="V82">
            <v>0</v>
          </cell>
          <cell r="W82">
            <v>1</v>
          </cell>
          <cell r="X82">
            <v>1</v>
          </cell>
          <cell r="Y82">
            <v>0</v>
          </cell>
          <cell r="Z82">
            <v>5250.3450265452266</v>
          </cell>
          <cell r="AA82">
            <v>5250.3450265452266</v>
          </cell>
          <cell r="AB82">
            <v>-256.33497345477463</v>
          </cell>
        </row>
        <row r="83">
          <cell r="B83" t="str">
            <v>Taylor, Bonnie</v>
          </cell>
          <cell r="C83" t="str">
            <v>Primary Care</v>
          </cell>
          <cell r="D83" t="str">
            <v>Family Practice</v>
          </cell>
          <cell r="E83" t="str">
            <v>Family Practice</v>
          </cell>
          <cell r="F83" t="str">
            <v>86640:  PC FM Kentwood</v>
          </cell>
          <cell r="G83">
            <v>123573.6</v>
          </cell>
          <cell r="H83">
            <v>86.54</v>
          </cell>
          <cell r="I83">
            <v>117412</v>
          </cell>
          <cell r="J83">
            <v>119613.64699868528</v>
          </cell>
          <cell r="K83">
            <v>111246.18149345522</v>
          </cell>
          <cell r="L83">
            <v>2745.0799983590841</v>
          </cell>
          <cell r="M83" t="str">
            <v>Guarantee</v>
          </cell>
          <cell r="N83">
            <v>315</v>
          </cell>
          <cell r="O83" t="str">
            <v>Yes</v>
          </cell>
          <cell r="S83">
            <v>132147</v>
          </cell>
          <cell r="T83">
            <v>0.75</v>
          </cell>
          <cell r="U83">
            <v>0.67500000000000004</v>
          </cell>
          <cell r="V83">
            <v>0</v>
          </cell>
          <cell r="W83">
            <v>0.5</v>
          </cell>
          <cell r="X83">
            <v>0.5</v>
          </cell>
          <cell r="Y83">
            <v>0.55000001192092896</v>
          </cell>
          <cell r="Z83">
            <v>2737.7050019726157</v>
          </cell>
          <cell r="AA83">
            <v>2738.2550019845366</v>
          </cell>
          <cell r="AB83">
            <v>-149.19499801546317</v>
          </cell>
        </row>
        <row r="84">
          <cell r="B84" t="str">
            <v>Bouwens, Eric</v>
          </cell>
          <cell r="C84" t="str">
            <v>Primary Care</v>
          </cell>
          <cell r="D84" t="str">
            <v>Family Practice</v>
          </cell>
          <cell r="E84" t="str">
            <v>Family Practice</v>
          </cell>
          <cell r="F84" t="str">
            <v>86640:  PC FM Kentwood</v>
          </cell>
          <cell r="G84">
            <v>183377.06379894252</v>
          </cell>
          <cell r="H84">
            <v>0</v>
          </cell>
          <cell r="I84">
            <v>209997.33333333334</v>
          </cell>
          <cell r="J84">
            <v>223086.89451229366</v>
          </cell>
          <cell r="K84">
            <v>183377.06379894252</v>
          </cell>
          <cell r="L84">
            <v>5191.2066640506191</v>
          </cell>
          <cell r="N84">
            <v>237</v>
          </cell>
          <cell r="O84" t="e">
            <v>#N/A</v>
          </cell>
          <cell r="R84">
            <v>12160</v>
          </cell>
          <cell r="T84">
            <v>1</v>
          </cell>
          <cell r="U84">
            <v>1</v>
          </cell>
          <cell r="V84">
            <v>0</v>
          </cell>
          <cell r="W84">
            <v>0.9</v>
          </cell>
          <cell r="X84">
            <v>1</v>
          </cell>
          <cell r="Y84">
            <v>132.63000017404556</v>
          </cell>
          <cell r="Z84">
            <v>5037.8600668236613</v>
          </cell>
          <cell r="AA84">
            <v>5170.4900669977069</v>
          </cell>
          <cell r="AB84">
            <v>-182.03993300229558</v>
          </cell>
        </row>
        <row r="85">
          <cell r="B85" t="str">
            <v>Begrow, Lee</v>
          </cell>
          <cell r="C85" t="str">
            <v>Primary Care</v>
          </cell>
          <cell r="D85" t="str">
            <v>Family Practice</v>
          </cell>
          <cell r="E85" t="str">
            <v>Family Practice</v>
          </cell>
          <cell r="F85" t="str">
            <v>86640:  PC FM Kentwood</v>
          </cell>
          <cell r="G85">
            <v>236918.15558373445</v>
          </cell>
          <cell r="H85">
            <v>0</v>
          </cell>
          <cell r="I85">
            <v>210092</v>
          </cell>
          <cell r="J85">
            <v>318622.90000000002</v>
          </cell>
          <cell r="K85">
            <v>236918.15558373445</v>
          </cell>
          <cell r="L85">
            <v>5564.0933294643955</v>
          </cell>
          <cell r="N85">
            <v>234</v>
          </cell>
          <cell r="O85" t="e">
            <v>#N/A</v>
          </cell>
          <cell r="T85">
            <v>1</v>
          </cell>
          <cell r="U85">
            <v>0.95</v>
          </cell>
          <cell r="V85">
            <v>0</v>
          </cell>
          <cell r="W85">
            <v>1</v>
          </cell>
          <cell r="X85">
            <v>1</v>
          </cell>
          <cell r="Y85">
            <v>0</v>
          </cell>
          <cell r="Z85">
            <v>6762.7300790213048</v>
          </cell>
          <cell r="AA85">
            <v>6762.7300790213048</v>
          </cell>
          <cell r="AB85">
            <v>569.81007902130023</v>
          </cell>
        </row>
        <row r="86">
          <cell r="B86" t="str">
            <v>Walsh, Thomas</v>
          </cell>
          <cell r="C86" t="str">
            <v>Primary Care</v>
          </cell>
          <cell r="D86" t="str">
            <v>Family Practice</v>
          </cell>
          <cell r="E86" t="str">
            <v>Family Practice</v>
          </cell>
          <cell r="F86" t="str">
            <v>86640:  PC FM Kentwood</v>
          </cell>
          <cell r="G86">
            <v>246882.22393712221</v>
          </cell>
          <cell r="H86">
            <v>0</v>
          </cell>
          <cell r="I86">
            <v>244325.33333333334</v>
          </cell>
          <cell r="J86">
            <v>250530.56682709977</v>
          </cell>
          <cell r="K86">
            <v>246882.22393712221</v>
          </cell>
          <cell r="L86">
            <v>6926.5099971145391</v>
          </cell>
          <cell r="N86">
            <v>284</v>
          </cell>
          <cell r="O86" t="e">
            <v>#N/A</v>
          </cell>
          <cell r="T86">
            <v>1</v>
          </cell>
          <cell r="U86">
            <v>1</v>
          </cell>
          <cell r="V86">
            <v>0</v>
          </cell>
          <cell r="W86">
            <v>1</v>
          </cell>
          <cell r="X86">
            <v>1</v>
          </cell>
          <cell r="Y86">
            <v>0</v>
          </cell>
          <cell r="Z86">
            <v>7747.9600427001715</v>
          </cell>
          <cell r="AA86">
            <v>7747.9600427001715</v>
          </cell>
          <cell r="AB86">
            <v>436.18004270016718</v>
          </cell>
        </row>
        <row r="87">
          <cell r="B87" t="str">
            <v>Phillips, Susan</v>
          </cell>
          <cell r="C87" t="str">
            <v>Primary Care</v>
          </cell>
          <cell r="D87" t="str">
            <v>Family Practice</v>
          </cell>
          <cell r="E87" t="str">
            <v>Family Practice</v>
          </cell>
          <cell r="F87" t="str">
            <v>86790:  PC FM Gaslight</v>
          </cell>
          <cell r="G87">
            <v>106655.42157094217</v>
          </cell>
          <cell r="H87">
            <v>0</v>
          </cell>
          <cell r="I87">
            <v>98232</v>
          </cell>
          <cell r="J87">
            <v>99152.244443750998</v>
          </cell>
          <cell r="K87">
            <v>106655.42157094217</v>
          </cell>
          <cell r="L87">
            <v>2819.7033325930438</v>
          </cell>
          <cell r="N87">
            <v>270</v>
          </cell>
          <cell r="O87" t="e">
            <v>#N/A</v>
          </cell>
          <cell r="T87">
            <v>0.6</v>
          </cell>
          <cell r="U87">
            <v>0.6</v>
          </cell>
          <cell r="V87">
            <v>0</v>
          </cell>
          <cell r="W87">
            <v>0.49</v>
          </cell>
          <cell r="X87">
            <v>0.5</v>
          </cell>
          <cell r="Y87">
            <v>0</v>
          </cell>
          <cell r="Z87">
            <v>3202.6950002014637</v>
          </cell>
          <cell r="AA87">
            <v>3202.6950002014637</v>
          </cell>
          <cell r="AB87">
            <v>315.21500020146232</v>
          </cell>
        </row>
        <row r="88">
          <cell r="B88" t="str">
            <v>Griemsman, Stacie</v>
          </cell>
          <cell r="C88" t="str">
            <v>Primary Care</v>
          </cell>
          <cell r="D88" t="str">
            <v>Family Practice</v>
          </cell>
          <cell r="E88" t="str">
            <v>Family Practice</v>
          </cell>
          <cell r="F88" t="str">
            <v>86790:  PC FM Gaslight</v>
          </cell>
          <cell r="G88">
            <v>197037.87165093856</v>
          </cell>
          <cell r="H88">
            <v>0</v>
          </cell>
          <cell r="I88">
            <v>191234.66666666666</v>
          </cell>
          <cell r="J88">
            <v>190972.58545254311</v>
          </cell>
          <cell r="K88">
            <v>197037.87165093856</v>
          </cell>
          <cell r="L88">
            <v>4520.6833298703032</v>
          </cell>
          <cell r="N88">
            <v>299</v>
          </cell>
          <cell r="O88" t="e">
            <v>#N/A</v>
          </cell>
          <cell r="Q88">
            <v>1600</v>
          </cell>
          <cell r="R88">
            <v>2880</v>
          </cell>
          <cell r="T88">
            <v>1</v>
          </cell>
          <cell r="U88">
            <v>1</v>
          </cell>
          <cell r="V88">
            <v>0</v>
          </cell>
          <cell r="W88">
            <v>1</v>
          </cell>
          <cell r="X88">
            <v>1</v>
          </cell>
          <cell r="Y88">
            <v>0</v>
          </cell>
          <cell r="Z88">
            <v>5716.3900530487299</v>
          </cell>
          <cell r="AA88">
            <v>5716.3900530487299</v>
          </cell>
          <cell r="AB88">
            <v>774.36005304873015</v>
          </cell>
        </row>
        <row r="89">
          <cell r="B89" t="str">
            <v>Phillips, Brian</v>
          </cell>
          <cell r="C89" t="str">
            <v>Primary Care</v>
          </cell>
          <cell r="D89" t="str">
            <v>Family Practice</v>
          </cell>
          <cell r="E89" t="str">
            <v>Family Practice</v>
          </cell>
          <cell r="F89" t="str">
            <v>86790:  PC FM Gaslight</v>
          </cell>
          <cell r="G89">
            <v>286599.851905644</v>
          </cell>
          <cell r="H89">
            <v>0</v>
          </cell>
          <cell r="I89">
            <v>209041.33333333334</v>
          </cell>
          <cell r="J89">
            <v>204295.52161564716</v>
          </cell>
          <cell r="K89">
            <v>286599.851905644</v>
          </cell>
          <cell r="L89">
            <v>5613.1533309270935</v>
          </cell>
          <cell r="N89">
            <v>269</v>
          </cell>
          <cell r="O89" t="e">
            <v>#N/A</v>
          </cell>
          <cell r="T89">
            <v>1</v>
          </cell>
          <cell r="U89">
            <v>0.95</v>
          </cell>
          <cell r="V89">
            <v>0</v>
          </cell>
          <cell r="W89">
            <v>1</v>
          </cell>
          <cell r="X89">
            <v>1</v>
          </cell>
          <cell r="Y89">
            <v>0</v>
          </cell>
          <cell r="Z89">
            <v>8683.5451179221272</v>
          </cell>
          <cell r="AA89">
            <v>8683.5451179221272</v>
          </cell>
          <cell r="AB89">
            <v>3102.9051179221251</v>
          </cell>
        </row>
        <row r="90">
          <cell r="B90" t="str">
            <v>DeFrang, Aaron</v>
          </cell>
          <cell r="C90" t="str">
            <v>Primary Care</v>
          </cell>
          <cell r="D90" t="str">
            <v>Family Practice</v>
          </cell>
          <cell r="E90" t="str">
            <v>Family Practice</v>
          </cell>
          <cell r="F90" t="str">
            <v>88200:  PC FM Rockford</v>
          </cell>
          <cell r="G90">
            <v>154390</v>
          </cell>
          <cell r="H90">
            <v>0</v>
          </cell>
          <cell r="I90">
            <v>158833.33333333331</v>
          </cell>
          <cell r="J90">
            <v>152000</v>
          </cell>
          <cell r="K90">
            <v>150717.61202050795</v>
          </cell>
          <cell r="L90">
            <v>4566.0033305188017</v>
          </cell>
          <cell r="M90" t="str">
            <v>Guarantee</v>
          </cell>
          <cell r="N90">
            <v>298</v>
          </cell>
          <cell r="O90" t="str">
            <v>Yes</v>
          </cell>
          <cell r="Q90">
            <v>2666.6666666666665</v>
          </cell>
          <cell r="T90">
            <v>1</v>
          </cell>
          <cell r="U90">
            <v>0.95</v>
          </cell>
          <cell r="V90">
            <v>0</v>
          </cell>
          <cell r="W90">
            <v>1</v>
          </cell>
          <cell r="X90">
            <v>1</v>
          </cell>
          <cell r="Y90">
            <v>0</v>
          </cell>
          <cell r="Z90">
            <v>4196.8950234502554</v>
          </cell>
          <cell r="AA90">
            <v>4196.8950234502554</v>
          </cell>
          <cell r="AB90">
            <v>-482.20497654974679</v>
          </cell>
        </row>
        <row r="91">
          <cell r="B91" t="str">
            <v>Demock, Kristi</v>
          </cell>
          <cell r="C91" t="str">
            <v>Primary Care</v>
          </cell>
          <cell r="D91" t="str">
            <v>Family Practice</v>
          </cell>
          <cell r="E91" t="str">
            <v>Family Practice</v>
          </cell>
          <cell r="F91" t="str">
            <v>88200:  PC FM Rockford</v>
          </cell>
          <cell r="G91">
            <v>145389.6</v>
          </cell>
          <cell r="H91">
            <v>0</v>
          </cell>
          <cell r="I91">
            <v>194338.66666666666</v>
          </cell>
          <cell r="J91">
            <v>192519.758948167</v>
          </cell>
          <cell r="K91">
            <v>145057.56204324396</v>
          </cell>
          <cell r="L91">
            <v>5021.0699957460165</v>
          </cell>
          <cell r="M91" t="str">
            <v>Guarantee</v>
          </cell>
          <cell r="N91">
            <v>308</v>
          </cell>
          <cell r="O91" t="str">
            <v>Yes</v>
          </cell>
          <cell r="T91">
            <v>1</v>
          </cell>
          <cell r="U91">
            <v>1</v>
          </cell>
          <cell r="V91">
            <v>0</v>
          </cell>
          <cell r="W91">
            <v>1</v>
          </cell>
          <cell r="X91">
            <v>1</v>
          </cell>
          <cell r="Y91">
            <v>0</v>
          </cell>
          <cell r="Z91">
            <v>4371.6550467722118</v>
          </cell>
          <cell r="AA91">
            <v>4371.6550467722118</v>
          </cell>
          <cell r="AB91">
            <v>-768.07495322778868</v>
          </cell>
        </row>
        <row r="92">
          <cell r="B92" t="str">
            <v>Vanderlinde, Marie</v>
          </cell>
          <cell r="C92" t="str">
            <v>Primary Care</v>
          </cell>
          <cell r="D92" t="str">
            <v>Family Practice</v>
          </cell>
          <cell r="E92" t="str">
            <v>Family Practice</v>
          </cell>
          <cell r="F92" t="str">
            <v>88280:  PC FM Sparta</v>
          </cell>
          <cell r="G92">
            <v>130494.00415649518</v>
          </cell>
          <cell r="H92">
            <v>0</v>
          </cell>
          <cell r="I92">
            <v>154261.33333333334</v>
          </cell>
          <cell r="J92">
            <v>137103.63820481178</v>
          </cell>
          <cell r="K92">
            <v>130494.00415649518</v>
          </cell>
          <cell r="L92">
            <v>2794.806663657228</v>
          </cell>
          <cell r="N92">
            <v>282</v>
          </cell>
          <cell r="O92" t="e">
            <v>#N/A</v>
          </cell>
          <cell r="R92">
            <v>17088</v>
          </cell>
          <cell r="T92">
            <v>0.7</v>
          </cell>
          <cell r="U92">
            <v>0.7</v>
          </cell>
          <cell r="V92">
            <v>0</v>
          </cell>
          <cell r="W92">
            <v>0.6</v>
          </cell>
          <cell r="X92">
            <v>0.5</v>
          </cell>
          <cell r="Y92">
            <v>6.4300000071525574</v>
          </cell>
          <cell r="Z92">
            <v>3108.9000096470118</v>
          </cell>
          <cell r="AA92">
            <v>3115.3300096541643</v>
          </cell>
          <cell r="AB92">
            <v>34.92000965416446</v>
          </cell>
        </row>
        <row r="93">
          <cell r="B93" t="str">
            <v>Siefert, Sharon</v>
          </cell>
          <cell r="C93" t="str">
            <v>Primary Care</v>
          </cell>
          <cell r="D93" t="str">
            <v>Family Practice</v>
          </cell>
          <cell r="E93" t="str">
            <v>Family Practice</v>
          </cell>
          <cell r="F93" t="str">
            <v>88280:  PC FM Sparta</v>
          </cell>
          <cell r="G93">
            <v>116960.76292276591</v>
          </cell>
          <cell r="H93">
            <v>0</v>
          </cell>
          <cell r="I93">
            <v>121362.66666666667</v>
          </cell>
          <cell r="J93">
            <v>117899.44541278481</v>
          </cell>
          <cell r="K93">
            <v>116960.76292276591</v>
          </cell>
          <cell r="L93">
            <v>3292.0533311565719</v>
          </cell>
          <cell r="N93">
            <v>278</v>
          </cell>
          <cell r="O93" t="e">
            <v>#N/A</v>
          </cell>
          <cell r="T93">
            <v>0.75</v>
          </cell>
          <cell r="V93">
            <v>0</v>
          </cell>
          <cell r="W93">
            <v>0.63</v>
          </cell>
          <cell r="X93">
            <v>0.5</v>
          </cell>
          <cell r="Y93">
            <v>0</v>
          </cell>
          <cell r="Z93">
            <v>3446.6280257910489</v>
          </cell>
          <cell r="AA93">
            <v>3446.6280257910489</v>
          </cell>
          <cell r="AB93">
            <v>13.198025791048167</v>
          </cell>
        </row>
        <row r="94">
          <cell r="B94" t="str">
            <v>Zook, Brenda</v>
          </cell>
          <cell r="C94" t="str">
            <v>Primary Care</v>
          </cell>
          <cell r="D94" t="str">
            <v>Family Practice</v>
          </cell>
          <cell r="E94" t="str">
            <v>Family Practice</v>
          </cell>
          <cell r="F94" t="str">
            <v>88280:  PC FM Sparta</v>
          </cell>
          <cell r="G94">
            <v>180809.0700045939</v>
          </cell>
          <cell r="H94">
            <v>0</v>
          </cell>
          <cell r="I94">
            <v>195220</v>
          </cell>
          <cell r="J94">
            <v>190309.95059020896</v>
          </cell>
          <cell r="K94">
            <v>180809.0700045939</v>
          </cell>
          <cell r="L94">
            <v>5032.5233285029726</v>
          </cell>
          <cell r="N94">
            <v>291</v>
          </cell>
          <cell r="O94" t="e">
            <v>#N/A</v>
          </cell>
          <cell r="T94">
            <v>1</v>
          </cell>
          <cell r="U94">
            <v>1</v>
          </cell>
          <cell r="V94">
            <v>0</v>
          </cell>
          <cell r="W94">
            <v>1</v>
          </cell>
          <cell r="X94">
            <v>1</v>
          </cell>
          <cell r="Y94">
            <v>0</v>
          </cell>
          <cell r="Z94">
            <v>4840.1900585927069</v>
          </cell>
          <cell r="AA94">
            <v>4840.1900585927069</v>
          </cell>
          <cell r="AB94">
            <v>-216.79994140729559</v>
          </cell>
        </row>
        <row r="95">
          <cell r="B95" t="str">
            <v>Kitts, Barry</v>
          </cell>
          <cell r="C95" t="str">
            <v>Primary Care</v>
          </cell>
          <cell r="D95" t="str">
            <v>Family Practice</v>
          </cell>
          <cell r="E95" t="str">
            <v>Family Practice</v>
          </cell>
          <cell r="F95" t="str">
            <v>88280:  PC FM Sparta</v>
          </cell>
          <cell r="G95">
            <v>201917.54169083302</v>
          </cell>
          <cell r="H95">
            <v>0</v>
          </cell>
          <cell r="I95">
            <v>211093.33333333334</v>
          </cell>
          <cell r="J95">
            <v>209862.24092975401</v>
          </cell>
          <cell r="K95">
            <v>201917.54169083302</v>
          </cell>
          <cell r="L95">
            <v>5748.7266647766037</v>
          </cell>
          <cell r="N95">
            <v>254</v>
          </cell>
          <cell r="O95" t="e">
            <v>#N/A</v>
          </cell>
          <cell r="T95">
            <v>1</v>
          </cell>
          <cell r="U95">
            <v>1</v>
          </cell>
          <cell r="V95">
            <v>0</v>
          </cell>
          <cell r="W95">
            <v>1</v>
          </cell>
          <cell r="X95">
            <v>1</v>
          </cell>
          <cell r="Y95">
            <v>0</v>
          </cell>
          <cell r="Z95">
            <v>5297.5700271502137</v>
          </cell>
          <cell r="AA95">
            <v>5297.5700271502137</v>
          </cell>
          <cell r="AB95">
            <v>-491.49997284978599</v>
          </cell>
        </row>
        <row r="96">
          <cell r="B96" t="str">
            <v>Ranta, James</v>
          </cell>
          <cell r="C96" t="str">
            <v>Primary Care</v>
          </cell>
          <cell r="D96" t="str">
            <v>Family Practice</v>
          </cell>
          <cell r="E96" t="str">
            <v>Family Practice</v>
          </cell>
          <cell r="F96" t="str">
            <v>88280:  PC FM Sparta</v>
          </cell>
          <cell r="G96">
            <v>197781.01867278133</v>
          </cell>
          <cell r="H96">
            <v>0</v>
          </cell>
          <cell r="I96">
            <v>115437.33333333333</v>
          </cell>
          <cell r="J96">
            <v>118337.62205733465</v>
          </cell>
          <cell r="K96">
            <v>197781.01867278133</v>
          </cell>
          <cell r="L96">
            <v>3179.8233306457601</v>
          </cell>
          <cell r="N96">
            <v>273</v>
          </cell>
          <cell r="O96" t="e">
            <v>#N/A</v>
          </cell>
          <cell r="R96">
            <v>1920</v>
          </cell>
          <cell r="T96">
            <v>1</v>
          </cell>
          <cell r="U96">
            <v>1</v>
          </cell>
          <cell r="V96">
            <v>0</v>
          </cell>
          <cell r="W96">
            <v>0.75</v>
          </cell>
          <cell r="X96">
            <v>0.75</v>
          </cell>
          <cell r="Y96">
            <v>0</v>
          </cell>
          <cell r="Z96">
            <v>5265.7550387866795</v>
          </cell>
          <cell r="AA96">
            <v>5265.7550387866795</v>
          </cell>
          <cell r="AB96">
            <v>1903.4350387866798</v>
          </cell>
        </row>
        <row r="97">
          <cell r="B97" t="str">
            <v>Armstrong, Mark</v>
          </cell>
          <cell r="C97" t="str">
            <v>Primary Care</v>
          </cell>
          <cell r="D97" t="str">
            <v>Family Practice</v>
          </cell>
          <cell r="E97" t="str">
            <v>Family Practice</v>
          </cell>
          <cell r="F97" t="str">
            <v>88280:  PC FM Sparta</v>
          </cell>
          <cell r="G97">
            <v>269644.35881314409</v>
          </cell>
          <cell r="H97">
            <v>0</v>
          </cell>
          <cell r="I97">
            <v>262125.33333333334</v>
          </cell>
          <cell r="J97">
            <v>255890.95684641812</v>
          </cell>
          <cell r="K97">
            <v>269644.35881314409</v>
          </cell>
          <cell r="L97">
            <v>5580.5733310033875</v>
          </cell>
          <cell r="N97">
            <v>233</v>
          </cell>
          <cell r="O97" t="e">
            <v>#N/A</v>
          </cell>
          <cell r="Q97">
            <v>12000</v>
          </cell>
          <cell r="R97">
            <v>27377.333333333332</v>
          </cell>
          <cell r="T97">
            <v>1</v>
          </cell>
          <cell r="U97">
            <v>0.95</v>
          </cell>
          <cell r="V97">
            <v>0</v>
          </cell>
          <cell r="W97">
            <v>1</v>
          </cell>
          <cell r="X97">
            <v>1</v>
          </cell>
          <cell r="Y97">
            <v>40.57999986410141</v>
          </cell>
          <cell r="Z97">
            <v>5995.6350227743387</v>
          </cell>
          <cell r="AA97">
            <v>6036.2150226384401</v>
          </cell>
          <cell r="AB97">
            <v>504.09502263843751</v>
          </cell>
        </row>
        <row r="98">
          <cell r="B98" t="str">
            <v>Sterk, Kabet</v>
          </cell>
          <cell r="C98" t="str">
            <v>Primary Care</v>
          </cell>
          <cell r="D98" t="str">
            <v>Family Practice</v>
          </cell>
          <cell r="E98" t="str">
            <v>Family Practice</v>
          </cell>
          <cell r="F98" t="str">
            <v>Hudsonville</v>
          </cell>
          <cell r="G98">
            <v>97510.400000000009</v>
          </cell>
          <cell r="H98">
            <v>46.88</v>
          </cell>
          <cell r="J98">
            <v>184163.20000000001</v>
          </cell>
          <cell r="K98">
            <v>184163.20000000001</v>
          </cell>
          <cell r="L98">
            <v>0</v>
          </cell>
          <cell r="S98">
            <v>132135</v>
          </cell>
          <cell r="T98">
            <v>1</v>
          </cell>
          <cell r="U98">
            <v>1</v>
          </cell>
          <cell r="V98">
            <v>0</v>
          </cell>
          <cell r="X98">
            <v>0.5</v>
          </cell>
          <cell r="Y98">
            <v>0</v>
          </cell>
          <cell r="Z98">
            <v>0</v>
          </cell>
          <cell r="AA98">
            <v>0</v>
          </cell>
          <cell r="AB98">
            <v>-1770.8571428571431</v>
          </cell>
        </row>
        <row r="99">
          <cell r="B99" t="str">
            <v>Dewitt, Dawn</v>
          </cell>
          <cell r="C99" t="str">
            <v>Primary Care</v>
          </cell>
          <cell r="D99" t="str">
            <v>Family Practice</v>
          </cell>
          <cell r="E99" t="str">
            <v>Family Practice</v>
          </cell>
          <cell r="F99" t="str">
            <v>Hudsonville</v>
          </cell>
          <cell r="G99">
            <v>162002.87999999998</v>
          </cell>
          <cell r="H99">
            <v>129.81</v>
          </cell>
          <cell r="J99">
            <v>267508.8</v>
          </cell>
          <cell r="K99">
            <v>267508.8</v>
          </cell>
          <cell r="L99">
            <v>0</v>
          </cell>
          <cell r="M99" t="str">
            <v>Guarantee</v>
          </cell>
          <cell r="O99" t="str">
            <v>Yes</v>
          </cell>
          <cell r="S99">
            <v>132140</v>
          </cell>
          <cell r="T99">
            <v>0.6</v>
          </cell>
          <cell r="U99">
            <v>0.6</v>
          </cell>
          <cell r="V99">
            <v>0</v>
          </cell>
          <cell r="X99">
            <v>0.5</v>
          </cell>
        </row>
        <row r="100">
          <cell r="B100" t="str">
            <v>Verkaik, Steven</v>
          </cell>
          <cell r="C100" t="str">
            <v>Primary Care</v>
          </cell>
          <cell r="D100" t="str">
            <v>Family Practice</v>
          </cell>
          <cell r="E100" t="str">
            <v>Family Practice</v>
          </cell>
          <cell r="F100" t="str">
            <v>Hudsonville</v>
          </cell>
          <cell r="G100">
            <v>130000</v>
          </cell>
          <cell r="H100">
            <v>62.5</v>
          </cell>
          <cell r="J100">
            <v>196331.2</v>
          </cell>
          <cell r="K100">
            <v>196331.2</v>
          </cell>
          <cell r="L100">
            <v>0</v>
          </cell>
          <cell r="S100">
            <v>132136</v>
          </cell>
          <cell r="T100">
            <v>1</v>
          </cell>
          <cell r="U100">
            <v>1</v>
          </cell>
          <cell r="V100">
            <v>0</v>
          </cell>
          <cell r="X100">
            <v>0.5</v>
          </cell>
          <cell r="Y100">
            <v>0</v>
          </cell>
          <cell r="Z100">
            <v>0</v>
          </cell>
          <cell r="AA100">
            <v>0</v>
          </cell>
          <cell r="AB100">
            <v>-1721.1428571428569</v>
          </cell>
        </row>
        <row r="101">
          <cell r="B101" t="str">
            <v>Byars, Michael</v>
          </cell>
          <cell r="C101" t="str">
            <v>Primary Care</v>
          </cell>
          <cell r="D101" t="str">
            <v>Family Practice</v>
          </cell>
          <cell r="E101" t="str">
            <v>Family Practice</v>
          </cell>
          <cell r="F101" t="str">
            <v>Hudsonville</v>
          </cell>
          <cell r="G101">
            <v>156000</v>
          </cell>
          <cell r="H101">
            <v>75</v>
          </cell>
          <cell r="J101">
            <v>184163.20000000001</v>
          </cell>
          <cell r="K101">
            <v>184163.20000000001</v>
          </cell>
          <cell r="L101">
            <v>0</v>
          </cell>
          <cell r="S101">
            <v>132137</v>
          </cell>
          <cell r="T101">
            <v>1</v>
          </cell>
          <cell r="U101">
            <v>1</v>
          </cell>
          <cell r="V101">
            <v>0</v>
          </cell>
          <cell r="X101">
            <v>0.5</v>
          </cell>
          <cell r="Y101">
            <v>0</v>
          </cell>
          <cell r="Z101">
            <v>0</v>
          </cell>
          <cell r="AA101">
            <v>0</v>
          </cell>
          <cell r="AB101">
            <v>-2355.4285714285716</v>
          </cell>
        </row>
        <row r="102">
          <cell r="B102" t="str">
            <v>Dykstra, John</v>
          </cell>
          <cell r="C102" t="str">
            <v>Primary Care</v>
          </cell>
          <cell r="D102" t="str">
            <v>Family Practice</v>
          </cell>
          <cell r="E102" t="str">
            <v>Family Practice</v>
          </cell>
          <cell r="F102" t="str">
            <v>Hudsonville</v>
          </cell>
          <cell r="G102">
            <v>135012.79999999999</v>
          </cell>
          <cell r="H102">
            <v>64.91</v>
          </cell>
          <cell r="J102">
            <v>226075.19999999998</v>
          </cell>
          <cell r="K102">
            <v>226075.19999999998</v>
          </cell>
          <cell r="L102">
            <v>0</v>
          </cell>
          <cell r="S102">
            <v>132138</v>
          </cell>
          <cell r="T102">
            <v>1</v>
          </cell>
          <cell r="U102">
            <v>1</v>
          </cell>
          <cell r="V102">
            <v>0</v>
          </cell>
          <cell r="X102">
            <v>0.5</v>
          </cell>
          <cell r="Y102">
            <v>0</v>
          </cell>
          <cell r="Z102">
            <v>0</v>
          </cell>
          <cell r="AA102">
            <v>0</v>
          </cell>
          <cell r="AB102">
            <v>-2458.2857142857142</v>
          </cell>
        </row>
        <row r="103">
          <cell r="B103" t="str">
            <v>Huggett, Kelly</v>
          </cell>
          <cell r="C103" t="str">
            <v>Primary Care</v>
          </cell>
          <cell r="D103" t="str">
            <v>Internal Medicine Pediatrics</v>
          </cell>
          <cell r="E103" t="str">
            <v>Internal Medicine Pediatrics</v>
          </cell>
          <cell r="F103" t="str">
            <v>Hudsonville</v>
          </cell>
          <cell r="G103">
            <v>80007.200000000012</v>
          </cell>
          <cell r="H103">
            <v>76.930000000000007</v>
          </cell>
          <cell r="J103">
            <v>111571.2</v>
          </cell>
          <cell r="K103">
            <v>111571.2</v>
          </cell>
          <cell r="L103">
            <v>0</v>
          </cell>
          <cell r="S103">
            <v>132139</v>
          </cell>
          <cell r="T103">
            <v>0.5</v>
          </cell>
          <cell r="U103">
            <v>0.5</v>
          </cell>
          <cell r="V103">
            <v>0</v>
          </cell>
          <cell r="X103">
            <v>0.5</v>
          </cell>
          <cell r="Y103">
            <v>0</v>
          </cell>
          <cell r="Z103">
            <v>0</v>
          </cell>
          <cell r="AA103">
            <v>0</v>
          </cell>
          <cell r="AB103">
            <v>-1518</v>
          </cell>
        </row>
        <row r="104">
          <cell r="B104" t="str">
            <v>Lirio, Ruel</v>
          </cell>
          <cell r="C104" t="str">
            <v>Primary Care</v>
          </cell>
          <cell r="D104" t="str">
            <v>Pediatrics General</v>
          </cell>
          <cell r="E104" t="str">
            <v>Pediatrics</v>
          </cell>
          <cell r="F104" t="str">
            <v>Hudsonville</v>
          </cell>
          <cell r="G104">
            <v>215009.6</v>
          </cell>
          <cell r="H104">
            <v>103.37</v>
          </cell>
          <cell r="J104">
            <v>263723.2</v>
          </cell>
          <cell r="K104">
            <v>263723.2</v>
          </cell>
          <cell r="L104">
            <v>0</v>
          </cell>
          <cell r="S104">
            <v>115483</v>
          </cell>
          <cell r="T104">
            <v>1</v>
          </cell>
          <cell r="U104">
            <v>0.95</v>
          </cell>
          <cell r="V104">
            <v>0</v>
          </cell>
          <cell r="X104">
            <v>0.5</v>
          </cell>
          <cell r="Y104">
            <v>0</v>
          </cell>
          <cell r="Z104">
            <v>0</v>
          </cell>
          <cell r="AA104">
            <v>0</v>
          </cell>
          <cell r="AB104">
            <v>-2741.1428571428569</v>
          </cell>
        </row>
        <row r="105">
          <cell r="B105" t="str">
            <v>Raj, Joash</v>
          </cell>
          <cell r="C105" t="str">
            <v>Primary Care</v>
          </cell>
          <cell r="D105" t="str">
            <v>Pediatrics General</v>
          </cell>
          <cell r="E105" t="str">
            <v>Pediatrics</v>
          </cell>
          <cell r="F105" t="str">
            <v>Hudsonville</v>
          </cell>
          <cell r="G105">
            <v>94016</v>
          </cell>
          <cell r="H105">
            <v>45.2</v>
          </cell>
          <cell r="J105">
            <v>186596.8</v>
          </cell>
          <cell r="K105">
            <v>186596.8</v>
          </cell>
          <cell r="L105">
            <v>0</v>
          </cell>
          <cell r="S105">
            <v>132134</v>
          </cell>
          <cell r="T105">
            <v>1</v>
          </cell>
          <cell r="U105">
            <v>1</v>
          </cell>
          <cell r="V105">
            <v>0</v>
          </cell>
          <cell r="X105">
            <v>0.5</v>
          </cell>
          <cell r="Y105">
            <v>0</v>
          </cell>
          <cell r="Z105">
            <v>0</v>
          </cell>
          <cell r="AA105">
            <v>0</v>
          </cell>
          <cell r="AB105">
            <v>-2187.4285714285716</v>
          </cell>
        </row>
        <row r="106">
          <cell r="B106" t="str">
            <v>Osborne, Teresa</v>
          </cell>
          <cell r="C106" t="str">
            <v>Primary Care</v>
          </cell>
          <cell r="D106" t="str">
            <v>Internal Medicine General</v>
          </cell>
          <cell r="E106" t="str">
            <v>Internal Medicine General</v>
          </cell>
          <cell r="F106" t="str">
            <v>86525:  PC 4069 Internal Medicine</v>
          </cell>
          <cell r="G106">
            <v>237835.19999999987</v>
          </cell>
          <cell r="H106">
            <v>0</v>
          </cell>
          <cell r="J106">
            <v>237835.19999999987</v>
          </cell>
          <cell r="K106">
            <v>237835.19999999987</v>
          </cell>
          <cell r="L106">
            <v>-50.93000066280365</v>
          </cell>
          <cell r="M106" t="str">
            <v>Guarantee</v>
          </cell>
          <cell r="N106">
            <v>47</v>
          </cell>
          <cell r="O106" t="str">
            <v>No</v>
          </cell>
          <cell r="P106" t="str">
            <v>Yes</v>
          </cell>
          <cell r="T106">
            <v>1</v>
          </cell>
          <cell r="U106">
            <v>0.75</v>
          </cell>
          <cell r="V106">
            <v>0</v>
          </cell>
          <cell r="W106">
            <v>0.71</v>
          </cell>
          <cell r="X106">
            <v>0.75</v>
          </cell>
          <cell r="Y106">
            <v>0</v>
          </cell>
          <cell r="Z106">
            <v>2628.5000218972564</v>
          </cell>
          <cell r="AA106">
            <v>2628.5000218972564</v>
          </cell>
          <cell r="AB106">
            <v>32.660021897257138</v>
          </cell>
        </row>
        <row r="107">
          <cell r="B107" t="str">
            <v>Waalkes, Annica</v>
          </cell>
          <cell r="C107" t="str">
            <v>Primary Care</v>
          </cell>
          <cell r="D107" t="str">
            <v>Family Practice</v>
          </cell>
          <cell r="E107" t="str">
            <v>Family Practice</v>
          </cell>
          <cell r="F107" t="str">
            <v>Zeeland</v>
          </cell>
          <cell r="G107">
            <v>150009.60000000001</v>
          </cell>
          <cell r="H107">
            <v>72.12</v>
          </cell>
          <cell r="J107">
            <v>200000</v>
          </cell>
          <cell r="K107">
            <v>200000</v>
          </cell>
          <cell r="L107">
            <v>0</v>
          </cell>
          <cell r="S107">
            <v>132145</v>
          </cell>
          <cell r="T107">
            <v>1</v>
          </cell>
          <cell r="U107">
            <v>1</v>
          </cell>
          <cell r="V107">
            <v>0</v>
          </cell>
          <cell r="X107">
            <v>0.5</v>
          </cell>
          <cell r="Y107">
            <v>0</v>
          </cell>
          <cell r="Z107">
            <v>0</v>
          </cell>
          <cell r="AA107">
            <v>0</v>
          </cell>
          <cell r="AB107">
            <v>-1817.1428571428569</v>
          </cell>
        </row>
        <row r="108">
          <cell r="B108" t="str">
            <v>VanHeest, Todd</v>
          </cell>
          <cell r="C108" t="str">
            <v>Primary Care</v>
          </cell>
          <cell r="D108" t="str">
            <v>Family Practice</v>
          </cell>
          <cell r="E108" t="str">
            <v>Family Practice</v>
          </cell>
          <cell r="F108" t="str">
            <v>Zeeland</v>
          </cell>
          <cell r="G108">
            <v>230006.39999999999</v>
          </cell>
          <cell r="H108">
            <v>110.58</v>
          </cell>
          <cell r="J108">
            <v>263452</v>
          </cell>
          <cell r="K108">
            <v>263452</v>
          </cell>
          <cell r="L108">
            <v>0</v>
          </cell>
          <cell r="M108" t="str">
            <v>Guarantee</v>
          </cell>
          <cell r="O108" t="str">
            <v>Yes</v>
          </cell>
          <cell r="S108">
            <v>132142</v>
          </cell>
          <cell r="T108">
            <v>1</v>
          </cell>
          <cell r="U108">
            <v>1</v>
          </cell>
          <cell r="V108">
            <v>0</v>
          </cell>
          <cell r="X108">
            <v>0.5</v>
          </cell>
        </row>
        <row r="109">
          <cell r="B109" t="str">
            <v>Taylor, Phillip</v>
          </cell>
          <cell r="C109" t="str">
            <v>Primary Care</v>
          </cell>
          <cell r="D109" t="str">
            <v>Family Practice</v>
          </cell>
          <cell r="E109" t="str">
            <v>Family Practice</v>
          </cell>
          <cell r="F109" t="str">
            <v>Zeeland</v>
          </cell>
          <cell r="G109">
            <v>180003.20000000001</v>
          </cell>
          <cell r="H109">
            <v>86.54</v>
          </cell>
          <cell r="J109">
            <v>267508.80000000005</v>
          </cell>
          <cell r="K109">
            <v>267508.80000000005</v>
          </cell>
          <cell r="L109">
            <v>0</v>
          </cell>
          <cell r="M109" t="str">
            <v>Guarantee</v>
          </cell>
          <cell r="O109" t="str">
            <v>Yes</v>
          </cell>
          <cell r="S109">
            <v>132147</v>
          </cell>
          <cell r="T109">
            <v>1</v>
          </cell>
          <cell r="U109">
            <v>1</v>
          </cell>
          <cell r="V109">
            <v>0</v>
          </cell>
          <cell r="X109">
            <v>0.5</v>
          </cell>
        </row>
        <row r="110">
          <cell r="B110" t="str">
            <v>Waalkes, Philip</v>
          </cell>
          <cell r="C110" t="str">
            <v>Primary Care</v>
          </cell>
          <cell r="D110" t="str">
            <v>Family Practice</v>
          </cell>
          <cell r="E110" t="str">
            <v>Family Practice</v>
          </cell>
          <cell r="F110" t="str">
            <v>Zeeland</v>
          </cell>
          <cell r="G110">
            <v>150009.60000000001</v>
          </cell>
          <cell r="H110">
            <v>72.12</v>
          </cell>
          <cell r="J110">
            <v>220001.6</v>
          </cell>
          <cell r="K110">
            <v>220001.6</v>
          </cell>
          <cell r="L110">
            <v>0</v>
          </cell>
          <cell r="S110">
            <v>132146</v>
          </cell>
          <cell r="T110">
            <v>1</v>
          </cell>
          <cell r="U110">
            <v>0.95</v>
          </cell>
          <cell r="V110">
            <v>0</v>
          </cell>
          <cell r="X110">
            <v>0.5</v>
          </cell>
          <cell r="Y110">
            <v>0</v>
          </cell>
          <cell r="Z110">
            <v>0</v>
          </cell>
          <cell r="AA110">
            <v>0</v>
          </cell>
          <cell r="AB110">
            <v>-5523.4285714285716</v>
          </cell>
        </row>
        <row r="111">
          <cell r="B111" t="str">
            <v>McBee, Samantha</v>
          </cell>
          <cell r="C111" t="str">
            <v>Primary Care</v>
          </cell>
          <cell r="D111" t="str">
            <v>Family Practice</v>
          </cell>
          <cell r="E111" t="str">
            <v>Family Practice</v>
          </cell>
          <cell r="F111" t="str">
            <v>Zeeland</v>
          </cell>
          <cell r="G111">
            <v>140004.80000000002</v>
          </cell>
          <cell r="H111">
            <v>67.31</v>
          </cell>
          <cell r="J111">
            <v>184163.20000000001</v>
          </cell>
          <cell r="K111">
            <v>184163.20000000001</v>
          </cell>
          <cell r="L111">
            <v>0</v>
          </cell>
          <cell r="S111">
            <v>132148</v>
          </cell>
          <cell r="T111">
            <v>1</v>
          </cell>
          <cell r="U111">
            <v>1</v>
          </cell>
          <cell r="V111">
            <v>0</v>
          </cell>
          <cell r="X111">
            <v>0.5</v>
          </cell>
          <cell r="Y111">
            <v>0</v>
          </cell>
          <cell r="Z111">
            <v>0</v>
          </cell>
          <cell r="AA111">
            <v>0</v>
          </cell>
          <cell r="AB111">
            <v>-4429.7142857142862</v>
          </cell>
        </row>
        <row r="112">
          <cell r="B112" t="str">
            <v>Herd, Colin</v>
          </cell>
          <cell r="C112" t="str">
            <v>Primary Care</v>
          </cell>
          <cell r="D112" t="str">
            <v>Family Practice</v>
          </cell>
          <cell r="E112" t="str">
            <v>Family Practice</v>
          </cell>
          <cell r="F112" t="str">
            <v>Zeeland</v>
          </cell>
          <cell r="G112">
            <v>140004.80000000002</v>
          </cell>
          <cell r="H112">
            <v>67.31</v>
          </cell>
          <cell r="J112">
            <v>184163.20000000001</v>
          </cell>
          <cell r="K112">
            <v>184163.20000000001</v>
          </cell>
          <cell r="L112">
            <v>0</v>
          </cell>
          <cell r="M112" t="str">
            <v>Guarantee</v>
          </cell>
          <cell r="O112" t="str">
            <v>Yes</v>
          </cell>
          <cell r="S112">
            <v>132151</v>
          </cell>
          <cell r="T112">
            <v>1</v>
          </cell>
          <cell r="U112">
            <v>1</v>
          </cell>
          <cell r="V112">
            <v>0</v>
          </cell>
          <cell r="X112">
            <v>0.5</v>
          </cell>
          <cell r="Y112">
            <v>0</v>
          </cell>
          <cell r="Z112">
            <v>0</v>
          </cell>
          <cell r="AA112">
            <v>0</v>
          </cell>
          <cell r="AB112">
            <v>-4525.7142857142862</v>
          </cell>
        </row>
        <row r="113">
          <cell r="B113" t="str">
            <v>Tate, Philip</v>
          </cell>
          <cell r="C113" t="str">
            <v>Primary Care</v>
          </cell>
          <cell r="D113" t="str">
            <v>Internal Medicine General</v>
          </cell>
          <cell r="E113" t="str">
            <v>Internal Medicine General</v>
          </cell>
          <cell r="F113" t="str">
            <v>Zeeland</v>
          </cell>
          <cell r="G113">
            <v>92352</v>
          </cell>
          <cell r="H113">
            <v>74</v>
          </cell>
          <cell r="J113">
            <v>120107.51999999999</v>
          </cell>
          <cell r="K113">
            <v>120107.51999999999</v>
          </cell>
          <cell r="L113">
            <v>0</v>
          </cell>
          <cell r="S113">
            <v>132150</v>
          </cell>
          <cell r="T113">
            <v>0.6</v>
          </cell>
          <cell r="U113">
            <v>0.6</v>
          </cell>
          <cell r="V113">
            <v>0</v>
          </cell>
          <cell r="X113">
            <v>0.5</v>
          </cell>
          <cell r="Y113">
            <v>0</v>
          </cell>
          <cell r="Z113">
            <v>0</v>
          </cell>
          <cell r="AA113">
            <v>0</v>
          </cell>
          <cell r="AB113">
            <v>-2676</v>
          </cell>
        </row>
        <row r="114">
          <cell r="B114" t="str">
            <v>Worpel, Charlotte</v>
          </cell>
          <cell r="C114" t="str">
            <v>Primary Care</v>
          </cell>
          <cell r="D114" t="str">
            <v>Pediatrics General</v>
          </cell>
          <cell r="E114" t="str">
            <v>Pediatrics</v>
          </cell>
          <cell r="F114" t="str">
            <v>Zeeland</v>
          </cell>
          <cell r="G114">
            <v>190008</v>
          </cell>
          <cell r="H114">
            <v>91.35</v>
          </cell>
          <cell r="J114">
            <v>211681.6</v>
          </cell>
          <cell r="K114">
            <v>211681.6</v>
          </cell>
          <cell r="L114">
            <v>0</v>
          </cell>
          <cell r="S114">
            <v>132143</v>
          </cell>
          <cell r="T114">
            <v>1</v>
          </cell>
          <cell r="U114">
            <v>1</v>
          </cell>
          <cell r="V114">
            <v>0</v>
          </cell>
          <cell r="X114">
            <v>0.5</v>
          </cell>
          <cell r="Y114">
            <v>0</v>
          </cell>
          <cell r="Z114">
            <v>0</v>
          </cell>
          <cell r="AA114">
            <v>0</v>
          </cell>
          <cell r="AB114">
            <v>-5259.4285714285716</v>
          </cell>
        </row>
        <row r="115">
          <cell r="B115" t="str">
            <v>Lund, Kelli</v>
          </cell>
          <cell r="C115" t="str">
            <v>Primary Care</v>
          </cell>
          <cell r="D115" t="str">
            <v>Pediatrics General</v>
          </cell>
          <cell r="E115" t="str">
            <v>Pediatrics</v>
          </cell>
          <cell r="F115" t="str">
            <v>Zeeland</v>
          </cell>
          <cell r="G115">
            <v>100006.39999999999</v>
          </cell>
          <cell r="H115">
            <v>48.08</v>
          </cell>
          <cell r="J115">
            <v>186596.8</v>
          </cell>
          <cell r="K115">
            <v>186596.8</v>
          </cell>
          <cell r="L115">
            <v>0</v>
          </cell>
          <cell r="S115">
            <v>132144</v>
          </cell>
          <cell r="T115">
            <v>1</v>
          </cell>
          <cell r="U115">
            <v>1</v>
          </cell>
          <cell r="V115">
            <v>0</v>
          </cell>
          <cell r="X115">
            <v>0.5</v>
          </cell>
          <cell r="Y115">
            <v>0</v>
          </cell>
          <cell r="Z115">
            <v>0</v>
          </cell>
          <cell r="AA115">
            <v>0</v>
          </cell>
          <cell r="AB115">
            <v>-3543.4285714285716</v>
          </cell>
        </row>
        <row r="116">
          <cell r="B116" t="str">
            <v>Spilotro, Danielle</v>
          </cell>
          <cell r="C116" t="str">
            <v>Primary Care</v>
          </cell>
          <cell r="D116" t="str">
            <v>Pediatrics General</v>
          </cell>
          <cell r="E116" t="str">
            <v>Pediatrics</v>
          </cell>
          <cell r="F116" t="str">
            <v>Zeeland</v>
          </cell>
          <cell r="G116">
            <v>56401.280000000006</v>
          </cell>
          <cell r="H116">
            <v>67.790000000000006</v>
          </cell>
          <cell r="J116">
            <v>66826</v>
          </cell>
          <cell r="K116">
            <v>66826</v>
          </cell>
          <cell r="L116">
            <v>0</v>
          </cell>
          <cell r="S116">
            <v>132149</v>
          </cell>
          <cell r="T116">
            <v>0.4</v>
          </cell>
          <cell r="U116">
            <v>0.4</v>
          </cell>
          <cell r="V116">
            <v>0</v>
          </cell>
          <cell r="X116">
            <v>0.5</v>
          </cell>
          <cell r="Y116">
            <v>0</v>
          </cell>
          <cell r="Z116">
            <v>0</v>
          </cell>
          <cell r="AA116">
            <v>0</v>
          </cell>
          <cell r="AB116">
            <v>-1789.7142857142858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D2">
            <v>18447</v>
          </cell>
        </row>
        <row r="3">
          <cell r="D3">
            <v>9600</v>
          </cell>
        </row>
        <row r="4">
          <cell r="D4">
            <v>1250</v>
          </cell>
        </row>
        <row r="5">
          <cell r="D5">
            <v>200</v>
          </cell>
        </row>
        <row r="6">
          <cell r="D6">
            <v>550</v>
          </cell>
        </row>
        <row r="7">
          <cell r="D7">
            <v>8150</v>
          </cell>
        </row>
        <row r="8">
          <cell r="D8">
            <v>1425</v>
          </cell>
        </row>
        <row r="9">
          <cell r="D9">
            <v>5000</v>
          </cell>
        </row>
        <row r="10">
          <cell r="D10">
            <v>5000</v>
          </cell>
        </row>
        <row r="11">
          <cell r="D11">
            <v>39999.983333333344</v>
          </cell>
        </row>
        <row r="12">
          <cell r="D12">
            <v>800</v>
          </cell>
        </row>
        <row r="13">
          <cell r="D13">
            <v>1050</v>
          </cell>
        </row>
        <row r="14">
          <cell r="D14">
            <v>5000</v>
          </cell>
        </row>
        <row r="15">
          <cell r="D15">
            <v>825</v>
          </cell>
        </row>
        <row r="16">
          <cell r="D16">
            <v>3000</v>
          </cell>
        </row>
        <row r="17">
          <cell r="D17">
            <v>200</v>
          </cell>
        </row>
        <row r="18">
          <cell r="D18">
            <v>9000</v>
          </cell>
        </row>
        <row r="19">
          <cell r="D19">
            <v>12000</v>
          </cell>
        </row>
        <row r="20">
          <cell r="D20">
            <v>12000</v>
          </cell>
        </row>
        <row r="21">
          <cell r="D21">
            <v>12000</v>
          </cell>
        </row>
        <row r="22">
          <cell r="D22">
            <v>2200</v>
          </cell>
        </row>
        <row r="23">
          <cell r="D23">
            <v>12000</v>
          </cell>
        </row>
        <row r="24">
          <cell r="D24">
            <v>12000</v>
          </cell>
        </row>
        <row r="25">
          <cell r="D25">
            <v>2000</v>
          </cell>
        </row>
        <row r="26">
          <cell r="D26">
            <v>9000</v>
          </cell>
        </row>
        <row r="27">
          <cell r="D27">
            <v>1600</v>
          </cell>
        </row>
        <row r="28">
          <cell r="D28">
            <v>12600</v>
          </cell>
        </row>
        <row r="29">
          <cell r="D29">
            <v>12000</v>
          </cell>
        </row>
        <row r="30">
          <cell r="D30">
            <v>9000</v>
          </cell>
        </row>
        <row r="31">
          <cell r="D31">
            <v>7600</v>
          </cell>
        </row>
        <row r="32">
          <cell r="D32">
            <v>9000</v>
          </cell>
        </row>
        <row r="33">
          <cell r="D33">
            <v>12000</v>
          </cell>
        </row>
        <row r="34">
          <cell r="D34">
            <v>12000</v>
          </cell>
        </row>
        <row r="35">
          <cell r="D35">
            <v>12000</v>
          </cell>
        </row>
        <row r="36">
          <cell r="D36">
            <v>12000</v>
          </cell>
        </row>
        <row r="37">
          <cell r="D37">
            <v>12000</v>
          </cell>
        </row>
        <row r="38">
          <cell r="D38">
            <v>18461.52</v>
          </cell>
        </row>
        <row r="39">
          <cell r="D39">
            <v>3000</v>
          </cell>
        </row>
        <row r="40">
          <cell r="D40">
            <v>12000</v>
          </cell>
        </row>
        <row r="41">
          <cell r="D41">
            <v>12000</v>
          </cell>
        </row>
        <row r="42">
          <cell r="D42">
            <v>9000</v>
          </cell>
        </row>
        <row r="43">
          <cell r="D43">
            <v>132000</v>
          </cell>
        </row>
        <row r="44">
          <cell r="D44">
            <v>18447</v>
          </cell>
        </row>
        <row r="45">
          <cell r="D45">
            <v>1800</v>
          </cell>
        </row>
        <row r="46">
          <cell r="D46">
            <v>12000</v>
          </cell>
        </row>
        <row r="47">
          <cell r="D47">
            <v>12000</v>
          </cell>
        </row>
        <row r="48">
          <cell r="D48">
            <v>12000</v>
          </cell>
        </row>
        <row r="49">
          <cell r="D49">
            <v>9000</v>
          </cell>
        </row>
        <row r="50">
          <cell r="D50">
            <v>6000</v>
          </cell>
        </row>
        <row r="51">
          <cell r="D51">
            <v>12000</v>
          </cell>
        </row>
        <row r="52">
          <cell r="D52">
            <v>20796</v>
          </cell>
        </row>
        <row r="53">
          <cell r="D53">
            <v>12000</v>
          </cell>
        </row>
        <row r="54">
          <cell r="D54">
            <v>9400</v>
          </cell>
        </row>
        <row r="55">
          <cell r="D55">
            <v>12000</v>
          </cell>
        </row>
        <row r="56">
          <cell r="D56">
            <v>425</v>
          </cell>
        </row>
        <row r="57">
          <cell r="D57">
            <v>275</v>
          </cell>
        </row>
        <row r="58">
          <cell r="D58">
            <v>350</v>
          </cell>
        </row>
        <row r="59">
          <cell r="D59">
            <v>425</v>
          </cell>
        </row>
        <row r="60">
          <cell r="D60">
            <v>0</v>
          </cell>
        </row>
        <row r="61">
          <cell r="D61">
            <v>150</v>
          </cell>
        </row>
        <row r="62">
          <cell r="D62">
            <v>650</v>
          </cell>
        </row>
        <row r="63">
          <cell r="D63">
            <v>800</v>
          </cell>
        </row>
        <row r="64">
          <cell r="D64">
            <v>475</v>
          </cell>
        </row>
        <row r="65">
          <cell r="D65">
            <v>3950</v>
          </cell>
        </row>
        <row r="66">
          <cell r="D66">
            <v>300</v>
          </cell>
        </row>
        <row r="67">
          <cell r="D67">
            <v>2300</v>
          </cell>
        </row>
        <row r="68">
          <cell r="D68">
            <v>275</v>
          </cell>
        </row>
        <row r="69">
          <cell r="D69">
            <v>950</v>
          </cell>
        </row>
        <row r="70">
          <cell r="D70">
            <v>275</v>
          </cell>
        </row>
        <row r="71">
          <cell r="D71">
            <v>5400</v>
          </cell>
        </row>
        <row r="72">
          <cell r="D72">
            <v>150</v>
          </cell>
        </row>
        <row r="73">
          <cell r="D73">
            <v>275</v>
          </cell>
        </row>
        <row r="74">
          <cell r="D74">
            <v>4600</v>
          </cell>
        </row>
        <row r="75">
          <cell r="D75">
            <v>800</v>
          </cell>
        </row>
        <row r="76">
          <cell r="D76">
            <v>800</v>
          </cell>
        </row>
        <row r="77">
          <cell r="D77">
            <v>950</v>
          </cell>
        </row>
        <row r="78">
          <cell r="D78">
            <v>800</v>
          </cell>
        </row>
        <row r="79">
          <cell r="D79">
            <v>1550</v>
          </cell>
        </row>
        <row r="80">
          <cell r="D80">
            <v>55303</v>
          </cell>
        </row>
        <row r="81">
          <cell r="D81">
            <v>227962.61395200004</v>
          </cell>
        </row>
        <row r="82">
          <cell r="D82">
            <v>291046.77351199999</v>
          </cell>
        </row>
        <row r="83">
          <cell r="D83">
            <v>3312</v>
          </cell>
        </row>
        <row r="84">
          <cell r="D84">
            <v>159246.79999999999</v>
          </cell>
        </row>
        <row r="85">
          <cell r="D85">
            <v>241516.53595199995</v>
          </cell>
        </row>
        <row r="86">
          <cell r="D86">
            <v>223898.36195200001</v>
          </cell>
        </row>
        <row r="87">
          <cell r="D87">
            <v>243176.60395199995</v>
          </cell>
        </row>
        <row r="88">
          <cell r="D88">
            <v>196859.79199999999</v>
          </cell>
        </row>
        <row r="89">
          <cell r="D89">
            <v>30333.263999999996</v>
          </cell>
        </row>
        <row r="90">
          <cell r="D90">
            <v>267482.06551199994</v>
          </cell>
        </row>
        <row r="91">
          <cell r="D91">
            <v>29270.406666666669</v>
          </cell>
        </row>
        <row r="92">
          <cell r="D92">
            <v>7309.5</v>
          </cell>
        </row>
        <row r="93">
          <cell r="D93">
            <v>18007.5</v>
          </cell>
        </row>
        <row r="94">
          <cell r="D94">
            <v>10196.450000000001</v>
          </cell>
        </row>
        <row r="95">
          <cell r="D95">
            <v>300052.49283200002</v>
          </cell>
        </row>
        <row r="96">
          <cell r="D96">
            <v>18127.8</v>
          </cell>
        </row>
        <row r="97">
          <cell r="D97">
            <v>244281.79795199994</v>
          </cell>
        </row>
        <row r="98">
          <cell r="D98">
            <v>228160.98595199999</v>
          </cell>
        </row>
        <row r="99">
          <cell r="D99">
            <v>49407.408986666669</v>
          </cell>
        </row>
        <row r="100">
          <cell r="D100">
            <v>289252.70995200006</v>
          </cell>
        </row>
        <row r="101">
          <cell r="D101">
            <v>403890.37595199986</v>
          </cell>
        </row>
        <row r="102">
          <cell r="D102">
            <v>890.5</v>
          </cell>
        </row>
        <row r="103">
          <cell r="D103">
            <v>251813.18195199993</v>
          </cell>
        </row>
        <row r="104">
          <cell r="D104">
            <v>49407.408986666662</v>
          </cell>
        </row>
        <row r="105">
          <cell r="D105">
            <v>253102.421952</v>
          </cell>
        </row>
        <row r="106">
          <cell r="D106">
            <v>49407.408986666669</v>
          </cell>
        </row>
        <row r="107">
          <cell r="D107">
            <v>30333.368000000006</v>
          </cell>
        </row>
        <row r="108">
          <cell r="D108">
            <v>97889.791999999987</v>
          </cell>
        </row>
        <row r="109">
          <cell r="D109">
            <v>49407.408986666669</v>
          </cell>
        </row>
        <row r="110">
          <cell r="D110">
            <v>49407.408986666662</v>
          </cell>
        </row>
        <row r="111">
          <cell r="D111">
            <v>97889.791999999987</v>
          </cell>
        </row>
        <row r="112">
          <cell r="D112">
            <v>30333.368000000006</v>
          </cell>
        </row>
        <row r="113">
          <cell r="D113">
            <v>2000</v>
          </cell>
        </row>
        <row r="114">
          <cell r="D114">
            <v>163736.00479999997</v>
          </cell>
        </row>
        <row r="115">
          <cell r="D115">
            <v>2676</v>
          </cell>
        </row>
        <row r="116">
          <cell r="D116">
            <v>3120</v>
          </cell>
        </row>
        <row r="117">
          <cell r="D117">
            <v>173351.79280000002</v>
          </cell>
        </row>
        <row r="118">
          <cell r="D118">
            <v>293461.28395199997</v>
          </cell>
        </row>
        <row r="119">
          <cell r="D119">
            <v>129923.31680000002</v>
          </cell>
        </row>
        <row r="120">
          <cell r="D120">
            <v>30333.368000000006</v>
          </cell>
        </row>
        <row r="121">
          <cell r="D121">
            <v>104436</v>
          </cell>
        </row>
        <row r="122">
          <cell r="D122">
            <v>16560</v>
          </cell>
        </row>
        <row r="123">
          <cell r="D123">
            <v>23587</v>
          </cell>
        </row>
        <row r="124">
          <cell r="D124">
            <v>33949.983999999997</v>
          </cell>
        </row>
        <row r="125">
          <cell r="D125">
            <v>1040</v>
          </cell>
        </row>
        <row r="126">
          <cell r="D126">
            <v>960</v>
          </cell>
        </row>
        <row r="127">
          <cell r="D127">
            <v>28506.145</v>
          </cell>
        </row>
        <row r="128">
          <cell r="D128">
            <v>480</v>
          </cell>
        </row>
        <row r="129">
          <cell r="D129">
            <v>390</v>
          </cell>
        </row>
        <row r="130">
          <cell r="D130">
            <v>2160</v>
          </cell>
        </row>
        <row r="131">
          <cell r="D131">
            <v>1955</v>
          </cell>
        </row>
        <row r="132">
          <cell r="D132">
            <v>15405</v>
          </cell>
        </row>
        <row r="133">
          <cell r="D133">
            <v>480</v>
          </cell>
        </row>
        <row r="134">
          <cell r="D134">
            <v>19737.5</v>
          </cell>
        </row>
        <row r="135">
          <cell r="D135">
            <v>26496</v>
          </cell>
        </row>
        <row r="136">
          <cell r="D136">
            <v>2880</v>
          </cell>
        </row>
        <row r="137">
          <cell r="D137">
            <v>13441.5</v>
          </cell>
        </row>
        <row r="138">
          <cell r="D138">
            <v>390</v>
          </cell>
        </row>
        <row r="139">
          <cell r="D139">
            <v>66882.500400000004</v>
          </cell>
        </row>
        <row r="140">
          <cell r="D140">
            <v>2600</v>
          </cell>
        </row>
        <row r="141">
          <cell r="D141">
            <v>1170</v>
          </cell>
        </row>
        <row r="142">
          <cell r="D142">
            <v>45858.75</v>
          </cell>
        </row>
        <row r="143">
          <cell r="D143">
            <v>2044.5</v>
          </cell>
        </row>
        <row r="144">
          <cell r="D144">
            <v>2123.5</v>
          </cell>
        </row>
        <row r="145">
          <cell r="D145">
            <v>1320</v>
          </cell>
        </row>
        <row r="146">
          <cell r="D146">
            <v>8520</v>
          </cell>
        </row>
        <row r="147">
          <cell r="D147">
            <v>3900</v>
          </cell>
        </row>
        <row r="148">
          <cell r="D148">
            <v>1173</v>
          </cell>
        </row>
        <row r="149">
          <cell r="D149">
            <v>4416</v>
          </cell>
        </row>
        <row r="150">
          <cell r="D150">
            <v>2484</v>
          </cell>
        </row>
        <row r="151">
          <cell r="D151">
            <v>1380</v>
          </cell>
        </row>
        <row r="152">
          <cell r="D152">
            <v>2896.7</v>
          </cell>
        </row>
        <row r="153">
          <cell r="D153">
            <v>100</v>
          </cell>
        </row>
        <row r="154">
          <cell r="D154">
            <v>50035.754800000002</v>
          </cell>
        </row>
        <row r="155">
          <cell r="D155">
            <v>3675</v>
          </cell>
        </row>
        <row r="156">
          <cell r="D156">
            <v>1633</v>
          </cell>
        </row>
        <row r="157">
          <cell r="D157">
            <v>240</v>
          </cell>
        </row>
        <row r="158">
          <cell r="D158">
            <v>200</v>
          </cell>
        </row>
        <row r="159">
          <cell r="D159">
            <v>149832.37</v>
          </cell>
        </row>
        <row r="160">
          <cell r="D160">
            <v>4132.6499999999996</v>
          </cell>
        </row>
        <row r="161">
          <cell r="D161">
            <v>223382.49679999999</v>
          </cell>
        </row>
        <row r="162">
          <cell r="D162">
            <v>9309</v>
          </cell>
        </row>
        <row r="163">
          <cell r="D163">
            <v>1781</v>
          </cell>
        </row>
        <row r="164">
          <cell r="D164">
            <v>6445</v>
          </cell>
        </row>
        <row r="165">
          <cell r="D165">
            <v>560</v>
          </cell>
        </row>
        <row r="166">
          <cell r="D166">
            <v>3471</v>
          </cell>
        </row>
        <row r="167">
          <cell r="D167">
            <v>8788.5499999999993</v>
          </cell>
        </row>
        <row r="168">
          <cell r="D168">
            <v>17692</v>
          </cell>
        </row>
        <row r="169">
          <cell r="D169">
            <v>1507</v>
          </cell>
        </row>
        <row r="170">
          <cell r="D170">
            <v>21645</v>
          </cell>
        </row>
        <row r="171">
          <cell r="D171">
            <v>787.75</v>
          </cell>
        </row>
        <row r="172">
          <cell r="D172">
            <v>9945</v>
          </cell>
        </row>
        <row r="173">
          <cell r="D173">
            <v>390</v>
          </cell>
        </row>
        <row r="174">
          <cell r="D174">
            <v>7165</v>
          </cell>
        </row>
        <row r="175">
          <cell r="D175">
            <v>7222.2</v>
          </cell>
        </row>
        <row r="176">
          <cell r="D176">
            <v>16731</v>
          </cell>
        </row>
        <row r="177">
          <cell r="D177">
            <v>390</v>
          </cell>
        </row>
        <row r="178">
          <cell r="D178">
            <v>45990</v>
          </cell>
        </row>
        <row r="179">
          <cell r="D179">
            <v>2938</v>
          </cell>
        </row>
        <row r="180">
          <cell r="D180">
            <v>3176</v>
          </cell>
        </row>
        <row r="181">
          <cell r="D181">
            <v>8625.1391999999996</v>
          </cell>
        </row>
        <row r="182">
          <cell r="D182">
            <v>7788.732</v>
          </cell>
        </row>
        <row r="183">
          <cell r="D183">
            <v>70076.191199999987</v>
          </cell>
        </row>
        <row r="184">
          <cell r="D184">
            <v>154557.0816</v>
          </cell>
        </row>
        <row r="185">
          <cell r="D185">
            <v>153302.61600000001</v>
          </cell>
        </row>
        <row r="186">
          <cell r="D186">
            <v>2000</v>
          </cell>
        </row>
        <row r="187">
          <cell r="D187">
            <v>390</v>
          </cell>
        </row>
        <row r="188">
          <cell r="D188">
            <v>8449.9974000000002</v>
          </cell>
        </row>
        <row r="189">
          <cell r="D189">
            <v>28055.26319999999</v>
          </cell>
        </row>
        <row r="190">
          <cell r="D190">
            <v>15210</v>
          </cell>
        </row>
        <row r="191">
          <cell r="D191">
            <v>29184</v>
          </cell>
        </row>
        <row r="192">
          <cell r="D192">
            <v>521.23200000000008</v>
          </cell>
        </row>
        <row r="193">
          <cell r="D193">
            <v>17238</v>
          </cell>
        </row>
        <row r="194">
          <cell r="D194">
            <v>12875.232</v>
          </cell>
        </row>
        <row r="195">
          <cell r="D195">
            <v>88325</v>
          </cell>
        </row>
        <row r="196">
          <cell r="D196">
            <v>624</v>
          </cell>
        </row>
        <row r="197">
          <cell r="D197">
            <v>141010</v>
          </cell>
        </row>
        <row r="198">
          <cell r="D198">
            <v>4440</v>
          </cell>
        </row>
        <row r="199">
          <cell r="D199">
            <v>13689</v>
          </cell>
        </row>
        <row r="200">
          <cell r="D200">
            <v>21897</v>
          </cell>
        </row>
        <row r="201">
          <cell r="D201">
            <v>305626.73200000002</v>
          </cell>
        </row>
        <row r="202">
          <cell r="D202">
            <v>260.61600000000004</v>
          </cell>
        </row>
        <row r="203">
          <cell r="D203">
            <v>936</v>
          </cell>
        </row>
        <row r="204">
          <cell r="D204">
            <v>1252</v>
          </cell>
        </row>
        <row r="205">
          <cell r="D205">
            <v>158342.61600000001</v>
          </cell>
        </row>
        <row r="206">
          <cell r="D206">
            <v>13780.903999999999</v>
          </cell>
        </row>
        <row r="207">
          <cell r="D207">
            <v>7140</v>
          </cell>
        </row>
        <row r="208">
          <cell r="D208">
            <v>50000</v>
          </cell>
        </row>
        <row r="209">
          <cell r="D209">
            <v>5840</v>
          </cell>
        </row>
        <row r="210">
          <cell r="D210">
            <v>80</v>
          </cell>
        </row>
        <row r="211">
          <cell r="D211">
            <v>380</v>
          </cell>
        </row>
        <row r="212">
          <cell r="D212">
            <v>10875</v>
          </cell>
        </row>
        <row r="213">
          <cell r="D213">
            <v>18209.401118999998</v>
          </cell>
        </row>
        <row r="214">
          <cell r="D214">
            <v>196.56</v>
          </cell>
        </row>
        <row r="215">
          <cell r="D215">
            <v>18209.407947119998</v>
          </cell>
        </row>
        <row r="216">
          <cell r="D216">
            <v>9759.75</v>
          </cell>
        </row>
      </sheetData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S"/>
      <sheetName val="000"/>
      <sheetName val="003"/>
      <sheetName val="003-OTHER"/>
      <sheetName val="00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PCS"/>
      <sheetName val="Rpt Card"/>
      <sheetName val="Sales &amp; COS Summ"/>
      <sheetName val="Flexed COS"/>
      <sheetName val="Efficiency"/>
      <sheetName val="Forecast"/>
      <sheetName val="COGS Review"/>
      <sheetName val="Inventory"/>
      <sheetName val="Stats"/>
      <sheetName val="Core Steel"/>
      <sheetName val="Financial Review Pg 1"/>
      <sheetName val="Financial Review Pg 2"/>
      <sheetName val="Sales $ per MUC"/>
      <sheetName val="Factors"/>
      <sheetName val="Historical Actual"/>
      <sheetName val="Historical Plan"/>
      <sheetName val="Actual"/>
      <sheetName val="Planned"/>
      <sheetName val="PriorYear"/>
      <sheetName val="ActualTotal"/>
      <sheetName val="PlannedTotal"/>
      <sheetName val="PriorYearTotal"/>
      <sheetName val="MUCActualTotal"/>
      <sheetName val="MUCPlannedTotal"/>
      <sheetName val="MUCPriorYear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F3">
            <v>15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 Changes"/>
      <sheetName val="Balance By Cost Center"/>
      <sheetName val="Data Collection"/>
    </sheetNames>
    <sheetDataSet>
      <sheetData sheetId="0">
        <row r="3">
          <cell r="A3" t="str">
            <v>F/Y 2013</v>
          </cell>
        </row>
        <row r="41">
          <cell r="B41">
            <v>10</v>
          </cell>
          <cell r="C41">
            <v>1</v>
          </cell>
          <cell r="D41">
            <v>12</v>
          </cell>
        </row>
        <row r="42">
          <cell r="B42">
            <v>11</v>
          </cell>
          <cell r="C42">
            <v>2</v>
          </cell>
          <cell r="D42">
            <v>11</v>
          </cell>
        </row>
        <row r="43">
          <cell r="B43">
            <v>12</v>
          </cell>
          <cell r="C43">
            <v>3</v>
          </cell>
          <cell r="D43">
            <v>10</v>
          </cell>
        </row>
        <row r="44">
          <cell r="B44">
            <v>1</v>
          </cell>
          <cell r="C44">
            <v>4</v>
          </cell>
          <cell r="D44">
            <v>9</v>
          </cell>
        </row>
        <row r="45">
          <cell r="B45">
            <v>2</v>
          </cell>
          <cell r="C45">
            <v>5</v>
          </cell>
          <cell r="D45">
            <v>8</v>
          </cell>
        </row>
        <row r="46">
          <cell r="B46">
            <v>3</v>
          </cell>
          <cell r="C46">
            <v>6</v>
          </cell>
          <cell r="D46">
            <v>7</v>
          </cell>
        </row>
        <row r="47">
          <cell r="B47">
            <v>4</v>
          </cell>
          <cell r="C47">
            <v>7</v>
          </cell>
          <cell r="D47">
            <v>6</v>
          </cell>
        </row>
        <row r="48">
          <cell r="B48">
            <v>5</v>
          </cell>
          <cell r="C48">
            <v>8</v>
          </cell>
          <cell r="D48">
            <v>5</v>
          </cell>
        </row>
        <row r="49">
          <cell r="B49">
            <v>6</v>
          </cell>
          <cell r="C49">
            <v>9</v>
          </cell>
          <cell r="D49">
            <v>4</v>
          </cell>
        </row>
        <row r="50">
          <cell r="B50">
            <v>7</v>
          </cell>
          <cell r="C50">
            <v>10</v>
          </cell>
          <cell r="D50">
            <v>3</v>
          </cell>
        </row>
        <row r="51">
          <cell r="B51">
            <v>8</v>
          </cell>
          <cell r="C51">
            <v>11</v>
          </cell>
          <cell r="D51">
            <v>2</v>
          </cell>
        </row>
        <row r="52">
          <cell r="B52">
            <v>9</v>
          </cell>
          <cell r="C52">
            <v>12</v>
          </cell>
          <cell r="D52">
            <v>1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 used"/>
      <sheetName val="net to gross budget package"/>
      <sheetName val="Budget Package"/>
      <sheetName val="Budget Page"/>
      <sheetName val="Rev. by Payor"/>
      <sheetName val="Rev. Analysis"/>
      <sheetName val="Net to Gross"/>
      <sheetName val="Rev Summary"/>
      <sheetName val="M'caid IP"/>
      <sheetName val="M'caid OP"/>
      <sheetName val="M'caid U&amp;C"/>
      <sheetName val="M'care U&amp;C"/>
      <sheetName val="M'care IP DRG"/>
      <sheetName val="M'care IP Psych"/>
      <sheetName val="M'care IP Rehab"/>
      <sheetName val="M'care OP APC"/>
      <sheetName val="Swing Beds"/>
      <sheetName val="BCBS"/>
      <sheetName val="TVHP "/>
      <sheetName val="CHP"/>
      <sheetName val="Other C-A's"/>
      <sheetName val="Frozen PPS Rates Calculation"/>
      <sheetName val="Rev Co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Report"/>
      <sheetName val="Charts"/>
      <sheetName val="Capital"/>
      <sheetName val="SPMRatings"/>
      <sheetName val="Instructions"/>
      <sheetName val="User"/>
      <sheetName val="Ratios"/>
      <sheetName val="Settings"/>
      <sheetName val="Orientation"/>
      <sheetName val="Delivery"/>
      <sheetName val="RptClose"/>
      <sheetName val="Hidden"/>
      <sheetName val="FinancialStatements"/>
    </sheetNames>
    <sheetDataSet>
      <sheetData sheetId="0">
        <row r="1">
          <cell r="AG1" t="str">
            <v>Use Individual Scenarios</v>
          </cell>
        </row>
        <row r="2">
          <cell r="AG2"/>
        </row>
        <row r="3">
          <cell r="AG3"/>
        </row>
        <row r="4">
          <cell r="AG4"/>
        </row>
        <row r="5">
          <cell r="AG5"/>
        </row>
        <row r="6">
          <cell r="AG6"/>
        </row>
        <row r="7">
          <cell r="AG7"/>
        </row>
        <row r="8">
          <cell r="AG8"/>
        </row>
        <row r="9">
          <cell r="AG9"/>
        </row>
        <row r="10">
          <cell r="AG10"/>
        </row>
        <row r="11">
          <cell r="AG11"/>
        </row>
        <row r="12">
          <cell r="AG12"/>
        </row>
        <row r="13">
          <cell r="AG13"/>
        </row>
        <row r="14">
          <cell r="AG14"/>
        </row>
        <row r="15">
          <cell r="AG15"/>
        </row>
        <row r="16">
          <cell r="AG16"/>
        </row>
        <row r="17">
          <cell r="AG17"/>
        </row>
        <row r="18">
          <cell r="AG18"/>
        </row>
        <row r="19">
          <cell r="AG19"/>
        </row>
        <row r="20">
          <cell r="AG20"/>
        </row>
        <row r="21">
          <cell r="AG21"/>
        </row>
        <row r="22">
          <cell r="AG22"/>
        </row>
        <row r="23">
          <cell r="AG23"/>
        </row>
        <row r="24">
          <cell r="AG24"/>
        </row>
        <row r="25">
          <cell r="AG25"/>
        </row>
        <row r="26">
          <cell r="AG26"/>
        </row>
        <row r="27">
          <cell r="AG27"/>
        </row>
        <row r="28">
          <cell r="AG28"/>
        </row>
        <row r="29">
          <cell r="AG29"/>
        </row>
        <row r="30">
          <cell r="AG30"/>
        </row>
        <row r="31">
          <cell r="AG31"/>
        </row>
        <row r="32">
          <cell r="AG32"/>
        </row>
        <row r="33">
          <cell r="AG33"/>
        </row>
        <row r="34">
          <cell r="AG34"/>
        </row>
        <row r="35">
          <cell r="AG35"/>
        </row>
        <row r="36">
          <cell r="AG36"/>
        </row>
        <row r="37">
          <cell r="AG37"/>
        </row>
        <row r="38">
          <cell r="AG38"/>
        </row>
        <row r="39">
          <cell r="AG39"/>
        </row>
        <row r="40">
          <cell r="AG40"/>
        </row>
        <row r="41">
          <cell r="AG41"/>
        </row>
        <row r="42">
          <cell r="AG42"/>
        </row>
        <row r="43">
          <cell r="AG43"/>
        </row>
        <row r="44">
          <cell r="AG44"/>
        </row>
        <row r="45">
          <cell r="AG45"/>
        </row>
        <row r="46">
          <cell r="AG46"/>
        </row>
        <row r="47">
          <cell r="AG47"/>
        </row>
        <row r="48">
          <cell r="AG48"/>
        </row>
        <row r="49">
          <cell r="AG49"/>
        </row>
        <row r="50">
          <cell r="AG50"/>
        </row>
        <row r="51">
          <cell r="AG51"/>
        </row>
        <row r="52">
          <cell r="AG52"/>
        </row>
        <row r="53">
          <cell r="AG53"/>
        </row>
        <row r="54">
          <cell r="AG54"/>
        </row>
        <row r="55">
          <cell r="AG55"/>
        </row>
        <row r="56">
          <cell r="AG56"/>
        </row>
        <row r="57">
          <cell r="AG57"/>
        </row>
        <row r="58">
          <cell r="AG58"/>
        </row>
        <row r="59">
          <cell r="AG59"/>
        </row>
        <row r="60">
          <cell r="AG60"/>
        </row>
        <row r="61">
          <cell r="AG61"/>
        </row>
        <row r="62">
          <cell r="AG62"/>
        </row>
        <row r="63">
          <cell r="AG63"/>
        </row>
        <row r="64">
          <cell r="AG64"/>
        </row>
        <row r="65">
          <cell r="AG65"/>
        </row>
        <row r="66">
          <cell r="AG66"/>
        </row>
        <row r="67">
          <cell r="AG67"/>
        </row>
        <row r="68">
          <cell r="AG68"/>
        </row>
        <row r="69">
          <cell r="AG69"/>
        </row>
        <row r="70">
          <cell r="AG70"/>
        </row>
        <row r="71">
          <cell r="AG71"/>
        </row>
        <row r="72">
          <cell r="AG72"/>
        </row>
        <row r="73">
          <cell r="AG73"/>
        </row>
        <row r="74">
          <cell r="AG74"/>
        </row>
        <row r="75">
          <cell r="AG75"/>
        </row>
        <row r="76">
          <cell r="AG76"/>
        </row>
        <row r="77">
          <cell r="AG77"/>
        </row>
        <row r="78">
          <cell r="AG78"/>
        </row>
        <row r="79">
          <cell r="AG79"/>
        </row>
        <row r="80">
          <cell r="AG80"/>
        </row>
        <row r="81">
          <cell r="AG81"/>
        </row>
        <row r="82">
          <cell r="AG82"/>
        </row>
        <row r="83">
          <cell r="AG83"/>
        </row>
        <row r="84">
          <cell r="AG84"/>
        </row>
        <row r="85">
          <cell r="AG85"/>
        </row>
        <row r="86">
          <cell r="AG86"/>
        </row>
        <row r="87">
          <cell r="AG87"/>
        </row>
        <row r="88">
          <cell r="AG88"/>
        </row>
        <row r="89">
          <cell r="AG89"/>
        </row>
        <row r="90">
          <cell r="AG90"/>
        </row>
        <row r="91">
          <cell r="AG91"/>
        </row>
        <row r="92">
          <cell r="AG92"/>
        </row>
        <row r="93">
          <cell r="AG93"/>
        </row>
        <row r="94">
          <cell r="AG94"/>
        </row>
        <row r="95">
          <cell r="AG95"/>
        </row>
        <row r="96">
          <cell r="AG96"/>
        </row>
        <row r="97">
          <cell r="AG97"/>
        </row>
        <row r="98">
          <cell r="AG98"/>
        </row>
        <row r="99">
          <cell r="AG99"/>
        </row>
        <row r="100">
          <cell r="AG100"/>
        </row>
        <row r="101">
          <cell r="AG101"/>
        </row>
        <row r="102">
          <cell r="AG10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 t="str">
            <v>Scenario=0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ptClose"/>
      <sheetName val="Instructions"/>
      <sheetName val="Settings_Report"/>
      <sheetName val="Menu"/>
      <sheetName val="Report"/>
      <sheetName val="User"/>
      <sheetName val="Outpatient"/>
      <sheetName val="Bed Occupancy"/>
      <sheetName val="Discharges&amp;DischDays"/>
      <sheetName val="Pat_Days"/>
      <sheetName val="ED"/>
      <sheetName val="OR_and_Minor_Cases"/>
      <sheetName val="OR_and_Minor_Hrs"/>
      <sheetName val="Cardiology"/>
      <sheetName val="Endoscopy"/>
      <sheetName val="Radiology"/>
      <sheetName val="Lab"/>
      <sheetName val="Prescriptions &amp; Doses"/>
      <sheetName val="MG_Worked_RVUs_by_Div"/>
      <sheetName val="MG_Total_RVUs_by_Div"/>
      <sheetName val="MG_Clinical_Metric_by_Div"/>
      <sheetName val="MG Worked RVU's"/>
      <sheetName val="MG Total RVU's"/>
      <sheetName val="MG Clinical Metric"/>
      <sheetName val="Settings"/>
      <sheetName val="Orientation"/>
      <sheetName val="Delivery"/>
      <sheetName val="List"/>
      <sheetName val="DOSES"/>
      <sheetName val="Discharge Days"/>
      <sheetName val="Hidden"/>
      <sheetName val="ORG"/>
      <sheetName val="FP_Total_RVUs_by_Div"/>
      <sheetName val="FP_Worked_RVUs_by_Div"/>
      <sheetName val="FP_Clinical_Metric_by_Div"/>
      <sheetName val="FP Total RVU's"/>
      <sheetName val="FP Worked RVU's"/>
      <sheetName val="FP Clinical Metric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OR Cases - Total</v>
          </cell>
        </row>
        <row r="3">
          <cell r="A3" t="str">
            <v>OR Cases - Inpatient</v>
          </cell>
        </row>
        <row r="4">
          <cell r="A4" t="str">
            <v>OR Cases - Outpatient</v>
          </cell>
        </row>
        <row r="5">
          <cell r="A5" t="str">
            <v>Minor Cases - Total</v>
          </cell>
        </row>
        <row r="6">
          <cell r="A6" t="str">
            <v>Minor Cases - Inpatient</v>
          </cell>
        </row>
        <row r="7">
          <cell r="A7" t="str">
            <v>Minor Cases - Outpatient</v>
          </cell>
        </row>
        <row r="8">
          <cell r="A8" t="str">
            <v>OR&amp;Minor Cases - Total</v>
          </cell>
        </row>
        <row r="9">
          <cell r="A9" t="str">
            <v>OR&amp;Minor Cases - Inpatient</v>
          </cell>
        </row>
        <row r="10">
          <cell r="A10" t="str">
            <v>OR&amp;Minor Cases - Outpatient</v>
          </cell>
        </row>
        <row r="11">
          <cell r="A11" t="str">
            <v>OR Hours - Total</v>
          </cell>
        </row>
        <row r="12">
          <cell r="A12" t="str">
            <v>OR Hours - Inpatient</v>
          </cell>
        </row>
        <row r="13">
          <cell r="A13" t="str">
            <v>OR Hours - Outpatient</v>
          </cell>
        </row>
        <row r="14">
          <cell r="A14" t="str">
            <v>Minor Hours - Total</v>
          </cell>
        </row>
        <row r="15">
          <cell r="A15" t="str">
            <v>Minor Hours - Inpatient</v>
          </cell>
        </row>
        <row r="16">
          <cell r="A16" t="str">
            <v>Minor Hours - Outpatient</v>
          </cell>
        </row>
        <row r="17">
          <cell r="A17" t="str">
            <v>OR&amp;Minor Hours - Total</v>
          </cell>
        </row>
        <row r="18">
          <cell r="A18" t="str">
            <v>OR&amp;Minor Hours - Inpatient</v>
          </cell>
        </row>
        <row r="19">
          <cell r="A19" t="str">
            <v>OR&amp;Minor Hours - Outpatient</v>
          </cell>
        </row>
        <row r="20">
          <cell r="A20" t="str">
            <v>ED Visits - Total</v>
          </cell>
        </row>
        <row r="21">
          <cell r="A21" t="str">
            <v>ED Visits - Inpatient</v>
          </cell>
        </row>
        <row r="22">
          <cell r="A22" t="str">
            <v>ED Visits - Outpatient</v>
          </cell>
        </row>
        <row r="23">
          <cell r="A23" t="str">
            <v>Endo Proc - Total</v>
          </cell>
        </row>
        <row r="24">
          <cell r="A24" t="str">
            <v>Endo Proc - Inpatient</v>
          </cell>
        </row>
        <row r="25">
          <cell r="A25" t="str">
            <v>Endo Proc - Outpatient</v>
          </cell>
        </row>
        <row r="26">
          <cell r="A26" t="str">
            <v>Cardiology Proc - Total</v>
          </cell>
        </row>
        <row r="27">
          <cell r="A27" t="str">
            <v>Cardiology Proc - Inpatient</v>
          </cell>
        </row>
        <row r="28">
          <cell r="A28" t="str">
            <v>Cardiology Proc - Outpatient</v>
          </cell>
        </row>
        <row r="29">
          <cell r="A29" t="str">
            <v>Radiology Proc - Total</v>
          </cell>
        </row>
        <row r="30">
          <cell r="A30" t="str">
            <v>Radiology Proc - Inpatient</v>
          </cell>
        </row>
        <row r="31">
          <cell r="A31" t="str">
            <v>Radiology Proc - Outpatient</v>
          </cell>
        </row>
        <row r="32">
          <cell r="A32" t="str">
            <v>Medical Group MD Worked RVUs</v>
          </cell>
        </row>
        <row r="33">
          <cell r="A33" t="str">
            <v>Medical Group MD Total RVUs</v>
          </cell>
        </row>
        <row r="34">
          <cell r="A34" t="str">
            <v>Medical Group Arrived Visits</v>
          </cell>
        </row>
        <row r="35">
          <cell r="A35" t="str">
            <v>Medical Group Anesthesia Units</v>
          </cell>
        </row>
        <row r="36">
          <cell r="A36" t="str">
            <v>Billed Test - Total</v>
          </cell>
        </row>
        <row r="37">
          <cell r="A37" t="str">
            <v>Billed Test - Inpatient</v>
          </cell>
        </row>
        <row r="38">
          <cell r="A38" t="str">
            <v>Billed Test - Outpatient</v>
          </cell>
        </row>
        <row r="39">
          <cell r="A39" t="str">
            <v>PRO Procedures</v>
          </cell>
        </row>
        <row r="40">
          <cell r="A40" t="str">
            <v>PRO Anesthesia Units</v>
          </cell>
        </row>
        <row r="41">
          <cell r="A41" t="str">
            <v>Hospital Visits - Outpatient</v>
          </cell>
        </row>
        <row r="42">
          <cell r="A42" t="str">
            <v>Discharge Days - Inpatient</v>
          </cell>
        </row>
        <row r="43">
          <cell r="A43" t="str">
            <v>Doses - Inpatient</v>
          </cell>
        </row>
        <row r="44">
          <cell r="A44" t="str">
            <v>Doses - Outpatient</v>
          </cell>
        </row>
        <row r="45">
          <cell r="A45" t="str">
            <v>Doses - Total</v>
          </cell>
        </row>
        <row r="46">
          <cell r="A46" t="str">
            <v>Prescriptions - Outpatient</v>
          </cell>
        </row>
        <row r="47">
          <cell r="A47" t="str">
            <v>Admissions - Inpatient</v>
          </cell>
        </row>
        <row r="48">
          <cell r="A48" t="str">
            <v>IP Discharges Days - Med/Surg</v>
          </cell>
        </row>
        <row r="49">
          <cell r="A49" t="str">
            <v>IP Discharges Days - Critical Care</v>
          </cell>
        </row>
        <row r="50">
          <cell r="A50" t="str">
            <v>IP Discharges Days - Specialty Care</v>
          </cell>
        </row>
        <row r="51">
          <cell r="A51" t="str">
            <v>IP Discharges Days - Rehab</v>
          </cell>
        </row>
        <row r="52">
          <cell r="A52" t="str">
            <v>IP Discharges Days - Other</v>
          </cell>
        </row>
        <row r="53">
          <cell r="A53" t="str">
            <v xml:space="preserve">IP Discharges Days - Perioperative </v>
          </cell>
        </row>
        <row r="54">
          <cell r="A54" t="str">
            <v>IP Discharges Days - Cardiology</v>
          </cell>
        </row>
        <row r="55">
          <cell r="A55" t="str">
            <v>IP Discharges Days - Radiology</v>
          </cell>
        </row>
        <row r="56">
          <cell r="A56" t="str">
            <v>IP Patient Days - Med/Surg</v>
          </cell>
        </row>
        <row r="57">
          <cell r="A57" t="str">
            <v>IP Patient Days - Specialty Nursing</v>
          </cell>
        </row>
        <row r="58">
          <cell r="A58" t="str">
            <v>IP Patient Days - Critical Care Nursing</v>
          </cell>
        </row>
        <row r="59">
          <cell r="A59" t="str">
            <v>IP Patient Days - Rehab</v>
          </cell>
        </row>
        <row r="60">
          <cell r="A60" t="str">
            <v>IP Patient Days - Clin Rsrch Ctr</v>
          </cell>
        </row>
        <row r="61">
          <cell r="A61" t="str">
            <v>IP Patient Days - Other</v>
          </cell>
        </row>
        <row r="62">
          <cell r="A62" t="str">
            <v>OP Patient Days - Med/Surg</v>
          </cell>
        </row>
        <row r="63">
          <cell r="A63" t="str">
            <v>OP Patient Days - Specialty Nursing</v>
          </cell>
        </row>
        <row r="64">
          <cell r="A64" t="str">
            <v>OP Patient Days - Critical Care Nursing</v>
          </cell>
        </row>
        <row r="65">
          <cell r="A65" t="str">
            <v>OP Patient Days - Rehab</v>
          </cell>
        </row>
        <row r="66">
          <cell r="A66" t="str">
            <v>OP Patient Days - Clin Rsrch Ctr</v>
          </cell>
        </row>
        <row r="67">
          <cell r="A67" t="str">
            <v>OP Patient Days - Other</v>
          </cell>
        </row>
        <row r="68">
          <cell r="A68" t="str">
            <v>Total OP Days</v>
          </cell>
        </row>
        <row r="69">
          <cell r="A69" t="str">
            <v>Total Patient Days</v>
          </cell>
        </row>
        <row r="70">
          <cell r="A70" t="str">
            <v>Total Patient Days - Med/Surg</v>
          </cell>
        </row>
        <row r="71">
          <cell r="A71" t="str">
            <v>Total Patient Days - Specialty Nursing</v>
          </cell>
        </row>
        <row r="72">
          <cell r="A72" t="str">
            <v>Total Patient Days - Critical Care Nursing</v>
          </cell>
        </row>
        <row r="73">
          <cell r="A73" t="str">
            <v>Total Patient Days - Rehab</v>
          </cell>
        </row>
        <row r="74">
          <cell r="A74" t="str">
            <v>Total Patient Days - Clin Rsrch Ctr</v>
          </cell>
        </row>
        <row r="75">
          <cell r="A75" t="str">
            <v>Total Patient Days - Other</v>
          </cell>
        </row>
        <row r="76">
          <cell r="A76" t="str">
            <v>OP Discharges Days - Med/Surg</v>
          </cell>
        </row>
        <row r="77">
          <cell r="A77" t="str">
            <v>OP Discharges Days - Critical Care</v>
          </cell>
        </row>
        <row r="78">
          <cell r="A78" t="str">
            <v>OP Discharges Days - Specialty Nursing</v>
          </cell>
        </row>
        <row r="79">
          <cell r="A79" t="str">
            <v>OP Discharges Days - Ped's</v>
          </cell>
        </row>
        <row r="80">
          <cell r="A80" t="str">
            <v>IP Discharges Days - Other</v>
          </cell>
        </row>
        <row r="81">
          <cell r="A81" t="str">
            <v>IP Discharges - Med/Surg</v>
          </cell>
        </row>
        <row r="82">
          <cell r="A82" t="str">
            <v>IP Discharges - Specialty Nursing</v>
          </cell>
        </row>
        <row r="83">
          <cell r="A83" t="str">
            <v>IP Discharges - Critical Care Nursing</v>
          </cell>
        </row>
        <row r="84">
          <cell r="A84" t="str">
            <v>IP Discharges - Rehab</v>
          </cell>
        </row>
        <row r="85">
          <cell r="A85" t="str">
            <v>IP Discharges - Clin Rsrch Ctr</v>
          </cell>
        </row>
        <row r="86">
          <cell r="A86" t="str">
            <v>IP Discharges - Other</v>
          </cell>
        </row>
        <row r="87">
          <cell r="A87" t="str">
            <v>Tubes Received - Inpatient</v>
          </cell>
        </row>
        <row r="88">
          <cell r="A88" t="str">
            <v>Tubes Received - Outpatient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t"/>
      <sheetName val="Sheet3"/>
    </sheetNames>
    <sheetDataSet>
      <sheetData sheetId="0" refreshError="1"/>
      <sheetData sheetId="1">
        <row r="2">
          <cell r="A2" t="str">
            <v>Replacement</v>
          </cell>
        </row>
        <row r="3">
          <cell r="A3" t="str">
            <v>Upgrade Equip</v>
          </cell>
        </row>
        <row r="4">
          <cell r="A4" t="str">
            <v>Add Equipment</v>
          </cell>
        </row>
        <row r="5">
          <cell r="A5" t="str">
            <v>New Equipment</v>
          </cell>
        </row>
        <row r="6">
          <cell r="A6" t="str">
            <v>IT</v>
          </cell>
        </row>
        <row r="7">
          <cell r="A7" t="str">
            <v>Facilities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ptClose"/>
      <sheetName val="Instructions"/>
      <sheetName val="Settings_Report"/>
      <sheetName val="Report"/>
      <sheetName val="User"/>
      <sheetName val="Settings"/>
      <sheetName val="Orientation"/>
      <sheetName val="Delivery"/>
      <sheetName val="Format"/>
      <sheetName val="Filter"/>
      <sheetName val="Hidden"/>
    </sheetNames>
    <sheetDataSet>
      <sheetData sheetId="0" refreshError="1"/>
      <sheetData sheetId="1"/>
      <sheetData sheetId="2"/>
      <sheetData sheetId="3"/>
      <sheetData sheetId="4" refreshError="1"/>
      <sheetData sheetId="5">
        <row r="5">
          <cell r="D5">
            <v>10.71</v>
          </cell>
        </row>
        <row r="6">
          <cell r="I6" t="str">
            <v>Dept</v>
          </cell>
          <cell r="J6" t="str">
            <v>Division</v>
          </cell>
        </row>
        <row r="14">
          <cell r="C14" t="str">
            <v>Dept</v>
          </cell>
          <cell r="D14" t="str">
            <v>Entity</v>
          </cell>
          <cell r="E14" t="str">
            <v>=</v>
          </cell>
          <cell r="F14">
            <v>1201</v>
          </cell>
          <cell r="H14" t="str">
            <v>and</v>
          </cell>
        </row>
        <row r="15">
          <cell r="C15" t="str">
            <v>Dept</v>
          </cell>
          <cell r="D15" t="str">
            <v>DivisionSmry</v>
          </cell>
          <cell r="E15" t="str">
            <v>=</v>
          </cell>
          <cell r="F15" t="str">
            <v>1600 Faculty Practice</v>
          </cell>
        </row>
      </sheetData>
      <sheetData sheetId="6">
        <row r="6">
          <cell r="F6" t="str">
            <v>Time Series</v>
          </cell>
        </row>
        <row r="17">
          <cell r="B17" t="str">
            <v>ACCT</v>
          </cell>
          <cell r="C17" t="str">
            <v>BudgetDetail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Fixed</v>
          </cell>
        </row>
      </sheetData>
      <sheetData sheetId="7">
        <row r="8">
          <cell r="E8" t="str">
            <v>Report</v>
          </cell>
        </row>
        <row r="12">
          <cell r="B12" t="b">
            <v>0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3">
          <cell r="E53">
            <v>0</v>
          </cell>
        </row>
      </sheetData>
      <sheetData sheetId="13"/>
      <sheetData sheetId="14"/>
      <sheetData sheetId="15">
        <row r="18">
          <cell r="J18" t="str">
            <v>J</v>
          </cell>
        </row>
      </sheetData>
      <sheetData sheetId="16"/>
      <sheetData sheetId="17"/>
      <sheetData sheetId="18"/>
      <sheetData sheetId="19">
        <row r="70">
          <cell r="W70" t="str">
            <v>ADC Table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W71" t="str">
            <v>Average</v>
          </cell>
          <cell r="X71" t="str">
            <v>Assistant</v>
          </cell>
          <cell r="Y71" t="str">
            <v>Clerical</v>
          </cell>
          <cell r="Z71" t="str">
            <v>Contract</v>
          </cell>
          <cell r="AA71" t="str">
            <v>LPN</v>
          </cell>
          <cell r="AB71" t="str">
            <v>Management</v>
          </cell>
          <cell r="AC71" t="str">
            <v>Other</v>
          </cell>
          <cell r="AD71" t="str">
            <v>Professional</v>
          </cell>
          <cell r="AE71" t="str">
            <v>RN</v>
          </cell>
          <cell r="AF71" t="str">
            <v>Support</v>
          </cell>
          <cell r="AG71" t="str">
            <v>Technical</v>
          </cell>
          <cell r="AH71" t="str">
            <v>Unused</v>
          </cell>
          <cell r="AI71" t="str">
            <v>Unused</v>
          </cell>
          <cell r="AJ71" t="str">
            <v>Unused</v>
          </cell>
          <cell r="AK71" t="str">
            <v>Unused</v>
          </cell>
          <cell r="AL71" t="str">
            <v>Unused</v>
          </cell>
          <cell r="AM71" t="str">
            <v>Total</v>
          </cell>
        </row>
        <row r="72">
          <cell r="W72" t="str">
            <v>Daily Census</v>
          </cell>
          <cell r="X72" t="str">
            <v>Staffing</v>
          </cell>
          <cell r="Y72" t="str">
            <v>Staffing</v>
          </cell>
          <cell r="Z72" t="str">
            <v>Staffing</v>
          </cell>
          <cell r="AA72" t="str">
            <v>Staffing</v>
          </cell>
          <cell r="AB72" t="str">
            <v>Staffing</v>
          </cell>
          <cell r="AC72" t="str">
            <v>Staffing</v>
          </cell>
          <cell r="AD72" t="str">
            <v>Staffing</v>
          </cell>
          <cell r="AE72" t="str">
            <v>Staffing</v>
          </cell>
          <cell r="AF72" t="str">
            <v>Staffing</v>
          </cell>
          <cell r="AG72" t="str">
            <v>Staffing</v>
          </cell>
          <cell r="AH72" t="str">
            <v>Staffing</v>
          </cell>
          <cell r="AI72" t="str">
            <v>Staffing</v>
          </cell>
          <cell r="AJ72" t="str">
            <v>Staffing</v>
          </cell>
          <cell r="AK72" t="str">
            <v>Staffing</v>
          </cell>
          <cell r="AL72" t="str">
            <v>Staffing</v>
          </cell>
          <cell r="AM72" t="str">
            <v>Staffing</v>
          </cell>
        </row>
        <row r="73"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W74">
            <v>0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B74">
            <v>5</v>
          </cell>
          <cell r="AC74">
            <v>6</v>
          </cell>
          <cell r="AD74">
            <v>7</v>
          </cell>
          <cell r="AE74">
            <v>8</v>
          </cell>
          <cell r="AF74">
            <v>9</v>
          </cell>
          <cell r="AG74">
            <v>10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55</v>
          </cell>
        </row>
        <row r="75">
          <cell r="W75">
            <v>1</v>
          </cell>
          <cell r="X75">
            <v>1</v>
          </cell>
          <cell r="Y75">
            <v>2</v>
          </cell>
          <cell r="Z75">
            <v>3</v>
          </cell>
          <cell r="AA75">
            <v>4</v>
          </cell>
          <cell r="AB75">
            <v>5</v>
          </cell>
          <cell r="AC75">
            <v>6</v>
          </cell>
          <cell r="AD75">
            <v>7</v>
          </cell>
          <cell r="AE75">
            <v>8</v>
          </cell>
          <cell r="AF75">
            <v>9</v>
          </cell>
          <cell r="AG75">
            <v>10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55</v>
          </cell>
        </row>
        <row r="76">
          <cell r="W76">
            <v>2</v>
          </cell>
          <cell r="X76">
            <v>1</v>
          </cell>
          <cell r="Y76">
            <v>2</v>
          </cell>
          <cell r="Z76">
            <v>3</v>
          </cell>
          <cell r="AA76">
            <v>4</v>
          </cell>
          <cell r="AB76">
            <v>5</v>
          </cell>
          <cell r="AC76">
            <v>6</v>
          </cell>
          <cell r="AD76">
            <v>7</v>
          </cell>
          <cell r="AE76">
            <v>8</v>
          </cell>
          <cell r="AF76">
            <v>9</v>
          </cell>
          <cell r="AG76">
            <v>10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55</v>
          </cell>
        </row>
        <row r="77">
          <cell r="W77">
            <v>3</v>
          </cell>
          <cell r="X77">
            <v>1</v>
          </cell>
          <cell r="Y77">
            <v>2</v>
          </cell>
          <cell r="Z77">
            <v>3</v>
          </cell>
          <cell r="AA77">
            <v>4</v>
          </cell>
          <cell r="AB77">
            <v>5</v>
          </cell>
          <cell r="AC77">
            <v>6</v>
          </cell>
          <cell r="AD77">
            <v>7</v>
          </cell>
          <cell r="AE77">
            <v>8</v>
          </cell>
          <cell r="AF77">
            <v>9</v>
          </cell>
          <cell r="AG77">
            <v>10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55</v>
          </cell>
        </row>
        <row r="78">
          <cell r="W78">
            <v>4</v>
          </cell>
          <cell r="X78">
            <v>1</v>
          </cell>
          <cell r="Y78">
            <v>2</v>
          </cell>
          <cell r="Z78">
            <v>3</v>
          </cell>
          <cell r="AA78">
            <v>4</v>
          </cell>
          <cell r="AB78">
            <v>5</v>
          </cell>
          <cell r="AC78">
            <v>6</v>
          </cell>
          <cell r="AD78">
            <v>7</v>
          </cell>
          <cell r="AE78">
            <v>8</v>
          </cell>
          <cell r="AF78">
            <v>9</v>
          </cell>
          <cell r="AG78">
            <v>10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55</v>
          </cell>
        </row>
        <row r="79">
          <cell r="W79">
            <v>5</v>
          </cell>
          <cell r="X79">
            <v>1</v>
          </cell>
          <cell r="Y79">
            <v>2</v>
          </cell>
          <cell r="Z79">
            <v>3</v>
          </cell>
          <cell r="AA79">
            <v>4</v>
          </cell>
          <cell r="AB79">
            <v>5</v>
          </cell>
          <cell r="AC79">
            <v>6</v>
          </cell>
          <cell r="AD79">
            <v>7</v>
          </cell>
          <cell r="AE79">
            <v>8</v>
          </cell>
          <cell r="AF79">
            <v>9</v>
          </cell>
          <cell r="AG79">
            <v>10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55</v>
          </cell>
        </row>
        <row r="80">
          <cell r="W80">
            <v>6</v>
          </cell>
          <cell r="X80">
            <v>1</v>
          </cell>
          <cell r="Y80">
            <v>2</v>
          </cell>
          <cell r="Z80">
            <v>3</v>
          </cell>
          <cell r="AA80">
            <v>4</v>
          </cell>
          <cell r="AB80">
            <v>5</v>
          </cell>
          <cell r="AC80">
            <v>6</v>
          </cell>
          <cell r="AD80">
            <v>7</v>
          </cell>
          <cell r="AE80">
            <v>8</v>
          </cell>
          <cell r="AF80">
            <v>9</v>
          </cell>
          <cell r="AG80">
            <v>10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55</v>
          </cell>
        </row>
        <row r="81">
          <cell r="W81">
            <v>7</v>
          </cell>
          <cell r="X81">
            <v>1</v>
          </cell>
          <cell r="Y81">
            <v>2</v>
          </cell>
          <cell r="Z81">
            <v>3</v>
          </cell>
          <cell r="AA81">
            <v>4</v>
          </cell>
          <cell r="AB81">
            <v>5</v>
          </cell>
          <cell r="AC81">
            <v>6</v>
          </cell>
          <cell r="AD81">
            <v>7</v>
          </cell>
          <cell r="AE81">
            <v>8</v>
          </cell>
          <cell r="AF81">
            <v>9</v>
          </cell>
          <cell r="AG81">
            <v>10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55</v>
          </cell>
        </row>
        <row r="82">
          <cell r="W82">
            <v>8</v>
          </cell>
          <cell r="X82">
            <v>1</v>
          </cell>
          <cell r="Y82">
            <v>2</v>
          </cell>
          <cell r="Z82">
            <v>3</v>
          </cell>
          <cell r="AA82">
            <v>4</v>
          </cell>
          <cell r="AB82">
            <v>5</v>
          </cell>
          <cell r="AC82">
            <v>6</v>
          </cell>
          <cell r="AD82">
            <v>7</v>
          </cell>
          <cell r="AE82">
            <v>8</v>
          </cell>
          <cell r="AF82">
            <v>9</v>
          </cell>
          <cell r="AG82">
            <v>10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55</v>
          </cell>
        </row>
        <row r="83">
          <cell r="W83">
            <v>9</v>
          </cell>
          <cell r="X83">
            <v>1</v>
          </cell>
          <cell r="Y83">
            <v>2</v>
          </cell>
          <cell r="Z83">
            <v>3</v>
          </cell>
          <cell r="AA83">
            <v>4</v>
          </cell>
          <cell r="AB83">
            <v>5</v>
          </cell>
          <cell r="AC83">
            <v>6</v>
          </cell>
          <cell r="AD83">
            <v>7</v>
          </cell>
          <cell r="AE83">
            <v>8</v>
          </cell>
          <cell r="AF83">
            <v>9</v>
          </cell>
          <cell r="AG83">
            <v>10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55</v>
          </cell>
        </row>
        <row r="84">
          <cell r="W84">
            <v>10</v>
          </cell>
          <cell r="X84">
            <v>1</v>
          </cell>
          <cell r="Y84">
            <v>2</v>
          </cell>
          <cell r="Z84">
            <v>3</v>
          </cell>
          <cell r="AA84">
            <v>4</v>
          </cell>
          <cell r="AB84">
            <v>5</v>
          </cell>
          <cell r="AC84">
            <v>6</v>
          </cell>
          <cell r="AD84">
            <v>7</v>
          </cell>
          <cell r="AE84">
            <v>8</v>
          </cell>
          <cell r="AF84">
            <v>9</v>
          </cell>
          <cell r="AG84">
            <v>10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55</v>
          </cell>
        </row>
        <row r="85">
          <cell r="W85">
            <v>11</v>
          </cell>
          <cell r="X85">
            <v>1</v>
          </cell>
          <cell r="Y85">
            <v>2</v>
          </cell>
          <cell r="Z85">
            <v>3</v>
          </cell>
          <cell r="AA85">
            <v>4</v>
          </cell>
          <cell r="AB85">
            <v>5</v>
          </cell>
          <cell r="AC85">
            <v>6</v>
          </cell>
          <cell r="AD85">
            <v>7</v>
          </cell>
          <cell r="AE85">
            <v>8</v>
          </cell>
          <cell r="AF85">
            <v>9</v>
          </cell>
          <cell r="AG85">
            <v>10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55</v>
          </cell>
        </row>
        <row r="86">
          <cell r="W86">
            <v>12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B86">
            <v>5</v>
          </cell>
          <cell r="AC86">
            <v>6</v>
          </cell>
          <cell r="AD86">
            <v>7</v>
          </cell>
          <cell r="AE86">
            <v>8</v>
          </cell>
          <cell r="AF86">
            <v>9</v>
          </cell>
          <cell r="AG86">
            <v>10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55</v>
          </cell>
        </row>
        <row r="87">
          <cell r="W87">
            <v>13</v>
          </cell>
          <cell r="X87">
            <v>1</v>
          </cell>
          <cell r="Y87">
            <v>2</v>
          </cell>
          <cell r="Z87">
            <v>3</v>
          </cell>
          <cell r="AA87">
            <v>4</v>
          </cell>
          <cell r="AB87">
            <v>5</v>
          </cell>
          <cell r="AC87">
            <v>6</v>
          </cell>
          <cell r="AD87">
            <v>7</v>
          </cell>
          <cell r="AE87">
            <v>8</v>
          </cell>
          <cell r="AF87">
            <v>9</v>
          </cell>
          <cell r="AG87">
            <v>10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55</v>
          </cell>
        </row>
        <row r="88">
          <cell r="W88">
            <v>14</v>
          </cell>
          <cell r="X88">
            <v>1</v>
          </cell>
          <cell r="Y88">
            <v>2</v>
          </cell>
          <cell r="Z88">
            <v>3</v>
          </cell>
          <cell r="AA88">
            <v>4</v>
          </cell>
          <cell r="AB88">
            <v>5</v>
          </cell>
          <cell r="AC88">
            <v>6</v>
          </cell>
          <cell r="AD88">
            <v>7</v>
          </cell>
          <cell r="AE88">
            <v>8</v>
          </cell>
          <cell r="AF88">
            <v>9</v>
          </cell>
          <cell r="AG88">
            <v>10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55</v>
          </cell>
        </row>
        <row r="89">
          <cell r="W89">
            <v>15</v>
          </cell>
          <cell r="X89">
            <v>1</v>
          </cell>
          <cell r="Y89">
            <v>2</v>
          </cell>
          <cell r="Z89">
            <v>3</v>
          </cell>
          <cell r="AA89">
            <v>4</v>
          </cell>
          <cell r="AB89">
            <v>5</v>
          </cell>
          <cell r="AC89">
            <v>6</v>
          </cell>
          <cell r="AD89">
            <v>7</v>
          </cell>
          <cell r="AE89">
            <v>8</v>
          </cell>
          <cell r="AF89">
            <v>9</v>
          </cell>
          <cell r="AG89">
            <v>10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55</v>
          </cell>
        </row>
        <row r="90">
          <cell r="W90">
            <v>16</v>
          </cell>
          <cell r="X90">
            <v>1</v>
          </cell>
          <cell r="Y90">
            <v>2</v>
          </cell>
          <cell r="Z90">
            <v>3</v>
          </cell>
          <cell r="AA90">
            <v>4</v>
          </cell>
          <cell r="AB90">
            <v>5</v>
          </cell>
          <cell r="AC90">
            <v>6</v>
          </cell>
          <cell r="AD90">
            <v>7</v>
          </cell>
          <cell r="AE90">
            <v>8</v>
          </cell>
          <cell r="AF90">
            <v>9</v>
          </cell>
          <cell r="AG90">
            <v>10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55</v>
          </cell>
        </row>
        <row r="91">
          <cell r="W91">
            <v>17</v>
          </cell>
          <cell r="X91">
            <v>1</v>
          </cell>
          <cell r="Y91">
            <v>2</v>
          </cell>
          <cell r="Z91">
            <v>3</v>
          </cell>
          <cell r="AA91">
            <v>4</v>
          </cell>
          <cell r="AB91">
            <v>5</v>
          </cell>
          <cell r="AC91">
            <v>6</v>
          </cell>
          <cell r="AD91">
            <v>7</v>
          </cell>
          <cell r="AE91">
            <v>8</v>
          </cell>
          <cell r="AF91">
            <v>9</v>
          </cell>
          <cell r="AG91">
            <v>10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55</v>
          </cell>
        </row>
        <row r="92">
          <cell r="W92">
            <v>18</v>
          </cell>
          <cell r="X92">
            <v>1</v>
          </cell>
          <cell r="Y92">
            <v>2</v>
          </cell>
          <cell r="Z92">
            <v>3</v>
          </cell>
          <cell r="AA92">
            <v>4</v>
          </cell>
          <cell r="AB92">
            <v>5</v>
          </cell>
          <cell r="AC92">
            <v>6</v>
          </cell>
          <cell r="AD92">
            <v>7</v>
          </cell>
          <cell r="AE92">
            <v>8</v>
          </cell>
          <cell r="AF92">
            <v>9</v>
          </cell>
          <cell r="AG92">
            <v>10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55</v>
          </cell>
        </row>
        <row r="93">
          <cell r="W93">
            <v>19</v>
          </cell>
          <cell r="X93">
            <v>1</v>
          </cell>
          <cell r="Y93">
            <v>2</v>
          </cell>
          <cell r="Z93">
            <v>3</v>
          </cell>
          <cell r="AA93">
            <v>4</v>
          </cell>
          <cell r="AB93">
            <v>5</v>
          </cell>
          <cell r="AC93">
            <v>6</v>
          </cell>
          <cell r="AD93">
            <v>7</v>
          </cell>
          <cell r="AE93">
            <v>8</v>
          </cell>
          <cell r="AF93">
            <v>9</v>
          </cell>
          <cell r="AG93">
            <v>10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55</v>
          </cell>
        </row>
        <row r="94">
          <cell r="W94">
            <v>20</v>
          </cell>
          <cell r="X94">
            <v>1</v>
          </cell>
          <cell r="Y94">
            <v>2</v>
          </cell>
          <cell r="Z94">
            <v>3</v>
          </cell>
          <cell r="AA94">
            <v>4</v>
          </cell>
          <cell r="AB94">
            <v>5</v>
          </cell>
          <cell r="AC94">
            <v>6</v>
          </cell>
          <cell r="AD94">
            <v>7</v>
          </cell>
          <cell r="AE94">
            <v>8</v>
          </cell>
          <cell r="AF94">
            <v>9</v>
          </cell>
          <cell r="AG94">
            <v>10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55</v>
          </cell>
        </row>
        <row r="95">
          <cell r="W95">
            <v>21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B95">
            <v>5</v>
          </cell>
          <cell r="AC95">
            <v>6</v>
          </cell>
          <cell r="AD95">
            <v>7</v>
          </cell>
          <cell r="AE95">
            <v>8</v>
          </cell>
          <cell r="AF95">
            <v>9</v>
          </cell>
          <cell r="AG95">
            <v>10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55</v>
          </cell>
        </row>
        <row r="96">
          <cell r="W96">
            <v>22</v>
          </cell>
          <cell r="X96">
            <v>1</v>
          </cell>
          <cell r="Y96">
            <v>2</v>
          </cell>
          <cell r="Z96">
            <v>3</v>
          </cell>
          <cell r="AA96">
            <v>4</v>
          </cell>
          <cell r="AB96">
            <v>5</v>
          </cell>
          <cell r="AC96">
            <v>6</v>
          </cell>
          <cell r="AD96">
            <v>7</v>
          </cell>
          <cell r="AE96">
            <v>8</v>
          </cell>
          <cell r="AF96">
            <v>9</v>
          </cell>
          <cell r="AG96">
            <v>10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55</v>
          </cell>
        </row>
        <row r="97">
          <cell r="W97">
            <v>23</v>
          </cell>
          <cell r="X97">
            <v>1</v>
          </cell>
          <cell r="Y97">
            <v>2</v>
          </cell>
          <cell r="Z97">
            <v>3</v>
          </cell>
          <cell r="AA97">
            <v>4</v>
          </cell>
          <cell r="AB97">
            <v>5</v>
          </cell>
          <cell r="AC97">
            <v>6</v>
          </cell>
          <cell r="AD97">
            <v>7</v>
          </cell>
          <cell r="AE97">
            <v>8</v>
          </cell>
          <cell r="AF97">
            <v>9</v>
          </cell>
          <cell r="AG97">
            <v>10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55</v>
          </cell>
        </row>
        <row r="98">
          <cell r="W98">
            <v>24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B98">
            <v>5</v>
          </cell>
          <cell r="AC98">
            <v>6</v>
          </cell>
          <cell r="AD98">
            <v>7</v>
          </cell>
          <cell r="AE98">
            <v>8</v>
          </cell>
          <cell r="AF98">
            <v>9</v>
          </cell>
          <cell r="AG98">
            <v>10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55</v>
          </cell>
        </row>
        <row r="99">
          <cell r="W99">
            <v>25</v>
          </cell>
          <cell r="X99">
            <v>1</v>
          </cell>
          <cell r="Y99">
            <v>2</v>
          </cell>
          <cell r="Z99">
            <v>3</v>
          </cell>
          <cell r="AA99">
            <v>4</v>
          </cell>
          <cell r="AB99">
            <v>5</v>
          </cell>
          <cell r="AC99">
            <v>6</v>
          </cell>
          <cell r="AD99">
            <v>7</v>
          </cell>
          <cell r="AE99">
            <v>8</v>
          </cell>
          <cell r="AF99">
            <v>9</v>
          </cell>
          <cell r="AG99">
            <v>10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55</v>
          </cell>
        </row>
        <row r="100">
          <cell r="W100">
            <v>26</v>
          </cell>
          <cell r="X100">
            <v>1</v>
          </cell>
          <cell r="Y100">
            <v>2</v>
          </cell>
          <cell r="Z100">
            <v>3</v>
          </cell>
          <cell r="AA100">
            <v>4</v>
          </cell>
          <cell r="AB100">
            <v>5</v>
          </cell>
          <cell r="AC100">
            <v>6</v>
          </cell>
          <cell r="AD100">
            <v>7</v>
          </cell>
          <cell r="AE100">
            <v>8</v>
          </cell>
          <cell r="AF100">
            <v>9</v>
          </cell>
          <cell r="AG100">
            <v>10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55</v>
          </cell>
        </row>
        <row r="101">
          <cell r="W101">
            <v>27</v>
          </cell>
          <cell r="X101">
            <v>1</v>
          </cell>
          <cell r="Y101">
            <v>2</v>
          </cell>
          <cell r="Z101">
            <v>3</v>
          </cell>
          <cell r="AA101">
            <v>4</v>
          </cell>
          <cell r="AB101">
            <v>5</v>
          </cell>
          <cell r="AC101">
            <v>6</v>
          </cell>
          <cell r="AD101">
            <v>7</v>
          </cell>
          <cell r="AE101">
            <v>8</v>
          </cell>
          <cell r="AF101">
            <v>9</v>
          </cell>
          <cell r="AG101">
            <v>10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55</v>
          </cell>
        </row>
        <row r="102">
          <cell r="W102">
            <v>28</v>
          </cell>
          <cell r="X102">
            <v>1</v>
          </cell>
          <cell r="Y102">
            <v>2</v>
          </cell>
          <cell r="Z102">
            <v>3</v>
          </cell>
          <cell r="AA102">
            <v>4</v>
          </cell>
          <cell r="AB102">
            <v>5</v>
          </cell>
          <cell r="AC102">
            <v>6</v>
          </cell>
          <cell r="AD102">
            <v>7</v>
          </cell>
          <cell r="AE102">
            <v>8</v>
          </cell>
          <cell r="AF102">
            <v>9</v>
          </cell>
          <cell r="AG102">
            <v>10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55</v>
          </cell>
        </row>
        <row r="103">
          <cell r="W103">
            <v>29</v>
          </cell>
          <cell r="X103">
            <v>1</v>
          </cell>
          <cell r="Y103">
            <v>2</v>
          </cell>
          <cell r="Z103">
            <v>3</v>
          </cell>
          <cell r="AA103">
            <v>4</v>
          </cell>
          <cell r="AB103">
            <v>5</v>
          </cell>
          <cell r="AC103">
            <v>6</v>
          </cell>
          <cell r="AD103">
            <v>7</v>
          </cell>
          <cell r="AE103">
            <v>8</v>
          </cell>
          <cell r="AF103">
            <v>9</v>
          </cell>
          <cell r="AG103">
            <v>10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55</v>
          </cell>
        </row>
        <row r="104">
          <cell r="W104">
            <v>30</v>
          </cell>
          <cell r="X104">
            <v>1</v>
          </cell>
          <cell r="Y104">
            <v>2</v>
          </cell>
          <cell r="Z104">
            <v>3</v>
          </cell>
          <cell r="AA104">
            <v>4</v>
          </cell>
          <cell r="AB104">
            <v>5</v>
          </cell>
          <cell r="AC104">
            <v>6</v>
          </cell>
          <cell r="AD104">
            <v>7</v>
          </cell>
          <cell r="AE104">
            <v>8</v>
          </cell>
          <cell r="AF104">
            <v>9</v>
          </cell>
          <cell r="AG104">
            <v>10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55</v>
          </cell>
        </row>
        <row r="105">
          <cell r="W105">
            <v>31</v>
          </cell>
          <cell r="X105">
            <v>1</v>
          </cell>
          <cell r="Y105">
            <v>2</v>
          </cell>
          <cell r="Z105">
            <v>3</v>
          </cell>
          <cell r="AA105">
            <v>4</v>
          </cell>
          <cell r="AB105">
            <v>5</v>
          </cell>
          <cell r="AC105">
            <v>6</v>
          </cell>
          <cell r="AD105">
            <v>7</v>
          </cell>
          <cell r="AE105">
            <v>8</v>
          </cell>
          <cell r="AF105">
            <v>9</v>
          </cell>
          <cell r="AG105">
            <v>10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55</v>
          </cell>
        </row>
        <row r="106">
          <cell r="W106">
            <v>32</v>
          </cell>
          <cell r="X106">
            <v>1</v>
          </cell>
          <cell r="Y106">
            <v>2</v>
          </cell>
          <cell r="Z106">
            <v>3</v>
          </cell>
          <cell r="AA106">
            <v>4</v>
          </cell>
          <cell r="AB106">
            <v>5</v>
          </cell>
          <cell r="AC106">
            <v>6</v>
          </cell>
          <cell r="AD106">
            <v>7</v>
          </cell>
          <cell r="AE106">
            <v>8</v>
          </cell>
          <cell r="AF106">
            <v>9</v>
          </cell>
          <cell r="AG106">
            <v>10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55</v>
          </cell>
        </row>
        <row r="107">
          <cell r="W107">
            <v>33</v>
          </cell>
          <cell r="X107">
            <v>1</v>
          </cell>
          <cell r="Y107">
            <v>2</v>
          </cell>
          <cell r="Z107">
            <v>3</v>
          </cell>
          <cell r="AA107">
            <v>4</v>
          </cell>
          <cell r="AB107">
            <v>5</v>
          </cell>
          <cell r="AC107">
            <v>6</v>
          </cell>
          <cell r="AD107">
            <v>7</v>
          </cell>
          <cell r="AE107">
            <v>8</v>
          </cell>
          <cell r="AF107">
            <v>9</v>
          </cell>
          <cell r="AG107">
            <v>10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55</v>
          </cell>
        </row>
        <row r="108">
          <cell r="W108">
            <v>34</v>
          </cell>
          <cell r="X108">
            <v>1</v>
          </cell>
          <cell r="Y108">
            <v>2</v>
          </cell>
          <cell r="Z108">
            <v>3</v>
          </cell>
          <cell r="AA108">
            <v>4</v>
          </cell>
          <cell r="AB108">
            <v>5</v>
          </cell>
          <cell r="AC108">
            <v>6</v>
          </cell>
          <cell r="AD108">
            <v>7</v>
          </cell>
          <cell r="AE108">
            <v>8</v>
          </cell>
          <cell r="AF108">
            <v>9</v>
          </cell>
          <cell r="AG108">
            <v>10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55</v>
          </cell>
        </row>
        <row r="109">
          <cell r="W109">
            <v>35</v>
          </cell>
          <cell r="X109">
            <v>1</v>
          </cell>
          <cell r="Y109">
            <v>2</v>
          </cell>
          <cell r="Z109">
            <v>3</v>
          </cell>
          <cell r="AA109">
            <v>4</v>
          </cell>
          <cell r="AB109">
            <v>5</v>
          </cell>
          <cell r="AC109">
            <v>6</v>
          </cell>
          <cell r="AD109">
            <v>7</v>
          </cell>
          <cell r="AE109">
            <v>8</v>
          </cell>
          <cell r="AF109">
            <v>9</v>
          </cell>
          <cell r="AG109">
            <v>10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55</v>
          </cell>
        </row>
        <row r="110">
          <cell r="W110">
            <v>36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B110">
            <v>5</v>
          </cell>
          <cell r="AC110">
            <v>6</v>
          </cell>
          <cell r="AD110">
            <v>7</v>
          </cell>
          <cell r="AE110">
            <v>8</v>
          </cell>
          <cell r="AF110">
            <v>9</v>
          </cell>
          <cell r="AG110">
            <v>10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55</v>
          </cell>
        </row>
        <row r="111">
          <cell r="W111">
            <v>37</v>
          </cell>
          <cell r="X111">
            <v>1</v>
          </cell>
          <cell r="Y111">
            <v>2</v>
          </cell>
          <cell r="Z111">
            <v>3</v>
          </cell>
          <cell r="AA111">
            <v>4</v>
          </cell>
          <cell r="AB111">
            <v>5</v>
          </cell>
          <cell r="AC111">
            <v>6</v>
          </cell>
          <cell r="AD111">
            <v>7</v>
          </cell>
          <cell r="AE111">
            <v>8</v>
          </cell>
          <cell r="AF111">
            <v>9</v>
          </cell>
          <cell r="AG111">
            <v>10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55</v>
          </cell>
        </row>
        <row r="112">
          <cell r="W112">
            <v>38</v>
          </cell>
          <cell r="X112">
            <v>1</v>
          </cell>
          <cell r="Y112">
            <v>2</v>
          </cell>
          <cell r="Z112">
            <v>3</v>
          </cell>
          <cell r="AA112">
            <v>4</v>
          </cell>
          <cell r="AB112">
            <v>5</v>
          </cell>
          <cell r="AC112">
            <v>6</v>
          </cell>
          <cell r="AD112">
            <v>7</v>
          </cell>
          <cell r="AE112">
            <v>8</v>
          </cell>
          <cell r="AF112">
            <v>9</v>
          </cell>
          <cell r="AG112">
            <v>10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55</v>
          </cell>
        </row>
        <row r="113">
          <cell r="W113">
            <v>39</v>
          </cell>
          <cell r="X113">
            <v>1</v>
          </cell>
          <cell r="Y113">
            <v>2</v>
          </cell>
          <cell r="Z113">
            <v>3</v>
          </cell>
          <cell r="AA113">
            <v>4</v>
          </cell>
          <cell r="AB113">
            <v>5</v>
          </cell>
          <cell r="AC113">
            <v>6</v>
          </cell>
          <cell r="AD113">
            <v>7</v>
          </cell>
          <cell r="AE113">
            <v>8</v>
          </cell>
          <cell r="AF113">
            <v>9</v>
          </cell>
          <cell r="AG113">
            <v>10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55</v>
          </cell>
        </row>
        <row r="114">
          <cell r="W114">
            <v>40</v>
          </cell>
          <cell r="X114">
            <v>1</v>
          </cell>
          <cell r="Y114">
            <v>2</v>
          </cell>
          <cell r="Z114">
            <v>3</v>
          </cell>
          <cell r="AA114">
            <v>4</v>
          </cell>
          <cell r="AB114">
            <v>5</v>
          </cell>
          <cell r="AC114">
            <v>6</v>
          </cell>
          <cell r="AD114">
            <v>7</v>
          </cell>
          <cell r="AE114">
            <v>8</v>
          </cell>
          <cell r="AF114">
            <v>9</v>
          </cell>
          <cell r="AG114">
            <v>10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55</v>
          </cell>
        </row>
        <row r="115">
          <cell r="W115">
            <v>41</v>
          </cell>
          <cell r="X115">
            <v>1</v>
          </cell>
          <cell r="Y115">
            <v>2</v>
          </cell>
          <cell r="Z115">
            <v>3</v>
          </cell>
          <cell r="AA115">
            <v>4</v>
          </cell>
          <cell r="AB115">
            <v>5</v>
          </cell>
          <cell r="AC115">
            <v>6</v>
          </cell>
          <cell r="AD115">
            <v>7</v>
          </cell>
          <cell r="AE115">
            <v>8</v>
          </cell>
          <cell r="AF115">
            <v>9</v>
          </cell>
          <cell r="AG115">
            <v>10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55</v>
          </cell>
        </row>
        <row r="116">
          <cell r="W116">
            <v>42</v>
          </cell>
          <cell r="X116">
            <v>1</v>
          </cell>
          <cell r="Y116">
            <v>2</v>
          </cell>
          <cell r="Z116">
            <v>3</v>
          </cell>
          <cell r="AA116">
            <v>4</v>
          </cell>
          <cell r="AB116">
            <v>5</v>
          </cell>
          <cell r="AC116">
            <v>6</v>
          </cell>
          <cell r="AD116">
            <v>7</v>
          </cell>
          <cell r="AE116">
            <v>8</v>
          </cell>
          <cell r="AF116">
            <v>9</v>
          </cell>
          <cell r="AG116">
            <v>10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55</v>
          </cell>
        </row>
        <row r="117">
          <cell r="W117">
            <v>43</v>
          </cell>
          <cell r="X117">
            <v>1</v>
          </cell>
          <cell r="Y117">
            <v>2</v>
          </cell>
          <cell r="Z117">
            <v>3</v>
          </cell>
          <cell r="AA117">
            <v>4</v>
          </cell>
          <cell r="AB117">
            <v>5</v>
          </cell>
          <cell r="AC117">
            <v>6</v>
          </cell>
          <cell r="AD117">
            <v>7</v>
          </cell>
          <cell r="AE117">
            <v>8</v>
          </cell>
          <cell r="AF117">
            <v>9</v>
          </cell>
          <cell r="AG117">
            <v>10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55</v>
          </cell>
        </row>
        <row r="118">
          <cell r="W118">
            <v>44</v>
          </cell>
          <cell r="X118">
            <v>1</v>
          </cell>
          <cell r="Y118">
            <v>2</v>
          </cell>
          <cell r="Z118">
            <v>3</v>
          </cell>
          <cell r="AA118">
            <v>4</v>
          </cell>
          <cell r="AB118">
            <v>5</v>
          </cell>
          <cell r="AC118">
            <v>6</v>
          </cell>
          <cell r="AD118">
            <v>7</v>
          </cell>
          <cell r="AE118">
            <v>8</v>
          </cell>
          <cell r="AF118">
            <v>9</v>
          </cell>
          <cell r="AG118">
            <v>10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55</v>
          </cell>
        </row>
        <row r="119">
          <cell r="W119">
            <v>45</v>
          </cell>
          <cell r="X119">
            <v>1</v>
          </cell>
          <cell r="Y119">
            <v>2</v>
          </cell>
          <cell r="Z119">
            <v>3</v>
          </cell>
          <cell r="AA119">
            <v>4</v>
          </cell>
          <cell r="AB119">
            <v>5</v>
          </cell>
          <cell r="AC119">
            <v>6</v>
          </cell>
          <cell r="AD119">
            <v>7</v>
          </cell>
          <cell r="AE119">
            <v>8</v>
          </cell>
          <cell r="AF119">
            <v>9</v>
          </cell>
          <cell r="AG119">
            <v>10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55</v>
          </cell>
        </row>
        <row r="120">
          <cell r="W120">
            <v>46</v>
          </cell>
          <cell r="X120">
            <v>1</v>
          </cell>
          <cell r="Y120">
            <v>2</v>
          </cell>
          <cell r="Z120">
            <v>3</v>
          </cell>
          <cell r="AA120">
            <v>4</v>
          </cell>
          <cell r="AB120">
            <v>5</v>
          </cell>
          <cell r="AC120">
            <v>6</v>
          </cell>
          <cell r="AD120">
            <v>7</v>
          </cell>
          <cell r="AE120">
            <v>8</v>
          </cell>
          <cell r="AF120">
            <v>9</v>
          </cell>
          <cell r="AG120">
            <v>10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55</v>
          </cell>
        </row>
        <row r="121">
          <cell r="W121">
            <v>47</v>
          </cell>
          <cell r="X121">
            <v>1</v>
          </cell>
          <cell r="Y121">
            <v>2</v>
          </cell>
          <cell r="Z121">
            <v>3</v>
          </cell>
          <cell r="AA121">
            <v>4</v>
          </cell>
          <cell r="AB121">
            <v>5</v>
          </cell>
          <cell r="AC121">
            <v>6</v>
          </cell>
          <cell r="AD121">
            <v>7</v>
          </cell>
          <cell r="AE121">
            <v>8</v>
          </cell>
          <cell r="AF121">
            <v>9</v>
          </cell>
          <cell r="AG121">
            <v>10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55</v>
          </cell>
        </row>
        <row r="122">
          <cell r="W122">
            <v>48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B122">
            <v>5</v>
          </cell>
          <cell r="AC122">
            <v>6</v>
          </cell>
          <cell r="AD122">
            <v>7</v>
          </cell>
          <cell r="AE122">
            <v>8</v>
          </cell>
          <cell r="AF122">
            <v>9</v>
          </cell>
          <cell r="AG122">
            <v>10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55</v>
          </cell>
        </row>
        <row r="123">
          <cell r="W123">
            <v>49</v>
          </cell>
          <cell r="X123">
            <v>1</v>
          </cell>
          <cell r="Y123">
            <v>2</v>
          </cell>
          <cell r="Z123">
            <v>3</v>
          </cell>
          <cell r="AA123">
            <v>4</v>
          </cell>
          <cell r="AB123">
            <v>5</v>
          </cell>
          <cell r="AC123">
            <v>6</v>
          </cell>
          <cell r="AD123">
            <v>7</v>
          </cell>
          <cell r="AE123">
            <v>8</v>
          </cell>
          <cell r="AF123">
            <v>9</v>
          </cell>
          <cell r="AG123">
            <v>10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55</v>
          </cell>
        </row>
        <row r="124">
          <cell r="W124">
            <v>50</v>
          </cell>
          <cell r="X124">
            <v>1</v>
          </cell>
          <cell r="Y124">
            <v>2</v>
          </cell>
          <cell r="Z124">
            <v>3</v>
          </cell>
          <cell r="AA124">
            <v>4</v>
          </cell>
          <cell r="AB124">
            <v>5</v>
          </cell>
          <cell r="AC124">
            <v>6</v>
          </cell>
          <cell r="AD124">
            <v>7</v>
          </cell>
          <cell r="AE124">
            <v>8</v>
          </cell>
          <cell r="AF124">
            <v>9</v>
          </cell>
          <cell r="AG124">
            <v>10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55</v>
          </cell>
        </row>
        <row r="125">
          <cell r="W125">
            <v>51</v>
          </cell>
          <cell r="X125">
            <v>1</v>
          </cell>
          <cell r="Y125">
            <v>2</v>
          </cell>
          <cell r="Z125">
            <v>3</v>
          </cell>
          <cell r="AA125">
            <v>4</v>
          </cell>
          <cell r="AB125">
            <v>5</v>
          </cell>
          <cell r="AC125">
            <v>6</v>
          </cell>
          <cell r="AD125">
            <v>7</v>
          </cell>
          <cell r="AE125">
            <v>8</v>
          </cell>
          <cell r="AF125">
            <v>9</v>
          </cell>
          <cell r="AG125">
            <v>10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55</v>
          </cell>
        </row>
        <row r="126">
          <cell r="W126">
            <v>52</v>
          </cell>
          <cell r="X126">
            <v>1</v>
          </cell>
          <cell r="Y126">
            <v>2</v>
          </cell>
          <cell r="Z126">
            <v>3</v>
          </cell>
          <cell r="AA126">
            <v>4</v>
          </cell>
          <cell r="AB126">
            <v>5</v>
          </cell>
          <cell r="AC126">
            <v>6</v>
          </cell>
          <cell r="AD126">
            <v>7</v>
          </cell>
          <cell r="AE126">
            <v>8</v>
          </cell>
          <cell r="AF126">
            <v>9</v>
          </cell>
          <cell r="AG126">
            <v>10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55</v>
          </cell>
        </row>
        <row r="127">
          <cell r="W127">
            <v>53</v>
          </cell>
          <cell r="X127">
            <v>1</v>
          </cell>
          <cell r="Y127">
            <v>2</v>
          </cell>
          <cell r="Z127">
            <v>3</v>
          </cell>
          <cell r="AA127">
            <v>4</v>
          </cell>
          <cell r="AB127">
            <v>5</v>
          </cell>
          <cell r="AC127">
            <v>6</v>
          </cell>
          <cell r="AD127">
            <v>7</v>
          </cell>
          <cell r="AE127">
            <v>8</v>
          </cell>
          <cell r="AF127">
            <v>9</v>
          </cell>
          <cell r="AG127">
            <v>10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55</v>
          </cell>
        </row>
        <row r="128">
          <cell r="W128">
            <v>54</v>
          </cell>
          <cell r="X128">
            <v>1</v>
          </cell>
          <cell r="Y128">
            <v>2</v>
          </cell>
          <cell r="Z128">
            <v>3</v>
          </cell>
          <cell r="AA128">
            <v>4</v>
          </cell>
          <cell r="AB128">
            <v>5</v>
          </cell>
          <cell r="AC128">
            <v>6</v>
          </cell>
          <cell r="AD128">
            <v>7</v>
          </cell>
          <cell r="AE128">
            <v>8</v>
          </cell>
          <cell r="AF128">
            <v>9</v>
          </cell>
          <cell r="AG128">
            <v>10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55</v>
          </cell>
        </row>
        <row r="129">
          <cell r="W129">
            <v>55</v>
          </cell>
          <cell r="X129">
            <v>1</v>
          </cell>
          <cell r="Y129">
            <v>2</v>
          </cell>
          <cell r="Z129">
            <v>3</v>
          </cell>
          <cell r="AA129">
            <v>4</v>
          </cell>
          <cell r="AB129">
            <v>5</v>
          </cell>
          <cell r="AC129">
            <v>6</v>
          </cell>
          <cell r="AD129">
            <v>7</v>
          </cell>
          <cell r="AE129">
            <v>8</v>
          </cell>
          <cell r="AF129">
            <v>9</v>
          </cell>
          <cell r="AG129">
            <v>10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55</v>
          </cell>
        </row>
        <row r="130">
          <cell r="W130">
            <v>56</v>
          </cell>
          <cell r="X130">
            <v>1</v>
          </cell>
          <cell r="Y130">
            <v>2</v>
          </cell>
          <cell r="Z130">
            <v>3</v>
          </cell>
          <cell r="AA130">
            <v>4</v>
          </cell>
          <cell r="AB130">
            <v>5</v>
          </cell>
          <cell r="AC130">
            <v>6</v>
          </cell>
          <cell r="AD130">
            <v>7</v>
          </cell>
          <cell r="AE130">
            <v>8</v>
          </cell>
          <cell r="AF130">
            <v>9</v>
          </cell>
          <cell r="AG130">
            <v>10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55</v>
          </cell>
        </row>
        <row r="131">
          <cell r="W131">
            <v>57</v>
          </cell>
          <cell r="X131">
            <v>1</v>
          </cell>
          <cell r="Y131">
            <v>2</v>
          </cell>
          <cell r="Z131">
            <v>3</v>
          </cell>
          <cell r="AA131">
            <v>4</v>
          </cell>
          <cell r="AB131">
            <v>5</v>
          </cell>
          <cell r="AC131">
            <v>6</v>
          </cell>
          <cell r="AD131">
            <v>7</v>
          </cell>
          <cell r="AE131">
            <v>8</v>
          </cell>
          <cell r="AF131">
            <v>9</v>
          </cell>
          <cell r="AG131">
            <v>10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55</v>
          </cell>
        </row>
        <row r="132">
          <cell r="W132">
            <v>58</v>
          </cell>
          <cell r="X132">
            <v>1</v>
          </cell>
          <cell r="Y132">
            <v>2</v>
          </cell>
          <cell r="Z132">
            <v>3</v>
          </cell>
          <cell r="AA132">
            <v>4</v>
          </cell>
          <cell r="AB132">
            <v>5</v>
          </cell>
          <cell r="AC132">
            <v>6</v>
          </cell>
          <cell r="AD132">
            <v>7</v>
          </cell>
          <cell r="AE132">
            <v>8</v>
          </cell>
          <cell r="AF132">
            <v>9</v>
          </cell>
          <cell r="AG132">
            <v>10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55</v>
          </cell>
        </row>
        <row r="133">
          <cell r="W133">
            <v>59</v>
          </cell>
          <cell r="X133">
            <v>1</v>
          </cell>
          <cell r="Y133">
            <v>2</v>
          </cell>
          <cell r="Z133">
            <v>3</v>
          </cell>
          <cell r="AA133">
            <v>4</v>
          </cell>
          <cell r="AB133">
            <v>5</v>
          </cell>
          <cell r="AC133">
            <v>6</v>
          </cell>
          <cell r="AD133">
            <v>7</v>
          </cell>
          <cell r="AE133">
            <v>8</v>
          </cell>
          <cell r="AF133">
            <v>9</v>
          </cell>
          <cell r="AG133">
            <v>10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55</v>
          </cell>
        </row>
        <row r="134">
          <cell r="W134">
            <v>60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B134">
            <v>5</v>
          </cell>
          <cell r="AC134">
            <v>6</v>
          </cell>
          <cell r="AD134">
            <v>7</v>
          </cell>
          <cell r="AE134">
            <v>8</v>
          </cell>
          <cell r="AF134">
            <v>9</v>
          </cell>
          <cell r="AG134">
            <v>10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55</v>
          </cell>
        </row>
        <row r="135">
          <cell r="W135">
            <v>61</v>
          </cell>
          <cell r="X135">
            <v>1</v>
          </cell>
          <cell r="Y135">
            <v>2</v>
          </cell>
          <cell r="Z135">
            <v>3</v>
          </cell>
          <cell r="AA135">
            <v>4</v>
          </cell>
          <cell r="AB135">
            <v>5</v>
          </cell>
          <cell r="AC135">
            <v>6</v>
          </cell>
          <cell r="AD135">
            <v>7</v>
          </cell>
          <cell r="AE135">
            <v>8</v>
          </cell>
          <cell r="AF135">
            <v>9</v>
          </cell>
          <cell r="AG135">
            <v>10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55</v>
          </cell>
        </row>
        <row r="136">
          <cell r="W136">
            <v>62</v>
          </cell>
          <cell r="X136">
            <v>1</v>
          </cell>
          <cell r="Y136">
            <v>2</v>
          </cell>
          <cell r="Z136">
            <v>3</v>
          </cell>
          <cell r="AA136">
            <v>4</v>
          </cell>
          <cell r="AB136">
            <v>5</v>
          </cell>
          <cell r="AC136">
            <v>6</v>
          </cell>
          <cell r="AD136">
            <v>7</v>
          </cell>
          <cell r="AE136">
            <v>8</v>
          </cell>
          <cell r="AF136">
            <v>9</v>
          </cell>
          <cell r="AG136">
            <v>10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55</v>
          </cell>
        </row>
        <row r="137">
          <cell r="W137">
            <v>63</v>
          </cell>
          <cell r="X137">
            <v>1</v>
          </cell>
          <cell r="Y137">
            <v>2</v>
          </cell>
          <cell r="Z137">
            <v>3</v>
          </cell>
          <cell r="AA137">
            <v>4</v>
          </cell>
          <cell r="AB137">
            <v>5</v>
          </cell>
          <cell r="AC137">
            <v>6</v>
          </cell>
          <cell r="AD137">
            <v>7</v>
          </cell>
          <cell r="AE137">
            <v>8</v>
          </cell>
          <cell r="AF137">
            <v>9</v>
          </cell>
          <cell r="AG137">
            <v>10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55</v>
          </cell>
        </row>
        <row r="138">
          <cell r="W138">
            <v>64</v>
          </cell>
          <cell r="X138">
            <v>1</v>
          </cell>
          <cell r="Y138">
            <v>2</v>
          </cell>
          <cell r="Z138">
            <v>3</v>
          </cell>
          <cell r="AA138">
            <v>4</v>
          </cell>
          <cell r="AB138">
            <v>5</v>
          </cell>
          <cell r="AC138">
            <v>6</v>
          </cell>
          <cell r="AD138">
            <v>7</v>
          </cell>
          <cell r="AE138">
            <v>8</v>
          </cell>
          <cell r="AF138">
            <v>9</v>
          </cell>
          <cell r="AG138">
            <v>10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55</v>
          </cell>
        </row>
        <row r="139">
          <cell r="W139">
            <v>65</v>
          </cell>
          <cell r="X139">
            <v>1</v>
          </cell>
          <cell r="Y139">
            <v>2</v>
          </cell>
          <cell r="Z139">
            <v>3</v>
          </cell>
          <cell r="AA139">
            <v>4</v>
          </cell>
          <cell r="AB139">
            <v>5</v>
          </cell>
          <cell r="AC139">
            <v>6</v>
          </cell>
          <cell r="AD139">
            <v>7</v>
          </cell>
          <cell r="AE139">
            <v>8</v>
          </cell>
          <cell r="AF139">
            <v>9</v>
          </cell>
          <cell r="AG139">
            <v>10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55</v>
          </cell>
        </row>
        <row r="140">
          <cell r="W140">
            <v>66</v>
          </cell>
          <cell r="X140">
            <v>1</v>
          </cell>
          <cell r="Y140">
            <v>2</v>
          </cell>
          <cell r="Z140">
            <v>3</v>
          </cell>
          <cell r="AA140">
            <v>4</v>
          </cell>
          <cell r="AB140">
            <v>5</v>
          </cell>
          <cell r="AC140">
            <v>6</v>
          </cell>
          <cell r="AD140">
            <v>7</v>
          </cell>
          <cell r="AE140">
            <v>8</v>
          </cell>
          <cell r="AF140">
            <v>9</v>
          </cell>
          <cell r="AG140">
            <v>10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55</v>
          </cell>
        </row>
        <row r="141">
          <cell r="W141">
            <v>67</v>
          </cell>
          <cell r="X141">
            <v>1</v>
          </cell>
          <cell r="Y141">
            <v>2</v>
          </cell>
          <cell r="Z141">
            <v>3</v>
          </cell>
          <cell r="AA141">
            <v>4</v>
          </cell>
          <cell r="AB141">
            <v>5</v>
          </cell>
          <cell r="AC141">
            <v>6</v>
          </cell>
          <cell r="AD141">
            <v>7</v>
          </cell>
          <cell r="AE141">
            <v>8</v>
          </cell>
          <cell r="AF141">
            <v>9</v>
          </cell>
          <cell r="AG141">
            <v>10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55</v>
          </cell>
        </row>
        <row r="142">
          <cell r="W142">
            <v>68</v>
          </cell>
          <cell r="X142">
            <v>1</v>
          </cell>
          <cell r="Y142">
            <v>2</v>
          </cell>
          <cell r="Z142">
            <v>3</v>
          </cell>
          <cell r="AA142">
            <v>4</v>
          </cell>
          <cell r="AB142">
            <v>5</v>
          </cell>
          <cell r="AC142">
            <v>6</v>
          </cell>
          <cell r="AD142">
            <v>7</v>
          </cell>
          <cell r="AE142">
            <v>8</v>
          </cell>
          <cell r="AF142">
            <v>9</v>
          </cell>
          <cell r="AG142">
            <v>10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55</v>
          </cell>
        </row>
        <row r="143">
          <cell r="W143">
            <v>69</v>
          </cell>
          <cell r="X143">
            <v>1</v>
          </cell>
          <cell r="Y143">
            <v>2</v>
          </cell>
          <cell r="Z143">
            <v>3</v>
          </cell>
          <cell r="AA143">
            <v>4</v>
          </cell>
          <cell r="AB143">
            <v>5</v>
          </cell>
          <cell r="AC143">
            <v>6</v>
          </cell>
          <cell r="AD143">
            <v>7</v>
          </cell>
          <cell r="AE143">
            <v>8</v>
          </cell>
          <cell r="AF143">
            <v>9</v>
          </cell>
          <cell r="AG143">
            <v>10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55</v>
          </cell>
        </row>
        <row r="144">
          <cell r="W144">
            <v>70</v>
          </cell>
          <cell r="X144">
            <v>1</v>
          </cell>
          <cell r="Y144">
            <v>2</v>
          </cell>
          <cell r="Z144">
            <v>3</v>
          </cell>
          <cell r="AA144">
            <v>4</v>
          </cell>
          <cell r="AB144">
            <v>5</v>
          </cell>
          <cell r="AC144">
            <v>6</v>
          </cell>
          <cell r="AD144">
            <v>7</v>
          </cell>
          <cell r="AE144">
            <v>8</v>
          </cell>
          <cell r="AF144">
            <v>9</v>
          </cell>
          <cell r="AG144">
            <v>10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55</v>
          </cell>
        </row>
        <row r="145">
          <cell r="W145">
            <v>71</v>
          </cell>
          <cell r="X145">
            <v>1</v>
          </cell>
          <cell r="Y145">
            <v>2</v>
          </cell>
          <cell r="Z145">
            <v>3</v>
          </cell>
          <cell r="AA145">
            <v>4</v>
          </cell>
          <cell r="AB145">
            <v>5</v>
          </cell>
          <cell r="AC145">
            <v>6</v>
          </cell>
          <cell r="AD145">
            <v>7</v>
          </cell>
          <cell r="AE145">
            <v>8</v>
          </cell>
          <cell r="AF145">
            <v>9</v>
          </cell>
          <cell r="AG145">
            <v>10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55</v>
          </cell>
        </row>
        <row r="146">
          <cell r="W146">
            <v>72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B146">
            <v>5</v>
          </cell>
          <cell r="AC146">
            <v>6</v>
          </cell>
          <cell r="AD146">
            <v>7</v>
          </cell>
          <cell r="AE146">
            <v>8</v>
          </cell>
          <cell r="AF146">
            <v>9</v>
          </cell>
          <cell r="AG146">
            <v>10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55</v>
          </cell>
        </row>
        <row r="147">
          <cell r="W147">
            <v>73</v>
          </cell>
          <cell r="X147">
            <v>1</v>
          </cell>
          <cell r="Y147">
            <v>2</v>
          </cell>
          <cell r="Z147">
            <v>3</v>
          </cell>
          <cell r="AA147">
            <v>4</v>
          </cell>
          <cell r="AB147">
            <v>5</v>
          </cell>
          <cell r="AC147">
            <v>6</v>
          </cell>
          <cell r="AD147">
            <v>7</v>
          </cell>
          <cell r="AE147">
            <v>8</v>
          </cell>
          <cell r="AF147">
            <v>9</v>
          </cell>
          <cell r="AG147">
            <v>10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55</v>
          </cell>
        </row>
        <row r="148">
          <cell r="W148">
            <v>74</v>
          </cell>
          <cell r="X148">
            <v>1</v>
          </cell>
          <cell r="Y148">
            <v>2</v>
          </cell>
          <cell r="Z148">
            <v>3</v>
          </cell>
          <cell r="AA148">
            <v>4</v>
          </cell>
          <cell r="AB148">
            <v>5</v>
          </cell>
          <cell r="AC148">
            <v>6</v>
          </cell>
          <cell r="AD148">
            <v>7</v>
          </cell>
          <cell r="AE148">
            <v>8</v>
          </cell>
          <cell r="AF148">
            <v>9</v>
          </cell>
          <cell r="AG148">
            <v>10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55</v>
          </cell>
        </row>
        <row r="149">
          <cell r="W149">
            <v>75</v>
          </cell>
          <cell r="X149">
            <v>1</v>
          </cell>
          <cell r="Y149">
            <v>2</v>
          </cell>
          <cell r="Z149">
            <v>3</v>
          </cell>
          <cell r="AA149">
            <v>4</v>
          </cell>
          <cell r="AB149">
            <v>5</v>
          </cell>
          <cell r="AC149">
            <v>6</v>
          </cell>
          <cell r="AD149">
            <v>7</v>
          </cell>
          <cell r="AE149">
            <v>8</v>
          </cell>
          <cell r="AF149">
            <v>9</v>
          </cell>
          <cell r="AG149">
            <v>10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55</v>
          </cell>
        </row>
        <row r="150">
          <cell r="W150">
            <v>76</v>
          </cell>
          <cell r="X150">
            <v>1</v>
          </cell>
          <cell r="Y150">
            <v>2</v>
          </cell>
          <cell r="Z150">
            <v>3</v>
          </cell>
          <cell r="AA150">
            <v>4</v>
          </cell>
          <cell r="AB150">
            <v>5</v>
          </cell>
          <cell r="AC150">
            <v>6</v>
          </cell>
          <cell r="AD150">
            <v>7</v>
          </cell>
          <cell r="AE150">
            <v>8</v>
          </cell>
          <cell r="AF150">
            <v>9</v>
          </cell>
          <cell r="AG150">
            <v>10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55</v>
          </cell>
        </row>
        <row r="151">
          <cell r="W151">
            <v>77</v>
          </cell>
          <cell r="X151">
            <v>1</v>
          </cell>
          <cell r="Y151">
            <v>2</v>
          </cell>
          <cell r="Z151">
            <v>3</v>
          </cell>
          <cell r="AA151">
            <v>4</v>
          </cell>
          <cell r="AB151">
            <v>5</v>
          </cell>
          <cell r="AC151">
            <v>6</v>
          </cell>
          <cell r="AD151">
            <v>7</v>
          </cell>
          <cell r="AE151">
            <v>8</v>
          </cell>
          <cell r="AF151">
            <v>9</v>
          </cell>
          <cell r="AG151">
            <v>10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55</v>
          </cell>
        </row>
        <row r="152">
          <cell r="W152">
            <v>78</v>
          </cell>
          <cell r="X152">
            <v>1</v>
          </cell>
          <cell r="Y152">
            <v>2</v>
          </cell>
          <cell r="Z152">
            <v>3</v>
          </cell>
          <cell r="AA152">
            <v>4</v>
          </cell>
          <cell r="AB152">
            <v>5</v>
          </cell>
          <cell r="AC152">
            <v>6</v>
          </cell>
          <cell r="AD152">
            <v>7</v>
          </cell>
          <cell r="AE152">
            <v>8</v>
          </cell>
          <cell r="AF152">
            <v>9</v>
          </cell>
          <cell r="AG152">
            <v>10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55</v>
          </cell>
        </row>
        <row r="153">
          <cell r="W153">
            <v>79</v>
          </cell>
          <cell r="X153">
            <v>1</v>
          </cell>
          <cell r="Y153">
            <v>2</v>
          </cell>
          <cell r="Z153">
            <v>3</v>
          </cell>
          <cell r="AA153">
            <v>4</v>
          </cell>
          <cell r="AB153">
            <v>5</v>
          </cell>
          <cell r="AC153">
            <v>6</v>
          </cell>
          <cell r="AD153">
            <v>7</v>
          </cell>
          <cell r="AE153">
            <v>8</v>
          </cell>
          <cell r="AF153">
            <v>9</v>
          </cell>
          <cell r="AG153">
            <v>10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55</v>
          </cell>
        </row>
        <row r="154">
          <cell r="W154">
            <v>80</v>
          </cell>
          <cell r="X154">
            <v>1</v>
          </cell>
          <cell r="Y154">
            <v>2</v>
          </cell>
          <cell r="Z154">
            <v>3</v>
          </cell>
          <cell r="AA154">
            <v>4</v>
          </cell>
          <cell r="AB154">
            <v>5</v>
          </cell>
          <cell r="AC154">
            <v>6</v>
          </cell>
          <cell r="AD154">
            <v>7</v>
          </cell>
          <cell r="AE154">
            <v>8</v>
          </cell>
          <cell r="AF154">
            <v>9</v>
          </cell>
          <cell r="AG154">
            <v>10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55</v>
          </cell>
        </row>
        <row r="155">
          <cell r="W155">
            <v>81</v>
          </cell>
          <cell r="X155">
            <v>1</v>
          </cell>
          <cell r="Y155">
            <v>2</v>
          </cell>
          <cell r="Z155">
            <v>3</v>
          </cell>
          <cell r="AA155">
            <v>4</v>
          </cell>
          <cell r="AB155">
            <v>5</v>
          </cell>
          <cell r="AC155">
            <v>6</v>
          </cell>
          <cell r="AD155">
            <v>7</v>
          </cell>
          <cell r="AE155">
            <v>8</v>
          </cell>
          <cell r="AF155">
            <v>9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55</v>
          </cell>
        </row>
        <row r="156">
          <cell r="W156">
            <v>82</v>
          </cell>
          <cell r="X156">
            <v>1</v>
          </cell>
          <cell r="Y156">
            <v>2</v>
          </cell>
          <cell r="Z156">
            <v>3</v>
          </cell>
          <cell r="AA156">
            <v>4</v>
          </cell>
          <cell r="AB156">
            <v>5</v>
          </cell>
          <cell r="AC156">
            <v>6</v>
          </cell>
          <cell r="AD156">
            <v>7</v>
          </cell>
          <cell r="AE156">
            <v>8</v>
          </cell>
          <cell r="AF156">
            <v>9</v>
          </cell>
          <cell r="AG156">
            <v>10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55</v>
          </cell>
        </row>
        <row r="157">
          <cell r="W157">
            <v>83</v>
          </cell>
          <cell r="X157">
            <v>1</v>
          </cell>
          <cell r="Y157">
            <v>2</v>
          </cell>
          <cell r="Z157">
            <v>3</v>
          </cell>
          <cell r="AA157">
            <v>4</v>
          </cell>
          <cell r="AB157">
            <v>5</v>
          </cell>
          <cell r="AC157">
            <v>6</v>
          </cell>
          <cell r="AD157">
            <v>7</v>
          </cell>
          <cell r="AE157">
            <v>8</v>
          </cell>
          <cell r="AF157">
            <v>9</v>
          </cell>
          <cell r="AG157">
            <v>10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55</v>
          </cell>
        </row>
        <row r="158">
          <cell r="W158">
            <v>84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B158">
            <v>5</v>
          </cell>
          <cell r="AC158">
            <v>6</v>
          </cell>
          <cell r="AD158">
            <v>7</v>
          </cell>
          <cell r="AE158">
            <v>8</v>
          </cell>
          <cell r="AF158">
            <v>9</v>
          </cell>
          <cell r="AG158">
            <v>10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55</v>
          </cell>
        </row>
        <row r="159">
          <cell r="W159">
            <v>85</v>
          </cell>
          <cell r="X159">
            <v>1</v>
          </cell>
          <cell r="Y159">
            <v>2</v>
          </cell>
          <cell r="Z159">
            <v>3</v>
          </cell>
          <cell r="AA159">
            <v>4</v>
          </cell>
          <cell r="AB159">
            <v>5</v>
          </cell>
          <cell r="AC159">
            <v>6</v>
          </cell>
          <cell r="AD159">
            <v>7</v>
          </cell>
          <cell r="AE159">
            <v>8</v>
          </cell>
          <cell r="AF159">
            <v>9</v>
          </cell>
          <cell r="AG159">
            <v>10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55</v>
          </cell>
        </row>
        <row r="160">
          <cell r="W160">
            <v>86</v>
          </cell>
          <cell r="X160">
            <v>1</v>
          </cell>
          <cell r="Y160">
            <v>2</v>
          </cell>
          <cell r="Z160">
            <v>3</v>
          </cell>
          <cell r="AA160">
            <v>4</v>
          </cell>
          <cell r="AB160">
            <v>5</v>
          </cell>
          <cell r="AC160">
            <v>6</v>
          </cell>
          <cell r="AD160">
            <v>7</v>
          </cell>
          <cell r="AE160">
            <v>8</v>
          </cell>
          <cell r="AF160">
            <v>9</v>
          </cell>
          <cell r="AG160">
            <v>10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55</v>
          </cell>
        </row>
        <row r="161">
          <cell r="W161">
            <v>87</v>
          </cell>
          <cell r="X161">
            <v>1</v>
          </cell>
          <cell r="Y161">
            <v>2</v>
          </cell>
          <cell r="Z161">
            <v>3</v>
          </cell>
          <cell r="AA161">
            <v>4</v>
          </cell>
          <cell r="AB161">
            <v>5</v>
          </cell>
          <cell r="AC161">
            <v>6</v>
          </cell>
          <cell r="AD161">
            <v>7</v>
          </cell>
          <cell r="AE161">
            <v>8</v>
          </cell>
          <cell r="AF161">
            <v>9</v>
          </cell>
          <cell r="AG161">
            <v>10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55</v>
          </cell>
        </row>
        <row r="162">
          <cell r="W162">
            <v>88</v>
          </cell>
          <cell r="X162">
            <v>1</v>
          </cell>
          <cell r="Y162">
            <v>2</v>
          </cell>
          <cell r="Z162">
            <v>3</v>
          </cell>
          <cell r="AA162">
            <v>4</v>
          </cell>
          <cell r="AB162">
            <v>5</v>
          </cell>
          <cell r="AC162">
            <v>6</v>
          </cell>
          <cell r="AD162">
            <v>7</v>
          </cell>
          <cell r="AE162">
            <v>8</v>
          </cell>
          <cell r="AF162">
            <v>9</v>
          </cell>
          <cell r="AG162">
            <v>10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55</v>
          </cell>
        </row>
        <row r="163">
          <cell r="W163">
            <v>89</v>
          </cell>
          <cell r="X163">
            <v>1</v>
          </cell>
          <cell r="Y163">
            <v>2</v>
          </cell>
          <cell r="Z163">
            <v>3</v>
          </cell>
          <cell r="AA163">
            <v>4</v>
          </cell>
          <cell r="AB163">
            <v>5</v>
          </cell>
          <cell r="AC163">
            <v>6</v>
          </cell>
          <cell r="AD163">
            <v>7</v>
          </cell>
          <cell r="AE163">
            <v>8</v>
          </cell>
          <cell r="AF163">
            <v>9</v>
          </cell>
          <cell r="AG163">
            <v>10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55</v>
          </cell>
        </row>
        <row r="164">
          <cell r="W164">
            <v>90</v>
          </cell>
          <cell r="X164">
            <v>1</v>
          </cell>
          <cell r="Y164">
            <v>2</v>
          </cell>
          <cell r="Z164">
            <v>3</v>
          </cell>
          <cell r="AA164">
            <v>4</v>
          </cell>
          <cell r="AB164">
            <v>5</v>
          </cell>
          <cell r="AC164">
            <v>6</v>
          </cell>
          <cell r="AD164">
            <v>7</v>
          </cell>
          <cell r="AE164">
            <v>8</v>
          </cell>
          <cell r="AF164">
            <v>9</v>
          </cell>
          <cell r="AG164">
            <v>10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55</v>
          </cell>
        </row>
        <row r="165">
          <cell r="W165">
            <v>91</v>
          </cell>
          <cell r="X165">
            <v>1</v>
          </cell>
          <cell r="Y165">
            <v>2</v>
          </cell>
          <cell r="Z165">
            <v>3</v>
          </cell>
          <cell r="AA165">
            <v>4</v>
          </cell>
          <cell r="AB165">
            <v>5</v>
          </cell>
          <cell r="AC165">
            <v>6</v>
          </cell>
          <cell r="AD165">
            <v>7</v>
          </cell>
          <cell r="AE165">
            <v>8</v>
          </cell>
          <cell r="AF165">
            <v>9</v>
          </cell>
          <cell r="AG165">
            <v>10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55</v>
          </cell>
        </row>
        <row r="166">
          <cell r="W166">
            <v>92</v>
          </cell>
          <cell r="X166">
            <v>1</v>
          </cell>
          <cell r="Y166">
            <v>2</v>
          </cell>
          <cell r="Z166">
            <v>3</v>
          </cell>
          <cell r="AA166">
            <v>4</v>
          </cell>
          <cell r="AB166">
            <v>5</v>
          </cell>
          <cell r="AC166">
            <v>6</v>
          </cell>
          <cell r="AD166">
            <v>7</v>
          </cell>
          <cell r="AE166">
            <v>8</v>
          </cell>
          <cell r="AF166">
            <v>9</v>
          </cell>
          <cell r="AG166">
            <v>10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55</v>
          </cell>
        </row>
        <row r="167">
          <cell r="W167">
            <v>93</v>
          </cell>
          <cell r="X167">
            <v>1</v>
          </cell>
          <cell r="Y167">
            <v>2</v>
          </cell>
          <cell r="Z167">
            <v>3</v>
          </cell>
          <cell r="AA167">
            <v>4</v>
          </cell>
          <cell r="AB167">
            <v>5</v>
          </cell>
          <cell r="AC167">
            <v>6</v>
          </cell>
          <cell r="AD167">
            <v>7</v>
          </cell>
          <cell r="AE167">
            <v>8</v>
          </cell>
          <cell r="AF167">
            <v>9</v>
          </cell>
          <cell r="AG167">
            <v>10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55</v>
          </cell>
        </row>
        <row r="168">
          <cell r="W168">
            <v>94</v>
          </cell>
          <cell r="X168">
            <v>1</v>
          </cell>
          <cell r="Y168">
            <v>2</v>
          </cell>
          <cell r="Z168">
            <v>3</v>
          </cell>
          <cell r="AA168">
            <v>4</v>
          </cell>
          <cell r="AB168">
            <v>5</v>
          </cell>
          <cell r="AC168">
            <v>6</v>
          </cell>
          <cell r="AD168">
            <v>7</v>
          </cell>
          <cell r="AE168">
            <v>8</v>
          </cell>
          <cell r="AF168">
            <v>9</v>
          </cell>
          <cell r="AG168">
            <v>10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55</v>
          </cell>
        </row>
        <row r="169">
          <cell r="W169">
            <v>95</v>
          </cell>
          <cell r="X169">
            <v>1</v>
          </cell>
          <cell r="Y169">
            <v>2</v>
          </cell>
          <cell r="Z169">
            <v>3</v>
          </cell>
          <cell r="AA169">
            <v>4</v>
          </cell>
          <cell r="AB169">
            <v>5</v>
          </cell>
          <cell r="AC169">
            <v>6</v>
          </cell>
          <cell r="AD169">
            <v>7</v>
          </cell>
          <cell r="AE169">
            <v>8</v>
          </cell>
          <cell r="AF169">
            <v>9</v>
          </cell>
          <cell r="AG169">
            <v>10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55</v>
          </cell>
        </row>
        <row r="170">
          <cell r="W170">
            <v>96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B170">
            <v>5</v>
          </cell>
          <cell r="AC170">
            <v>6</v>
          </cell>
          <cell r="AD170">
            <v>7</v>
          </cell>
          <cell r="AE170">
            <v>8</v>
          </cell>
          <cell r="AF170">
            <v>9</v>
          </cell>
          <cell r="AG170">
            <v>10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55</v>
          </cell>
        </row>
        <row r="171">
          <cell r="W171">
            <v>97</v>
          </cell>
          <cell r="X171">
            <v>1</v>
          </cell>
          <cell r="Y171">
            <v>2</v>
          </cell>
          <cell r="Z171">
            <v>3</v>
          </cell>
          <cell r="AA171">
            <v>4</v>
          </cell>
          <cell r="AB171">
            <v>5</v>
          </cell>
          <cell r="AC171">
            <v>6</v>
          </cell>
          <cell r="AD171">
            <v>7</v>
          </cell>
          <cell r="AE171">
            <v>8</v>
          </cell>
          <cell r="AF171">
            <v>9</v>
          </cell>
          <cell r="AG171">
            <v>10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55</v>
          </cell>
        </row>
        <row r="172">
          <cell r="W172">
            <v>98</v>
          </cell>
          <cell r="X172">
            <v>1</v>
          </cell>
          <cell r="Y172">
            <v>2</v>
          </cell>
          <cell r="Z172">
            <v>3</v>
          </cell>
          <cell r="AA172">
            <v>4</v>
          </cell>
          <cell r="AB172">
            <v>5</v>
          </cell>
          <cell r="AC172">
            <v>6</v>
          </cell>
          <cell r="AD172">
            <v>7</v>
          </cell>
          <cell r="AE172">
            <v>8</v>
          </cell>
          <cell r="AF172">
            <v>9</v>
          </cell>
          <cell r="AG172">
            <v>10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55</v>
          </cell>
        </row>
        <row r="173">
          <cell r="W173">
            <v>99</v>
          </cell>
          <cell r="X173">
            <v>1</v>
          </cell>
          <cell r="Y173">
            <v>2</v>
          </cell>
          <cell r="Z173">
            <v>3</v>
          </cell>
          <cell r="AA173">
            <v>4</v>
          </cell>
          <cell r="AB173">
            <v>5</v>
          </cell>
          <cell r="AC173">
            <v>6</v>
          </cell>
          <cell r="AD173">
            <v>7</v>
          </cell>
          <cell r="AE173">
            <v>8</v>
          </cell>
          <cell r="AF173">
            <v>9</v>
          </cell>
          <cell r="AG173">
            <v>10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55</v>
          </cell>
        </row>
        <row r="174">
          <cell r="W174">
            <v>100</v>
          </cell>
          <cell r="X174">
            <v>1</v>
          </cell>
          <cell r="Y174">
            <v>2</v>
          </cell>
          <cell r="Z174">
            <v>3</v>
          </cell>
          <cell r="AA174">
            <v>4</v>
          </cell>
          <cell r="AB174">
            <v>5</v>
          </cell>
          <cell r="AC174">
            <v>6</v>
          </cell>
          <cell r="AD174">
            <v>7</v>
          </cell>
          <cell r="AE174">
            <v>8</v>
          </cell>
          <cell r="AF174">
            <v>9</v>
          </cell>
          <cell r="AG174">
            <v>10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55</v>
          </cell>
        </row>
        <row r="175">
          <cell r="W175">
            <v>101</v>
          </cell>
          <cell r="X175">
            <v>1</v>
          </cell>
          <cell r="Y175">
            <v>2</v>
          </cell>
          <cell r="Z175">
            <v>3</v>
          </cell>
          <cell r="AA175">
            <v>4</v>
          </cell>
          <cell r="AB175">
            <v>5</v>
          </cell>
          <cell r="AC175">
            <v>6</v>
          </cell>
          <cell r="AD175">
            <v>7</v>
          </cell>
          <cell r="AE175">
            <v>8</v>
          </cell>
          <cell r="AF175">
            <v>9</v>
          </cell>
          <cell r="AG175">
            <v>10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55</v>
          </cell>
        </row>
        <row r="176">
          <cell r="W176">
            <v>102</v>
          </cell>
          <cell r="X176">
            <v>1</v>
          </cell>
          <cell r="Y176">
            <v>2</v>
          </cell>
          <cell r="Z176">
            <v>3</v>
          </cell>
          <cell r="AA176">
            <v>4</v>
          </cell>
          <cell r="AB176">
            <v>5</v>
          </cell>
          <cell r="AC176">
            <v>6</v>
          </cell>
          <cell r="AD176">
            <v>7</v>
          </cell>
          <cell r="AE176">
            <v>8</v>
          </cell>
          <cell r="AF176">
            <v>9</v>
          </cell>
          <cell r="AG176">
            <v>10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55</v>
          </cell>
        </row>
        <row r="177">
          <cell r="W177">
            <v>103</v>
          </cell>
          <cell r="X177">
            <v>1</v>
          </cell>
          <cell r="Y177">
            <v>2</v>
          </cell>
          <cell r="Z177">
            <v>3</v>
          </cell>
          <cell r="AA177">
            <v>4</v>
          </cell>
          <cell r="AB177">
            <v>5</v>
          </cell>
          <cell r="AC177">
            <v>6</v>
          </cell>
          <cell r="AD177">
            <v>7</v>
          </cell>
          <cell r="AE177">
            <v>8</v>
          </cell>
          <cell r="AF177">
            <v>9</v>
          </cell>
          <cell r="AG177">
            <v>10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55</v>
          </cell>
        </row>
        <row r="178">
          <cell r="W178">
            <v>104</v>
          </cell>
          <cell r="X178">
            <v>1</v>
          </cell>
          <cell r="Y178">
            <v>2</v>
          </cell>
          <cell r="Z178">
            <v>3</v>
          </cell>
          <cell r="AA178">
            <v>4</v>
          </cell>
          <cell r="AB178">
            <v>5</v>
          </cell>
          <cell r="AC178">
            <v>6</v>
          </cell>
          <cell r="AD178">
            <v>7</v>
          </cell>
          <cell r="AE178">
            <v>8</v>
          </cell>
          <cell r="AF178">
            <v>9</v>
          </cell>
          <cell r="AG178">
            <v>10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55</v>
          </cell>
        </row>
        <row r="179">
          <cell r="W179">
            <v>105</v>
          </cell>
          <cell r="X179">
            <v>1</v>
          </cell>
          <cell r="Y179">
            <v>2</v>
          </cell>
          <cell r="Z179">
            <v>3</v>
          </cell>
          <cell r="AA179">
            <v>4</v>
          </cell>
          <cell r="AB179">
            <v>5</v>
          </cell>
          <cell r="AC179">
            <v>6</v>
          </cell>
          <cell r="AD179">
            <v>7</v>
          </cell>
          <cell r="AE179">
            <v>8</v>
          </cell>
          <cell r="AF179">
            <v>9</v>
          </cell>
          <cell r="AG179">
            <v>10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55</v>
          </cell>
        </row>
        <row r="180">
          <cell r="W180">
            <v>106</v>
          </cell>
          <cell r="X180">
            <v>1</v>
          </cell>
          <cell r="Y180">
            <v>2</v>
          </cell>
          <cell r="Z180">
            <v>3</v>
          </cell>
          <cell r="AA180">
            <v>4</v>
          </cell>
          <cell r="AB180">
            <v>5</v>
          </cell>
          <cell r="AC180">
            <v>6</v>
          </cell>
          <cell r="AD180">
            <v>7</v>
          </cell>
          <cell r="AE180">
            <v>8</v>
          </cell>
          <cell r="AF180">
            <v>9</v>
          </cell>
          <cell r="AG180">
            <v>10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55</v>
          </cell>
        </row>
        <row r="181">
          <cell r="W181">
            <v>107</v>
          </cell>
          <cell r="X181">
            <v>1</v>
          </cell>
          <cell r="Y181">
            <v>2</v>
          </cell>
          <cell r="Z181">
            <v>3</v>
          </cell>
          <cell r="AA181">
            <v>4</v>
          </cell>
          <cell r="AB181">
            <v>5</v>
          </cell>
          <cell r="AC181">
            <v>6</v>
          </cell>
          <cell r="AD181">
            <v>7</v>
          </cell>
          <cell r="AE181">
            <v>8</v>
          </cell>
          <cell r="AF181">
            <v>9</v>
          </cell>
          <cell r="AG181">
            <v>10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55</v>
          </cell>
        </row>
        <row r="182">
          <cell r="W182">
            <v>108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B182">
            <v>5</v>
          </cell>
          <cell r="AC182">
            <v>6</v>
          </cell>
          <cell r="AD182">
            <v>7</v>
          </cell>
          <cell r="AE182">
            <v>8</v>
          </cell>
          <cell r="AF182">
            <v>9</v>
          </cell>
          <cell r="AG182">
            <v>10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55</v>
          </cell>
        </row>
        <row r="183">
          <cell r="W183">
            <v>109</v>
          </cell>
          <cell r="X183">
            <v>1</v>
          </cell>
          <cell r="Y183">
            <v>2</v>
          </cell>
          <cell r="Z183">
            <v>3</v>
          </cell>
          <cell r="AA183">
            <v>4</v>
          </cell>
          <cell r="AB183">
            <v>5</v>
          </cell>
          <cell r="AC183">
            <v>6</v>
          </cell>
          <cell r="AD183">
            <v>7</v>
          </cell>
          <cell r="AE183">
            <v>8</v>
          </cell>
          <cell r="AF183">
            <v>9</v>
          </cell>
          <cell r="AG183">
            <v>10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55</v>
          </cell>
        </row>
        <row r="184">
          <cell r="W184">
            <v>110</v>
          </cell>
          <cell r="X184">
            <v>1</v>
          </cell>
          <cell r="Y184">
            <v>2</v>
          </cell>
          <cell r="Z184">
            <v>3</v>
          </cell>
          <cell r="AA184">
            <v>4</v>
          </cell>
          <cell r="AB184">
            <v>5</v>
          </cell>
          <cell r="AC184">
            <v>6</v>
          </cell>
          <cell r="AD184">
            <v>7</v>
          </cell>
          <cell r="AE184">
            <v>8</v>
          </cell>
          <cell r="AF184">
            <v>9</v>
          </cell>
          <cell r="AG184">
            <v>10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55</v>
          </cell>
        </row>
        <row r="185">
          <cell r="W185">
            <v>111</v>
          </cell>
          <cell r="X185">
            <v>1</v>
          </cell>
          <cell r="Y185">
            <v>2</v>
          </cell>
          <cell r="Z185">
            <v>3</v>
          </cell>
          <cell r="AA185">
            <v>4</v>
          </cell>
          <cell r="AB185">
            <v>5</v>
          </cell>
          <cell r="AC185">
            <v>6</v>
          </cell>
          <cell r="AD185">
            <v>7</v>
          </cell>
          <cell r="AE185">
            <v>8</v>
          </cell>
          <cell r="AF185">
            <v>9</v>
          </cell>
          <cell r="AG185">
            <v>10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55</v>
          </cell>
        </row>
        <row r="186">
          <cell r="W186">
            <v>112</v>
          </cell>
          <cell r="X186">
            <v>1</v>
          </cell>
          <cell r="Y186">
            <v>2</v>
          </cell>
          <cell r="Z186">
            <v>3</v>
          </cell>
          <cell r="AA186">
            <v>4</v>
          </cell>
          <cell r="AB186">
            <v>5</v>
          </cell>
          <cell r="AC186">
            <v>6</v>
          </cell>
          <cell r="AD186">
            <v>7</v>
          </cell>
          <cell r="AE186">
            <v>8</v>
          </cell>
          <cell r="AF186">
            <v>9</v>
          </cell>
          <cell r="AG186">
            <v>10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55</v>
          </cell>
        </row>
        <row r="187">
          <cell r="W187">
            <v>113</v>
          </cell>
          <cell r="X187">
            <v>1</v>
          </cell>
          <cell r="Y187">
            <v>2</v>
          </cell>
          <cell r="Z187">
            <v>3</v>
          </cell>
          <cell r="AA187">
            <v>4</v>
          </cell>
          <cell r="AB187">
            <v>5</v>
          </cell>
          <cell r="AC187">
            <v>6</v>
          </cell>
          <cell r="AD187">
            <v>7</v>
          </cell>
          <cell r="AE187">
            <v>8</v>
          </cell>
          <cell r="AF187">
            <v>9</v>
          </cell>
          <cell r="AG187">
            <v>10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55</v>
          </cell>
        </row>
        <row r="188">
          <cell r="W188">
            <v>114</v>
          </cell>
          <cell r="X188">
            <v>1</v>
          </cell>
          <cell r="Y188">
            <v>2</v>
          </cell>
          <cell r="Z188">
            <v>3</v>
          </cell>
          <cell r="AA188">
            <v>4</v>
          </cell>
          <cell r="AB188">
            <v>5</v>
          </cell>
          <cell r="AC188">
            <v>6</v>
          </cell>
          <cell r="AD188">
            <v>7</v>
          </cell>
          <cell r="AE188">
            <v>8</v>
          </cell>
          <cell r="AF188">
            <v>9</v>
          </cell>
          <cell r="AG188">
            <v>10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55</v>
          </cell>
        </row>
        <row r="189">
          <cell r="W189">
            <v>115</v>
          </cell>
          <cell r="X189">
            <v>1</v>
          </cell>
          <cell r="Y189">
            <v>2</v>
          </cell>
          <cell r="Z189">
            <v>3</v>
          </cell>
          <cell r="AA189">
            <v>4</v>
          </cell>
          <cell r="AB189">
            <v>5</v>
          </cell>
          <cell r="AC189">
            <v>6</v>
          </cell>
          <cell r="AD189">
            <v>7</v>
          </cell>
          <cell r="AE189">
            <v>8</v>
          </cell>
          <cell r="AF189">
            <v>9</v>
          </cell>
          <cell r="AG189">
            <v>10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55</v>
          </cell>
        </row>
        <row r="190">
          <cell r="W190">
            <v>116</v>
          </cell>
          <cell r="X190">
            <v>1</v>
          </cell>
          <cell r="Y190">
            <v>2</v>
          </cell>
          <cell r="Z190">
            <v>3</v>
          </cell>
          <cell r="AA190">
            <v>4</v>
          </cell>
          <cell r="AB190">
            <v>5</v>
          </cell>
          <cell r="AC190">
            <v>6</v>
          </cell>
          <cell r="AD190">
            <v>7</v>
          </cell>
          <cell r="AE190">
            <v>8</v>
          </cell>
          <cell r="AF190">
            <v>9</v>
          </cell>
          <cell r="AG190">
            <v>10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55</v>
          </cell>
        </row>
        <row r="191">
          <cell r="W191">
            <v>117</v>
          </cell>
          <cell r="X191">
            <v>1</v>
          </cell>
          <cell r="Y191">
            <v>2</v>
          </cell>
          <cell r="Z191">
            <v>3</v>
          </cell>
          <cell r="AA191">
            <v>4</v>
          </cell>
          <cell r="AB191">
            <v>5</v>
          </cell>
          <cell r="AC191">
            <v>6</v>
          </cell>
          <cell r="AD191">
            <v>7</v>
          </cell>
          <cell r="AE191">
            <v>8</v>
          </cell>
          <cell r="AF191">
            <v>9</v>
          </cell>
          <cell r="AG191">
            <v>10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55</v>
          </cell>
        </row>
        <row r="192">
          <cell r="W192">
            <v>118</v>
          </cell>
          <cell r="X192">
            <v>1</v>
          </cell>
          <cell r="Y192">
            <v>2</v>
          </cell>
          <cell r="Z192">
            <v>3</v>
          </cell>
          <cell r="AA192">
            <v>4</v>
          </cell>
          <cell r="AB192">
            <v>5</v>
          </cell>
          <cell r="AC192">
            <v>6</v>
          </cell>
          <cell r="AD192">
            <v>7</v>
          </cell>
          <cell r="AE192">
            <v>8</v>
          </cell>
          <cell r="AF192">
            <v>9</v>
          </cell>
          <cell r="AG192">
            <v>10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55</v>
          </cell>
        </row>
        <row r="193">
          <cell r="W193">
            <v>119</v>
          </cell>
          <cell r="X193">
            <v>1</v>
          </cell>
          <cell r="Y193">
            <v>2</v>
          </cell>
          <cell r="Z193">
            <v>3</v>
          </cell>
          <cell r="AA193">
            <v>4</v>
          </cell>
          <cell r="AB193">
            <v>5</v>
          </cell>
          <cell r="AC193">
            <v>6</v>
          </cell>
          <cell r="AD193">
            <v>7</v>
          </cell>
          <cell r="AE193">
            <v>8</v>
          </cell>
          <cell r="AF193">
            <v>9</v>
          </cell>
          <cell r="AG193">
            <v>10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55</v>
          </cell>
        </row>
        <row r="194">
          <cell r="W194">
            <v>120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B194">
            <v>5</v>
          </cell>
          <cell r="AC194">
            <v>6</v>
          </cell>
          <cell r="AD194">
            <v>7</v>
          </cell>
          <cell r="AE194">
            <v>8</v>
          </cell>
          <cell r="AF194">
            <v>9</v>
          </cell>
          <cell r="AG194">
            <v>10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55</v>
          </cell>
        </row>
        <row r="195">
          <cell r="W195">
            <v>121</v>
          </cell>
          <cell r="X195">
            <v>1</v>
          </cell>
          <cell r="Y195">
            <v>2</v>
          </cell>
          <cell r="Z195">
            <v>3</v>
          </cell>
          <cell r="AA195">
            <v>4</v>
          </cell>
          <cell r="AB195">
            <v>5</v>
          </cell>
          <cell r="AC195">
            <v>6</v>
          </cell>
          <cell r="AD195">
            <v>7</v>
          </cell>
          <cell r="AE195">
            <v>8</v>
          </cell>
          <cell r="AF195">
            <v>9</v>
          </cell>
          <cell r="AG195">
            <v>10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55</v>
          </cell>
        </row>
        <row r="196">
          <cell r="W196">
            <v>122</v>
          </cell>
          <cell r="X196">
            <v>1</v>
          </cell>
          <cell r="Y196">
            <v>2</v>
          </cell>
          <cell r="Z196">
            <v>3</v>
          </cell>
          <cell r="AA196">
            <v>4</v>
          </cell>
          <cell r="AB196">
            <v>5</v>
          </cell>
          <cell r="AC196">
            <v>6</v>
          </cell>
          <cell r="AD196">
            <v>7</v>
          </cell>
          <cell r="AE196">
            <v>8</v>
          </cell>
          <cell r="AF196">
            <v>9</v>
          </cell>
          <cell r="AG196">
            <v>10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55</v>
          </cell>
        </row>
        <row r="197">
          <cell r="W197">
            <v>123</v>
          </cell>
          <cell r="X197">
            <v>1</v>
          </cell>
          <cell r="Y197">
            <v>2</v>
          </cell>
          <cell r="Z197">
            <v>3</v>
          </cell>
          <cell r="AA197">
            <v>4</v>
          </cell>
          <cell r="AB197">
            <v>5</v>
          </cell>
          <cell r="AC197">
            <v>6</v>
          </cell>
          <cell r="AD197">
            <v>7</v>
          </cell>
          <cell r="AE197">
            <v>8</v>
          </cell>
          <cell r="AF197">
            <v>9</v>
          </cell>
          <cell r="AG197">
            <v>10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55</v>
          </cell>
        </row>
        <row r="198">
          <cell r="W198">
            <v>124</v>
          </cell>
          <cell r="X198">
            <v>1</v>
          </cell>
          <cell r="Y198">
            <v>2</v>
          </cell>
          <cell r="Z198">
            <v>3</v>
          </cell>
          <cell r="AA198">
            <v>4</v>
          </cell>
          <cell r="AB198">
            <v>5</v>
          </cell>
          <cell r="AC198">
            <v>6</v>
          </cell>
          <cell r="AD198">
            <v>7</v>
          </cell>
          <cell r="AE198">
            <v>8</v>
          </cell>
          <cell r="AF198">
            <v>9</v>
          </cell>
          <cell r="AG198">
            <v>10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55</v>
          </cell>
        </row>
        <row r="199">
          <cell r="W199">
            <v>125</v>
          </cell>
          <cell r="X199">
            <v>1</v>
          </cell>
          <cell r="Y199">
            <v>2</v>
          </cell>
          <cell r="Z199">
            <v>3</v>
          </cell>
          <cell r="AA199">
            <v>4</v>
          </cell>
          <cell r="AB199">
            <v>5</v>
          </cell>
          <cell r="AC199">
            <v>6</v>
          </cell>
          <cell r="AD199">
            <v>7</v>
          </cell>
          <cell r="AE199">
            <v>8</v>
          </cell>
          <cell r="AF199">
            <v>9</v>
          </cell>
          <cell r="AG199">
            <v>10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55</v>
          </cell>
        </row>
        <row r="200">
          <cell r="W200">
            <v>126</v>
          </cell>
          <cell r="X200">
            <v>1</v>
          </cell>
          <cell r="Y200">
            <v>2</v>
          </cell>
          <cell r="Z200">
            <v>3</v>
          </cell>
          <cell r="AA200">
            <v>4</v>
          </cell>
          <cell r="AB200">
            <v>5</v>
          </cell>
          <cell r="AC200">
            <v>6</v>
          </cell>
          <cell r="AD200">
            <v>7</v>
          </cell>
          <cell r="AE200">
            <v>8</v>
          </cell>
          <cell r="AF200">
            <v>9</v>
          </cell>
          <cell r="AG200">
            <v>10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55</v>
          </cell>
        </row>
        <row r="201">
          <cell r="W201">
            <v>127</v>
          </cell>
          <cell r="X201">
            <v>1</v>
          </cell>
          <cell r="Y201">
            <v>2</v>
          </cell>
          <cell r="Z201">
            <v>3</v>
          </cell>
          <cell r="AA201">
            <v>4</v>
          </cell>
          <cell r="AB201">
            <v>5</v>
          </cell>
          <cell r="AC201">
            <v>6</v>
          </cell>
          <cell r="AD201">
            <v>7</v>
          </cell>
          <cell r="AE201">
            <v>8</v>
          </cell>
          <cell r="AF201">
            <v>9</v>
          </cell>
          <cell r="AG201">
            <v>10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55</v>
          </cell>
        </row>
        <row r="202">
          <cell r="W202">
            <v>128</v>
          </cell>
          <cell r="X202">
            <v>1</v>
          </cell>
          <cell r="Y202">
            <v>2</v>
          </cell>
          <cell r="Z202">
            <v>3</v>
          </cell>
          <cell r="AA202">
            <v>4</v>
          </cell>
          <cell r="AB202">
            <v>5</v>
          </cell>
          <cell r="AC202">
            <v>6</v>
          </cell>
          <cell r="AD202">
            <v>7</v>
          </cell>
          <cell r="AE202">
            <v>8</v>
          </cell>
          <cell r="AF202">
            <v>9</v>
          </cell>
          <cell r="AG202">
            <v>10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55</v>
          </cell>
        </row>
        <row r="203">
          <cell r="W203">
            <v>129</v>
          </cell>
          <cell r="X203">
            <v>1</v>
          </cell>
          <cell r="Y203">
            <v>2</v>
          </cell>
          <cell r="Z203">
            <v>3</v>
          </cell>
          <cell r="AA203">
            <v>4</v>
          </cell>
          <cell r="AB203">
            <v>5</v>
          </cell>
          <cell r="AC203">
            <v>6</v>
          </cell>
          <cell r="AD203">
            <v>7</v>
          </cell>
          <cell r="AE203">
            <v>8</v>
          </cell>
          <cell r="AF203">
            <v>9</v>
          </cell>
          <cell r="AG203">
            <v>10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55</v>
          </cell>
        </row>
        <row r="204">
          <cell r="W204">
            <v>130</v>
          </cell>
          <cell r="X204">
            <v>1</v>
          </cell>
          <cell r="Y204">
            <v>2</v>
          </cell>
          <cell r="Z204">
            <v>3</v>
          </cell>
          <cell r="AA204">
            <v>4</v>
          </cell>
          <cell r="AB204">
            <v>5</v>
          </cell>
          <cell r="AC204">
            <v>6</v>
          </cell>
          <cell r="AD204">
            <v>7</v>
          </cell>
          <cell r="AE204">
            <v>8</v>
          </cell>
          <cell r="AF204">
            <v>9</v>
          </cell>
          <cell r="AG204">
            <v>10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55</v>
          </cell>
        </row>
        <row r="205">
          <cell r="W205">
            <v>131</v>
          </cell>
          <cell r="X205">
            <v>1</v>
          </cell>
          <cell r="Y205">
            <v>2</v>
          </cell>
          <cell r="Z205">
            <v>3</v>
          </cell>
          <cell r="AA205">
            <v>4</v>
          </cell>
          <cell r="AB205">
            <v>5</v>
          </cell>
          <cell r="AC205">
            <v>6</v>
          </cell>
          <cell r="AD205">
            <v>7</v>
          </cell>
          <cell r="AE205">
            <v>8</v>
          </cell>
          <cell r="AF205">
            <v>9</v>
          </cell>
          <cell r="AG205">
            <v>10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55</v>
          </cell>
        </row>
        <row r="206">
          <cell r="W206">
            <v>132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B206">
            <v>5</v>
          </cell>
          <cell r="AC206">
            <v>6</v>
          </cell>
          <cell r="AD206">
            <v>7</v>
          </cell>
          <cell r="AE206">
            <v>8</v>
          </cell>
          <cell r="AF206">
            <v>9</v>
          </cell>
          <cell r="AG206">
            <v>10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55</v>
          </cell>
        </row>
        <row r="207">
          <cell r="W207">
            <v>133</v>
          </cell>
          <cell r="X207">
            <v>1</v>
          </cell>
          <cell r="Y207">
            <v>2</v>
          </cell>
          <cell r="Z207">
            <v>3</v>
          </cell>
          <cell r="AA207">
            <v>4</v>
          </cell>
          <cell r="AB207">
            <v>5</v>
          </cell>
          <cell r="AC207">
            <v>6</v>
          </cell>
          <cell r="AD207">
            <v>7</v>
          </cell>
          <cell r="AE207">
            <v>8</v>
          </cell>
          <cell r="AF207">
            <v>9</v>
          </cell>
          <cell r="AG207">
            <v>10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55</v>
          </cell>
        </row>
        <row r="208">
          <cell r="W208">
            <v>134</v>
          </cell>
          <cell r="X208">
            <v>1</v>
          </cell>
          <cell r="Y208">
            <v>2</v>
          </cell>
          <cell r="Z208">
            <v>3</v>
          </cell>
          <cell r="AA208">
            <v>4</v>
          </cell>
          <cell r="AB208">
            <v>5</v>
          </cell>
          <cell r="AC208">
            <v>6</v>
          </cell>
          <cell r="AD208">
            <v>7</v>
          </cell>
          <cell r="AE208">
            <v>8</v>
          </cell>
          <cell r="AF208">
            <v>9</v>
          </cell>
          <cell r="AG208">
            <v>10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55</v>
          </cell>
        </row>
        <row r="209">
          <cell r="W209">
            <v>135</v>
          </cell>
          <cell r="X209">
            <v>1</v>
          </cell>
          <cell r="Y209">
            <v>2</v>
          </cell>
          <cell r="Z209">
            <v>3</v>
          </cell>
          <cell r="AA209">
            <v>4</v>
          </cell>
          <cell r="AB209">
            <v>5</v>
          </cell>
          <cell r="AC209">
            <v>6</v>
          </cell>
          <cell r="AD209">
            <v>7</v>
          </cell>
          <cell r="AE209">
            <v>8</v>
          </cell>
          <cell r="AF209">
            <v>9</v>
          </cell>
          <cell r="AG209">
            <v>10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55</v>
          </cell>
        </row>
        <row r="210">
          <cell r="W210">
            <v>136</v>
          </cell>
          <cell r="X210">
            <v>1</v>
          </cell>
          <cell r="Y210">
            <v>2</v>
          </cell>
          <cell r="Z210">
            <v>3</v>
          </cell>
          <cell r="AA210">
            <v>4</v>
          </cell>
          <cell r="AB210">
            <v>5</v>
          </cell>
          <cell r="AC210">
            <v>6</v>
          </cell>
          <cell r="AD210">
            <v>7</v>
          </cell>
          <cell r="AE210">
            <v>8</v>
          </cell>
          <cell r="AF210">
            <v>9</v>
          </cell>
          <cell r="AG210">
            <v>10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55</v>
          </cell>
        </row>
        <row r="211">
          <cell r="W211">
            <v>137</v>
          </cell>
          <cell r="X211">
            <v>1</v>
          </cell>
          <cell r="Y211">
            <v>2</v>
          </cell>
          <cell r="Z211">
            <v>3</v>
          </cell>
          <cell r="AA211">
            <v>4</v>
          </cell>
          <cell r="AB211">
            <v>5</v>
          </cell>
          <cell r="AC211">
            <v>6</v>
          </cell>
          <cell r="AD211">
            <v>7</v>
          </cell>
          <cell r="AE211">
            <v>8</v>
          </cell>
          <cell r="AF211">
            <v>9</v>
          </cell>
          <cell r="AG211">
            <v>10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55</v>
          </cell>
        </row>
        <row r="212">
          <cell r="W212">
            <v>138</v>
          </cell>
          <cell r="X212">
            <v>1</v>
          </cell>
          <cell r="Y212">
            <v>2</v>
          </cell>
          <cell r="Z212">
            <v>3</v>
          </cell>
          <cell r="AA212">
            <v>4</v>
          </cell>
          <cell r="AB212">
            <v>5</v>
          </cell>
          <cell r="AC212">
            <v>6</v>
          </cell>
          <cell r="AD212">
            <v>7</v>
          </cell>
          <cell r="AE212">
            <v>8</v>
          </cell>
          <cell r="AF212">
            <v>9</v>
          </cell>
          <cell r="AG212">
            <v>10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55</v>
          </cell>
        </row>
        <row r="213">
          <cell r="W213">
            <v>139</v>
          </cell>
          <cell r="X213">
            <v>1</v>
          </cell>
          <cell r="Y213">
            <v>2</v>
          </cell>
          <cell r="Z213">
            <v>3</v>
          </cell>
          <cell r="AA213">
            <v>4</v>
          </cell>
          <cell r="AB213">
            <v>5</v>
          </cell>
          <cell r="AC213">
            <v>6</v>
          </cell>
          <cell r="AD213">
            <v>7</v>
          </cell>
          <cell r="AE213">
            <v>8</v>
          </cell>
          <cell r="AF213">
            <v>9</v>
          </cell>
          <cell r="AG213">
            <v>10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55</v>
          </cell>
        </row>
        <row r="214">
          <cell r="W214">
            <v>140</v>
          </cell>
          <cell r="X214">
            <v>1</v>
          </cell>
          <cell r="Y214">
            <v>2</v>
          </cell>
          <cell r="Z214">
            <v>3</v>
          </cell>
          <cell r="AA214">
            <v>4</v>
          </cell>
          <cell r="AB214">
            <v>5</v>
          </cell>
          <cell r="AC214">
            <v>6</v>
          </cell>
          <cell r="AD214">
            <v>7</v>
          </cell>
          <cell r="AE214">
            <v>8</v>
          </cell>
          <cell r="AF214">
            <v>9</v>
          </cell>
          <cell r="AG214">
            <v>10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55</v>
          </cell>
        </row>
        <row r="215">
          <cell r="W215">
            <v>141</v>
          </cell>
          <cell r="X215">
            <v>1</v>
          </cell>
          <cell r="Y215">
            <v>2</v>
          </cell>
          <cell r="Z215">
            <v>3</v>
          </cell>
          <cell r="AA215">
            <v>4</v>
          </cell>
          <cell r="AB215">
            <v>5</v>
          </cell>
          <cell r="AC215">
            <v>6</v>
          </cell>
          <cell r="AD215">
            <v>7</v>
          </cell>
          <cell r="AE215">
            <v>8</v>
          </cell>
          <cell r="AF215">
            <v>9</v>
          </cell>
          <cell r="AG215">
            <v>10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55</v>
          </cell>
        </row>
        <row r="216">
          <cell r="W216">
            <v>142</v>
          </cell>
          <cell r="X216">
            <v>1</v>
          </cell>
          <cell r="Y216">
            <v>2</v>
          </cell>
          <cell r="Z216">
            <v>3</v>
          </cell>
          <cell r="AA216">
            <v>4</v>
          </cell>
          <cell r="AB216">
            <v>5</v>
          </cell>
          <cell r="AC216">
            <v>6</v>
          </cell>
          <cell r="AD216">
            <v>7</v>
          </cell>
          <cell r="AE216">
            <v>8</v>
          </cell>
          <cell r="AF216">
            <v>9</v>
          </cell>
          <cell r="AG216">
            <v>10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55</v>
          </cell>
        </row>
        <row r="217">
          <cell r="W217">
            <v>143</v>
          </cell>
          <cell r="X217">
            <v>1</v>
          </cell>
          <cell r="Y217">
            <v>2</v>
          </cell>
          <cell r="Z217">
            <v>3</v>
          </cell>
          <cell r="AA217">
            <v>4</v>
          </cell>
          <cell r="AB217">
            <v>5</v>
          </cell>
          <cell r="AC217">
            <v>6</v>
          </cell>
          <cell r="AD217">
            <v>7</v>
          </cell>
          <cell r="AE217">
            <v>8</v>
          </cell>
          <cell r="AF217">
            <v>9</v>
          </cell>
          <cell r="AG217">
            <v>10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55</v>
          </cell>
        </row>
        <row r="218">
          <cell r="W218">
            <v>144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B218">
            <v>5</v>
          </cell>
          <cell r="AC218">
            <v>6</v>
          </cell>
          <cell r="AD218">
            <v>7</v>
          </cell>
          <cell r="AE218">
            <v>8</v>
          </cell>
          <cell r="AF218">
            <v>9</v>
          </cell>
          <cell r="AG218">
            <v>10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55</v>
          </cell>
        </row>
        <row r="219">
          <cell r="W219">
            <v>145</v>
          </cell>
          <cell r="X219">
            <v>1</v>
          </cell>
          <cell r="Y219">
            <v>2</v>
          </cell>
          <cell r="Z219">
            <v>3</v>
          </cell>
          <cell r="AA219">
            <v>4</v>
          </cell>
          <cell r="AB219">
            <v>5</v>
          </cell>
          <cell r="AC219">
            <v>6</v>
          </cell>
          <cell r="AD219">
            <v>7</v>
          </cell>
          <cell r="AE219">
            <v>8</v>
          </cell>
          <cell r="AF219">
            <v>9</v>
          </cell>
          <cell r="AG219">
            <v>10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55</v>
          </cell>
        </row>
        <row r="220">
          <cell r="W220">
            <v>146</v>
          </cell>
          <cell r="X220">
            <v>1</v>
          </cell>
          <cell r="Y220">
            <v>2</v>
          </cell>
          <cell r="Z220">
            <v>3</v>
          </cell>
          <cell r="AA220">
            <v>4</v>
          </cell>
          <cell r="AB220">
            <v>5</v>
          </cell>
          <cell r="AC220">
            <v>6</v>
          </cell>
          <cell r="AD220">
            <v>7</v>
          </cell>
          <cell r="AE220">
            <v>8</v>
          </cell>
          <cell r="AF220">
            <v>9</v>
          </cell>
          <cell r="AG220">
            <v>10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55</v>
          </cell>
        </row>
        <row r="221">
          <cell r="W221">
            <v>147</v>
          </cell>
          <cell r="X221">
            <v>1</v>
          </cell>
          <cell r="Y221">
            <v>2</v>
          </cell>
          <cell r="Z221">
            <v>3</v>
          </cell>
          <cell r="AA221">
            <v>4</v>
          </cell>
          <cell r="AB221">
            <v>5</v>
          </cell>
          <cell r="AC221">
            <v>6</v>
          </cell>
          <cell r="AD221">
            <v>7</v>
          </cell>
          <cell r="AE221">
            <v>8</v>
          </cell>
          <cell r="AF221">
            <v>9</v>
          </cell>
          <cell r="AG221">
            <v>10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55</v>
          </cell>
        </row>
        <row r="222">
          <cell r="W222">
            <v>148</v>
          </cell>
          <cell r="X222">
            <v>1</v>
          </cell>
          <cell r="Y222">
            <v>2</v>
          </cell>
          <cell r="Z222">
            <v>3</v>
          </cell>
          <cell r="AA222">
            <v>4</v>
          </cell>
          <cell r="AB222">
            <v>5</v>
          </cell>
          <cell r="AC222">
            <v>6</v>
          </cell>
          <cell r="AD222">
            <v>7</v>
          </cell>
          <cell r="AE222">
            <v>8</v>
          </cell>
          <cell r="AF222">
            <v>9</v>
          </cell>
          <cell r="AG222">
            <v>10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55</v>
          </cell>
        </row>
        <row r="223">
          <cell r="W223">
            <v>149</v>
          </cell>
          <cell r="X223">
            <v>1</v>
          </cell>
          <cell r="Y223">
            <v>2</v>
          </cell>
          <cell r="Z223">
            <v>3</v>
          </cell>
          <cell r="AA223">
            <v>4</v>
          </cell>
          <cell r="AB223">
            <v>5</v>
          </cell>
          <cell r="AC223">
            <v>6</v>
          </cell>
          <cell r="AD223">
            <v>7</v>
          </cell>
          <cell r="AE223">
            <v>8</v>
          </cell>
          <cell r="AF223">
            <v>9</v>
          </cell>
          <cell r="AG223">
            <v>10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55</v>
          </cell>
        </row>
        <row r="224">
          <cell r="W224">
            <v>150</v>
          </cell>
          <cell r="X224">
            <v>1</v>
          </cell>
          <cell r="Y224">
            <v>2</v>
          </cell>
          <cell r="Z224">
            <v>3</v>
          </cell>
          <cell r="AA224">
            <v>4</v>
          </cell>
          <cell r="AB224">
            <v>5</v>
          </cell>
          <cell r="AC224">
            <v>6</v>
          </cell>
          <cell r="AD224">
            <v>7</v>
          </cell>
          <cell r="AE224">
            <v>8</v>
          </cell>
          <cell r="AF224">
            <v>9</v>
          </cell>
          <cell r="AG224">
            <v>10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>
            <v>0</v>
          </cell>
        </row>
      </sheetData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urnal Voucher"/>
      <sheetName val="old format"/>
      <sheetName val="Instructions and Tips"/>
      <sheetName val="Summary"/>
    </sheetNames>
    <sheetDataSet>
      <sheetData sheetId="0">
        <row r="1">
          <cell r="K1">
            <v>1215334.1000000001</v>
          </cell>
        </row>
        <row r="2">
          <cell r="K2">
            <v>-1215334.1000000001</v>
          </cell>
        </row>
        <row r="3">
          <cell r="K3">
            <v>0</v>
          </cell>
        </row>
        <row r="5">
          <cell r="AH5" t="str">
            <v>For Internal Use Only</v>
          </cell>
        </row>
        <row r="7">
          <cell r="K7" t="str">
            <v>Debits (Credits)</v>
          </cell>
          <cell r="AH7" t="str">
            <v>Debit or Credit</v>
          </cell>
        </row>
        <row r="8">
          <cell r="K8">
            <v>1215334.1000000001</v>
          </cell>
          <cell r="AH8" t="str">
            <v>Debit</v>
          </cell>
        </row>
        <row r="9">
          <cell r="K9">
            <v>-1215334.1000000001</v>
          </cell>
          <cell r="AH9" t="str">
            <v>Credit</v>
          </cell>
        </row>
        <row r="10">
          <cell r="K10">
            <v>0</v>
          </cell>
          <cell r="AH10"/>
        </row>
        <row r="11">
          <cell r="K11">
            <v>0</v>
          </cell>
          <cell r="AH11"/>
        </row>
        <row r="12">
          <cell r="K12">
            <v>0</v>
          </cell>
          <cell r="AH12"/>
        </row>
        <row r="13">
          <cell r="K13">
            <v>0</v>
          </cell>
          <cell r="AH13"/>
        </row>
        <row r="14">
          <cell r="K14">
            <v>0</v>
          </cell>
          <cell r="AH14"/>
        </row>
        <row r="15">
          <cell r="K15">
            <v>0</v>
          </cell>
          <cell r="AH15"/>
        </row>
        <row r="16">
          <cell r="K16">
            <v>0</v>
          </cell>
          <cell r="AH16"/>
        </row>
        <row r="17">
          <cell r="K17">
            <v>0</v>
          </cell>
          <cell r="AH17"/>
        </row>
        <row r="18">
          <cell r="K18">
            <v>0</v>
          </cell>
          <cell r="AH18"/>
        </row>
        <row r="19">
          <cell r="K19">
            <v>0</v>
          </cell>
          <cell r="AH19"/>
        </row>
        <row r="20">
          <cell r="K20">
            <v>0</v>
          </cell>
          <cell r="AH20"/>
        </row>
        <row r="21">
          <cell r="K21">
            <v>0</v>
          </cell>
          <cell r="AH21"/>
        </row>
        <row r="22">
          <cell r="K22">
            <v>0</v>
          </cell>
          <cell r="AH22"/>
        </row>
        <row r="23">
          <cell r="K23">
            <v>0</v>
          </cell>
          <cell r="AH23"/>
        </row>
        <row r="24">
          <cell r="K24">
            <v>0</v>
          </cell>
          <cell r="AH24"/>
        </row>
        <row r="25">
          <cell r="K25">
            <v>0</v>
          </cell>
          <cell r="AH25"/>
        </row>
        <row r="26">
          <cell r="K26">
            <v>0</v>
          </cell>
          <cell r="AH26"/>
        </row>
        <row r="27">
          <cell r="K27">
            <v>0</v>
          </cell>
          <cell r="AH27"/>
        </row>
        <row r="28">
          <cell r="K28">
            <v>0</v>
          </cell>
          <cell r="AH28"/>
        </row>
        <row r="29">
          <cell r="K29">
            <v>0</v>
          </cell>
          <cell r="AH29"/>
        </row>
        <row r="30">
          <cell r="K30">
            <v>0</v>
          </cell>
          <cell r="AH30"/>
        </row>
        <row r="31">
          <cell r="K31">
            <v>0</v>
          </cell>
          <cell r="AH31"/>
        </row>
        <row r="32">
          <cell r="K32">
            <v>0</v>
          </cell>
          <cell r="AH32"/>
        </row>
        <row r="33">
          <cell r="K33">
            <v>0</v>
          </cell>
          <cell r="AH33"/>
        </row>
        <row r="34">
          <cell r="K34">
            <v>0</v>
          </cell>
          <cell r="AH34"/>
        </row>
        <row r="35">
          <cell r="K35">
            <v>0</v>
          </cell>
          <cell r="AH35"/>
        </row>
        <row r="36">
          <cell r="K36">
            <v>0</v>
          </cell>
          <cell r="AH36"/>
        </row>
        <row r="37">
          <cell r="K37">
            <v>0</v>
          </cell>
          <cell r="AH37"/>
        </row>
        <row r="38">
          <cell r="K38">
            <v>0</v>
          </cell>
          <cell r="AH38"/>
        </row>
        <row r="39">
          <cell r="K39">
            <v>0</v>
          </cell>
          <cell r="AH39"/>
        </row>
        <row r="40">
          <cell r="K40">
            <v>0</v>
          </cell>
          <cell r="AH40"/>
        </row>
        <row r="41">
          <cell r="K41">
            <v>0</v>
          </cell>
          <cell r="AH41"/>
        </row>
        <row r="42">
          <cell r="K42">
            <v>0</v>
          </cell>
          <cell r="AH42"/>
        </row>
        <row r="43">
          <cell r="K43">
            <v>0</v>
          </cell>
          <cell r="AH43"/>
        </row>
        <row r="44">
          <cell r="K44">
            <v>0</v>
          </cell>
          <cell r="AH44"/>
        </row>
        <row r="45">
          <cell r="K45">
            <v>0</v>
          </cell>
          <cell r="AH45"/>
        </row>
        <row r="46">
          <cell r="K46">
            <v>0</v>
          </cell>
          <cell r="AH46"/>
        </row>
        <row r="47">
          <cell r="K47">
            <v>0</v>
          </cell>
          <cell r="AH47"/>
        </row>
        <row r="48">
          <cell r="K48">
            <v>0</v>
          </cell>
          <cell r="AH48"/>
        </row>
        <row r="49">
          <cell r="K49">
            <v>0</v>
          </cell>
          <cell r="AH49"/>
        </row>
        <row r="50">
          <cell r="K50">
            <v>0</v>
          </cell>
          <cell r="AH50"/>
        </row>
        <row r="51">
          <cell r="K51">
            <v>0</v>
          </cell>
          <cell r="AH51"/>
        </row>
        <row r="52">
          <cell r="K52">
            <v>0</v>
          </cell>
          <cell r="AH52"/>
        </row>
        <row r="53">
          <cell r="K53">
            <v>0</v>
          </cell>
          <cell r="AH53"/>
        </row>
        <row r="54">
          <cell r="K54">
            <v>0</v>
          </cell>
          <cell r="AH54"/>
        </row>
        <row r="55">
          <cell r="K55">
            <v>0</v>
          </cell>
          <cell r="AH55"/>
        </row>
        <row r="56">
          <cell r="K56">
            <v>0</v>
          </cell>
          <cell r="AH56"/>
        </row>
        <row r="57">
          <cell r="K57">
            <v>0</v>
          </cell>
          <cell r="AH57"/>
        </row>
        <row r="58">
          <cell r="K58">
            <v>0</v>
          </cell>
          <cell r="AH58"/>
        </row>
        <row r="59">
          <cell r="K59">
            <v>0</v>
          </cell>
          <cell r="AH59"/>
        </row>
        <row r="60">
          <cell r="K60">
            <v>0</v>
          </cell>
          <cell r="AH60"/>
        </row>
        <row r="61">
          <cell r="K61">
            <v>0</v>
          </cell>
          <cell r="AH61"/>
        </row>
        <row r="62">
          <cell r="K62">
            <v>0</v>
          </cell>
          <cell r="AH62"/>
        </row>
        <row r="63">
          <cell r="K63">
            <v>0</v>
          </cell>
          <cell r="AH63"/>
        </row>
        <row r="64">
          <cell r="K64">
            <v>0</v>
          </cell>
          <cell r="AH64"/>
        </row>
        <row r="65">
          <cell r="K65">
            <v>0</v>
          </cell>
          <cell r="AH65"/>
        </row>
        <row r="66">
          <cell r="K66">
            <v>0</v>
          </cell>
          <cell r="AH66"/>
        </row>
        <row r="67">
          <cell r="K67">
            <v>0</v>
          </cell>
          <cell r="AH67"/>
        </row>
        <row r="68">
          <cell r="K68">
            <v>0</v>
          </cell>
          <cell r="AH68"/>
        </row>
        <row r="69">
          <cell r="K69">
            <v>0</v>
          </cell>
          <cell r="AH69"/>
        </row>
        <row r="70">
          <cell r="K70">
            <v>0</v>
          </cell>
          <cell r="AH70"/>
        </row>
        <row r="71">
          <cell r="K71">
            <v>0</v>
          </cell>
          <cell r="AH71"/>
        </row>
        <row r="72">
          <cell r="K72">
            <v>0</v>
          </cell>
          <cell r="AH72"/>
        </row>
        <row r="73">
          <cell r="K73">
            <v>0</v>
          </cell>
          <cell r="AH73"/>
        </row>
        <row r="74">
          <cell r="K74">
            <v>0</v>
          </cell>
          <cell r="AH74"/>
        </row>
        <row r="75">
          <cell r="K75">
            <v>0</v>
          </cell>
          <cell r="AH75"/>
        </row>
        <row r="76">
          <cell r="K76">
            <v>0</v>
          </cell>
          <cell r="AH76"/>
        </row>
        <row r="77">
          <cell r="K77">
            <v>0</v>
          </cell>
          <cell r="AH77"/>
        </row>
        <row r="78">
          <cell r="K78">
            <v>0</v>
          </cell>
          <cell r="AH78"/>
        </row>
        <row r="79">
          <cell r="K79">
            <v>0</v>
          </cell>
          <cell r="AH79"/>
        </row>
        <row r="80">
          <cell r="K80">
            <v>0</v>
          </cell>
          <cell r="AH80"/>
        </row>
        <row r="81">
          <cell r="K81">
            <v>0</v>
          </cell>
          <cell r="AH81"/>
        </row>
        <row r="82">
          <cell r="K82">
            <v>0</v>
          </cell>
          <cell r="AH82"/>
        </row>
        <row r="83">
          <cell r="K83">
            <v>0</v>
          </cell>
          <cell r="AH83"/>
        </row>
        <row r="84">
          <cell r="K84">
            <v>0</v>
          </cell>
          <cell r="AH84"/>
        </row>
        <row r="85">
          <cell r="K85">
            <v>0</v>
          </cell>
          <cell r="AH85"/>
        </row>
        <row r="86">
          <cell r="K86">
            <v>0</v>
          </cell>
          <cell r="AH86"/>
        </row>
        <row r="87">
          <cell r="K87">
            <v>0</v>
          </cell>
          <cell r="AH87"/>
        </row>
        <row r="88">
          <cell r="K88">
            <v>0</v>
          </cell>
          <cell r="AH88"/>
        </row>
        <row r="89">
          <cell r="K89">
            <v>0</v>
          </cell>
          <cell r="AH89"/>
        </row>
        <row r="90">
          <cell r="K90">
            <v>0</v>
          </cell>
          <cell r="AH90"/>
        </row>
        <row r="91">
          <cell r="K91">
            <v>0</v>
          </cell>
          <cell r="AH91"/>
        </row>
        <row r="92">
          <cell r="K92">
            <v>0</v>
          </cell>
          <cell r="AH92"/>
        </row>
        <row r="93">
          <cell r="K93">
            <v>0</v>
          </cell>
          <cell r="AH93"/>
        </row>
        <row r="94">
          <cell r="K94">
            <v>0</v>
          </cell>
          <cell r="AH94"/>
        </row>
        <row r="95">
          <cell r="K95">
            <v>0</v>
          </cell>
          <cell r="AH95"/>
        </row>
        <row r="96">
          <cell r="K96">
            <v>0</v>
          </cell>
          <cell r="AH96"/>
        </row>
        <row r="97">
          <cell r="K97">
            <v>0</v>
          </cell>
          <cell r="AH97"/>
        </row>
        <row r="98">
          <cell r="K98">
            <v>0</v>
          </cell>
          <cell r="AH98"/>
        </row>
        <row r="99">
          <cell r="K99">
            <v>0</v>
          </cell>
          <cell r="AH99"/>
        </row>
        <row r="100">
          <cell r="K100">
            <v>0</v>
          </cell>
          <cell r="AH100"/>
        </row>
        <row r="101">
          <cell r="K101">
            <v>0</v>
          </cell>
          <cell r="AH101"/>
        </row>
        <row r="102">
          <cell r="K102">
            <v>0</v>
          </cell>
          <cell r="AH102"/>
        </row>
        <row r="103">
          <cell r="K103">
            <v>0</v>
          </cell>
          <cell r="AH103"/>
        </row>
        <row r="104">
          <cell r="K104">
            <v>0</v>
          </cell>
          <cell r="AH104"/>
        </row>
        <row r="105">
          <cell r="K105">
            <v>0</v>
          </cell>
          <cell r="AH105"/>
        </row>
        <row r="106">
          <cell r="K106">
            <v>0</v>
          </cell>
          <cell r="AH106"/>
        </row>
        <row r="107">
          <cell r="K107">
            <v>0</v>
          </cell>
          <cell r="AH107"/>
        </row>
        <row r="108">
          <cell r="K108">
            <v>0</v>
          </cell>
          <cell r="AH108"/>
        </row>
        <row r="109">
          <cell r="K109">
            <v>0</v>
          </cell>
          <cell r="AH109"/>
        </row>
        <row r="110">
          <cell r="K110">
            <v>0</v>
          </cell>
          <cell r="AH110"/>
        </row>
        <row r="111">
          <cell r="K111">
            <v>0</v>
          </cell>
          <cell r="AH111"/>
        </row>
        <row r="112">
          <cell r="K112">
            <v>0</v>
          </cell>
          <cell r="AH112"/>
        </row>
        <row r="113">
          <cell r="K113">
            <v>0</v>
          </cell>
          <cell r="AH113"/>
        </row>
        <row r="114">
          <cell r="K114">
            <v>0</v>
          </cell>
          <cell r="AH114"/>
        </row>
        <row r="115">
          <cell r="K115">
            <v>0</v>
          </cell>
          <cell r="AH115"/>
        </row>
        <row r="116">
          <cell r="K116">
            <v>0</v>
          </cell>
          <cell r="AH116"/>
        </row>
        <row r="117">
          <cell r="K117">
            <v>0</v>
          </cell>
          <cell r="AH117"/>
        </row>
        <row r="118">
          <cell r="K118">
            <v>0</v>
          </cell>
          <cell r="AH118"/>
        </row>
        <row r="119">
          <cell r="K119">
            <v>0</v>
          </cell>
          <cell r="AH119"/>
        </row>
        <row r="120">
          <cell r="K120">
            <v>0</v>
          </cell>
          <cell r="AH120"/>
        </row>
        <row r="121">
          <cell r="K121">
            <v>0</v>
          </cell>
          <cell r="AH121"/>
        </row>
        <row r="122">
          <cell r="K122">
            <v>0</v>
          </cell>
          <cell r="AH122"/>
        </row>
        <row r="123">
          <cell r="K123">
            <v>0</v>
          </cell>
          <cell r="AH123"/>
        </row>
        <row r="124">
          <cell r="K124">
            <v>0</v>
          </cell>
          <cell r="AH124"/>
        </row>
        <row r="125">
          <cell r="K125">
            <v>0</v>
          </cell>
          <cell r="AH125"/>
        </row>
        <row r="126">
          <cell r="K126">
            <v>0</v>
          </cell>
          <cell r="AH126"/>
        </row>
        <row r="127">
          <cell r="K127">
            <v>0</v>
          </cell>
          <cell r="AH127"/>
        </row>
        <row r="128">
          <cell r="K128">
            <v>0</v>
          </cell>
          <cell r="AH128"/>
        </row>
        <row r="129">
          <cell r="K129">
            <v>0</v>
          </cell>
          <cell r="AH129"/>
        </row>
        <row r="130">
          <cell r="K130">
            <v>0</v>
          </cell>
          <cell r="AH130"/>
        </row>
        <row r="131">
          <cell r="K131">
            <v>0</v>
          </cell>
          <cell r="AH131"/>
        </row>
        <row r="132">
          <cell r="K132">
            <v>0</v>
          </cell>
          <cell r="AH132"/>
        </row>
        <row r="133">
          <cell r="K133">
            <v>0</v>
          </cell>
          <cell r="AH133"/>
        </row>
        <row r="134">
          <cell r="K134">
            <v>0</v>
          </cell>
          <cell r="AH134"/>
        </row>
        <row r="135">
          <cell r="K135">
            <v>0</v>
          </cell>
          <cell r="AH135"/>
        </row>
        <row r="136">
          <cell r="K136">
            <v>0</v>
          </cell>
          <cell r="AH136"/>
        </row>
        <row r="137">
          <cell r="K137">
            <v>0</v>
          </cell>
          <cell r="AH137"/>
        </row>
        <row r="138">
          <cell r="K138">
            <v>0</v>
          </cell>
          <cell r="AH138"/>
        </row>
        <row r="139">
          <cell r="K139">
            <v>0</v>
          </cell>
          <cell r="AH139"/>
        </row>
        <row r="140">
          <cell r="K140">
            <v>0</v>
          </cell>
          <cell r="AH140"/>
        </row>
        <row r="141">
          <cell r="K141">
            <v>0</v>
          </cell>
          <cell r="AH141"/>
        </row>
        <row r="142">
          <cell r="K142">
            <v>0</v>
          </cell>
          <cell r="AH142"/>
        </row>
        <row r="143">
          <cell r="K143">
            <v>0</v>
          </cell>
          <cell r="AH143"/>
        </row>
        <row r="144">
          <cell r="K144">
            <v>0</v>
          </cell>
          <cell r="AH144"/>
        </row>
        <row r="145">
          <cell r="K145">
            <v>0</v>
          </cell>
          <cell r="AH145"/>
        </row>
        <row r="146">
          <cell r="K146">
            <v>0</v>
          </cell>
          <cell r="AH146"/>
        </row>
        <row r="147">
          <cell r="K147">
            <v>0</v>
          </cell>
          <cell r="AH147"/>
        </row>
        <row r="148">
          <cell r="K148">
            <v>0</v>
          </cell>
          <cell r="AH148"/>
        </row>
        <row r="149">
          <cell r="K149">
            <v>0</v>
          </cell>
          <cell r="AH149"/>
        </row>
        <row r="150">
          <cell r="K150">
            <v>0</v>
          </cell>
          <cell r="AH150"/>
        </row>
        <row r="151">
          <cell r="K151">
            <v>0</v>
          </cell>
          <cell r="AH151"/>
        </row>
        <row r="152">
          <cell r="K152">
            <v>0</v>
          </cell>
          <cell r="AH152"/>
        </row>
        <row r="153">
          <cell r="K153">
            <v>0</v>
          </cell>
          <cell r="AH153"/>
        </row>
        <row r="154">
          <cell r="K154">
            <v>0</v>
          </cell>
          <cell r="AH154"/>
        </row>
        <row r="155">
          <cell r="K155">
            <v>0</v>
          </cell>
          <cell r="AH155"/>
        </row>
        <row r="156">
          <cell r="K156">
            <v>0</v>
          </cell>
          <cell r="AH156"/>
        </row>
        <row r="157">
          <cell r="K157">
            <v>0</v>
          </cell>
          <cell r="AH157"/>
        </row>
        <row r="158">
          <cell r="K158">
            <v>0</v>
          </cell>
          <cell r="AH158"/>
        </row>
        <row r="159">
          <cell r="K159">
            <v>0</v>
          </cell>
          <cell r="AH159"/>
        </row>
        <row r="160">
          <cell r="K160">
            <v>0</v>
          </cell>
          <cell r="AH160"/>
        </row>
        <row r="161">
          <cell r="K161">
            <v>0</v>
          </cell>
          <cell r="AH161"/>
        </row>
        <row r="162">
          <cell r="K162">
            <v>0</v>
          </cell>
          <cell r="AH162"/>
        </row>
        <row r="163">
          <cell r="K163">
            <v>0</v>
          </cell>
          <cell r="AH163"/>
        </row>
        <row r="164">
          <cell r="K164">
            <v>0</v>
          </cell>
          <cell r="AH164"/>
        </row>
        <row r="165">
          <cell r="K165">
            <v>0</v>
          </cell>
          <cell r="AH165"/>
        </row>
        <row r="166">
          <cell r="K166">
            <v>0</v>
          </cell>
          <cell r="AH166"/>
        </row>
        <row r="167">
          <cell r="K167">
            <v>0</v>
          </cell>
          <cell r="AH167"/>
        </row>
        <row r="168">
          <cell r="K168">
            <v>0</v>
          </cell>
          <cell r="AH168"/>
        </row>
        <row r="169">
          <cell r="K169">
            <v>0</v>
          </cell>
          <cell r="AH169"/>
        </row>
        <row r="170">
          <cell r="K170">
            <v>0</v>
          </cell>
          <cell r="AH170"/>
        </row>
        <row r="171">
          <cell r="K171">
            <v>0</v>
          </cell>
          <cell r="AH171"/>
        </row>
        <row r="172">
          <cell r="K172">
            <v>0</v>
          </cell>
          <cell r="AH172"/>
        </row>
        <row r="173">
          <cell r="K173">
            <v>0</v>
          </cell>
          <cell r="AH173"/>
        </row>
        <row r="174">
          <cell r="K174">
            <v>0</v>
          </cell>
          <cell r="AH174"/>
        </row>
        <row r="175">
          <cell r="K175">
            <v>0</v>
          </cell>
          <cell r="AH175"/>
        </row>
        <row r="176">
          <cell r="K176">
            <v>0</v>
          </cell>
          <cell r="AH176"/>
        </row>
        <row r="177">
          <cell r="K177">
            <v>0</v>
          </cell>
          <cell r="AH177"/>
        </row>
        <row r="178">
          <cell r="K178">
            <v>0</v>
          </cell>
          <cell r="AH178"/>
        </row>
        <row r="179">
          <cell r="K179">
            <v>0</v>
          </cell>
          <cell r="AH179"/>
        </row>
        <row r="180">
          <cell r="K180">
            <v>0</v>
          </cell>
          <cell r="AH180"/>
        </row>
        <row r="181">
          <cell r="K181">
            <v>0</v>
          </cell>
          <cell r="AH181"/>
        </row>
        <row r="182">
          <cell r="K182">
            <v>0</v>
          </cell>
          <cell r="AH182"/>
        </row>
        <row r="183">
          <cell r="K183">
            <v>0</v>
          </cell>
          <cell r="AH183"/>
        </row>
        <row r="184">
          <cell r="K184">
            <v>0</v>
          </cell>
          <cell r="AH184"/>
        </row>
        <row r="185">
          <cell r="K185">
            <v>0</v>
          </cell>
          <cell r="AH185"/>
        </row>
        <row r="186">
          <cell r="K186">
            <v>0</v>
          </cell>
          <cell r="AH186"/>
        </row>
        <row r="187">
          <cell r="K187">
            <v>0</v>
          </cell>
          <cell r="AH187"/>
        </row>
        <row r="188">
          <cell r="K188">
            <v>0</v>
          </cell>
          <cell r="AH188"/>
        </row>
        <row r="189">
          <cell r="K189">
            <v>0</v>
          </cell>
          <cell r="AH189"/>
        </row>
        <row r="190">
          <cell r="K190">
            <v>0</v>
          </cell>
          <cell r="AH190"/>
        </row>
        <row r="191">
          <cell r="K191">
            <v>0</v>
          </cell>
          <cell r="AH191"/>
        </row>
        <row r="192">
          <cell r="K192">
            <v>0</v>
          </cell>
          <cell r="AH192"/>
        </row>
        <row r="193">
          <cell r="K193">
            <v>0</v>
          </cell>
          <cell r="AH193"/>
        </row>
        <row r="194">
          <cell r="K194">
            <v>0</v>
          </cell>
          <cell r="AH194"/>
        </row>
        <row r="195">
          <cell r="K195">
            <v>0</v>
          </cell>
          <cell r="AH195"/>
        </row>
        <row r="196">
          <cell r="K196">
            <v>0</v>
          </cell>
          <cell r="AH196"/>
        </row>
        <row r="197">
          <cell r="K197">
            <v>0</v>
          </cell>
          <cell r="AH197"/>
        </row>
        <row r="198">
          <cell r="K198">
            <v>0</v>
          </cell>
          <cell r="AH198"/>
        </row>
        <row r="199">
          <cell r="K199">
            <v>0</v>
          </cell>
          <cell r="AH199"/>
        </row>
        <row r="200">
          <cell r="K200">
            <v>0</v>
          </cell>
          <cell r="AH200"/>
        </row>
        <row r="201">
          <cell r="K201">
            <v>0</v>
          </cell>
          <cell r="AH201"/>
        </row>
        <row r="202">
          <cell r="K202">
            <v>0</v>
          </cell>
          <cell r="AH202"/>
        </row>
        <row r="203">
          <cell r="K203">
            <v>0</v>
          </cell>
          <cell r="AH203"/>
        </row>
        <row r="204">
          <cell r="K204">
            <v>0</v>
          </cell>
          <cell r="AH204"/>
        </row>
        <row r="205">
          <cell r="K205">
            <v>0</v>
          </cell>
          <cell r="AH205"/>
        </row>
        <row r="206">
          <cell r="K206">
            <v>0</v>
          </cell>
          <cell r="AH206"/>
        </row>
        <row r="207">
          <cell r="K207">
            <v>0</v>
          </cell>
          <cell r="AH207"/>
        </row>
        <row r="208">
          <cell r="K208">
            <v>0</v>
          </cell>
          <cell r="AH208"/>
        </row>
        <row r="209">
          <cell r="K209">
            <v>0</v>
          </cell>
          <cell r="AH209"/>
        </row>
        <row r="210">
          <cell r="K210">
            <v>0</v>
          </cell>
          <cell r="AH210"/>
        </row>
        <row r="211">
          <cell r="K211">
            <v>0</v>
          </cell>
          <cell r="AH211"/>
        </row>
        <row r="212">
          <cell r="K212">
            <v>0</v>
          </cell>
          <cell r="AH212"/>
        </row>
        <row r="213">
          <cell r="K213">
            <v>0</v>
          </cell>
          <cell r="AH213"/>
        </row>
        <row r="214">
          <cell r="K214">
            <v>0</v>
          </cell>
          <cell r="AH214"/>
        </row>
        <row r="215">
          <cell r="K215">
            <v>0</v>
          </cell>
          <cell r="AH215"/>
        </row>
        <row r="216">
          <cell r="K216">
            <v>0</v>
          </cell>
          <cell r="AH216"/>
        </row>
        <row r="217">
          <cell r="K217">
            <v>0</v>
          </cell>
          <cell r="AH217"/>
        </row>
        <row r="218">
          <cell r="K218">
            <v>0</v>
          </cell>
          <cell r="AH218"/>
        </row>
        <row r="219">
          <cell r="K219">
            <v>0</v>
          </cell>
          <cell r="AH219"/>
        </row>
        <row r="220">
          <cell r="K220">
            <v>0</v>
          </cell>
          <cell r="AH220"/>
        </row>
        <row r="221">
          <cell r="K221">
            <v>0</v>
          </cell>
          <cell r="AH221"/>
        </row>
        <row r="222">
          <cell r="K222">
            <v>0</v>
          </cell>
          <cell r="AH222"/>
        </row>
        <row r="223">
          <cell r="K223">
            <v>0</v>
          </cell>
          <cell r="AH223"/>
        </row>
        <row r="224">
          <cell r="K224">
            <v>0</v>
          </cell>
          <cell r="AH224"/>
        </row>
        <row r="225">
          <cell r="K225">
            <v>0</v>
          </cell>
          <cell r="AH225"/>
        </row>
        <row r="226">
          <cell r="K226">
            <v>0</v>
          </cell>
          <cell r="AH226"/>
        </row>
        <row r="227">
          <cell r="K227">
            <v>0</v>
          </cell>
          <cell r="AH227"/>
        </row>
        <row r="228">
          <cell r="K228">
            <v>0</v>
          </cell>
          <cell r="AH228"/>
        </row>
        <row r="229">
          <cell r="K229">
            <v>0</v>
          </cell>
          <cell r="AH229"/>
        </row>
        <row r="230">
          <cell r="K230">
            <v>0</v>
          </cell>
          <cell r="AH230"/>
        </row>
        <row r="231">
          <cell r="K231">
            <v>0</v>
          </cell>
          <cell r="AH231"/>
        </row>
        <row r="232">
          <cell r="K232">
            <v>0</v>
          </cell>
          <cell r="AH232"/>
        </row>
        <row r="233">
          <cell r="K233">
            <v>0</v>
          </cell>
          <cell r="AH233"/>
        </row>
        <row r="234">
          <cell r="K234">
            <v>0</v>
          </cell>
          <cell r="AH234"/>
        </row>
        <row r="235">
          <cell r="K235">
            <v>0</v>
          </cell>
          <cell r="AH235"/>
        </row>
        <row r="236">
          <cell r="K236">
            <v>0</v>
          </cell>
          <cell r="AH236"/>
        </row>
        <row r="237">
          <cell r="K237">
            <v>0</v>
          </cell>
          <cell r="AH237"/>
        </row>
        <row r="238">
          <cell r="K238">
            <v>0</v>
          </cell>
          <cell r="AH238"/>
        </row>
        <row r="239">
          <cell r="K239">
            <v>0</v>
          </cell>
          <cell r="AH239"/>
        </row>
        <row r="240">
          <cell r="K240">
            <v>0</v>
          </cell>
          <cell r="AH240"/>
        </row>
        <row r="241">
          <cell r="K241">
            <v>0</v>
          </cell>
          <cell r="AH241"/>
        </row>
        <row r="242">
          <cell r="K242">
            <v>0</v>
          </cell>
          <cell r="AH242"/>
        </row>
        <row r="243">
          <cell r="K243">
            <v>0</v>
          </cell>
          <cell r="AH243"/>
        </row>
        <row r="244">
          <cell r="K244">
            <v>0</v>
          </cell>
          <cell r="AH244"/>
        </row>
        <row r="245">
          <cell r="K245">
            <v>0</v>
          </cell>
          <cell r="AH245"/>
        </row>
        <row r="246">
          <cell r="K246">
            <v>0</v>
          </cell>
          <cell r="AH246"/>
        </row>
        <row r="247">
          <cell r="K247">
            <v>0</v>
          </cell>
          <cell r="AH247"/>
        </row>
        <row r="248">
          <cell r="K248">
            <v>0</v>
          </cell>
          <cell r="AH248"/>
        </row>
        <row r="249">
          <cell r="K249">
            <v>0</v>
          </cell>
          <cell r="AH249"/>
        </row>
        <row r="250">
          <cell r="K250">
            <v>0</v>
          </cell>
          <cell r="AH250"/>
        </row>
        <row r="251">
          <cell r="K251">
            <v>0</v>
          </cell>
          <cell r="AH251"/>
        </row>
        <row r="252">
          <cell r="K252">
            <v>0</v>
          </cell>
          <cell r="AH252"/>
        </row>
        <row r="253">
          <cell r="K253">
            <v>0</v>
          </cell>
          <cell r="AH253"/>
        </row>
        <row r="254">
          <cell r="K254">
            <v>0</v>
          </cell>
          <cell r="AH254"/>
        </row>
        <row r="255">
          <cell r="K255">
            <v>0</v>
          </cell>
          <cell r="AH255"/>
        </row>
        <row r="256">
          <cell r="K256">
            <v>0</v>
          </cell>
          <cell r="AH256"/>
        </row>
        <row r="257">
          <cell r="K257">
            <v>0</v>
          </cell>
          <cell r="AH257"/>
        </row>
        <row r="258">
          <cell r="K258">
            <v>0</v>
          </cell>
          <cell r="AH258"/>
        </row>
        <row r="259">
          <cell r="K259">
            <v>0</v>
          </cell>
          <cell r="AH259"/>
        </row>
        <row r="260">
          <cell r="K260">
            <v>0</v>
          </cell>
          <cell r="AH260"/>
        </row>
        <row r="261">
          <cell r="K261">
            <v>0</v>
          </cell>
          <cell r="AH261"/>
        </row>
        <row r="262">
          <cell r="K262">
            <v>0</v>
          </cell>
          <cell r="AH262"/>
        </row>
        <row r="263">
          <cell r="K263">
            <v>0</v>
          </cell>
          <cell r="AH263"/>
        </row>
        <row r="264">
          <cell r="K264">
            <v>0</v>
          </cell>
          <cell r="AH264"/>
        </row>
        <row r="265">
          <cell r="K265">
            <v>0</v>
          </cell>
          <cell r="AH265"/>
        </row>
        <row r="266">
          <cell r="K266">
            <v>0</v>
          </cell>
          <cell r="AH266"/>
        </row>
        <row r="267">
          <cell r="K267">
            <v>0</v>
          </cell>
          <cell r="AH267"/>
        </row>
        <row r="268">
          <cell r="K268">
            <v>0</v>
          </cell>
          <cell r="AH268"/>
        </row>
        <row r="269">
          <cell r="K269">
            <v>0</v>
          </cell>
          <cell r="AH269"/>
        </row>
        <row r="270">
          <cell r="K270">
            <v>0</v>
          </cell>
          <cell r="AH270"/>
        </row>
        <row r="271">
          <cell r="K271">
            <v>0</v>
          </cell>
          <cell r="AH271"/>
        </row>
        <row r="272">
          <cell r="K272">
            <v>0</v>
          </cell>
          <cell r="AH272"/>
        </row>
        <row r="273">
          <cell r="K273">
            <v>0</v>
          </cell>
          <cell r="AH273"/>
        </row>
        <row r="274">
          <cell r="K274">
            <v>0</v>
          </cell>
          <cell r="AH274"/>
        </row>
        <row r="275">
          <cell r="K275">
            <v>0</v>
          </cell>
          <cell r="AH275"/>
        </row>
        <row r="276">
          <cell r="K276">
            <v>0</v>
          </cell>
          <cell r="AH276"/>
        </row>
        <row r="277">
          <cell r="K277">
            <v>0</v>
          </cell>
          <cell r="AH277"/>
        </row>
        <row r="278">
          <cell r="K278">
            <v>0</v>
          </cell>
          <cell r="AH278"/>
        </row>
        <row r="279">
          <cell r="K279">
            <v>0</v>
          </cell>
          <cell r="AH279"/>
        </row>
        <row r="280">
          <cell r="K280">
            <v>0</v>
          </cell>
          <cell r="AH280"/>
        </row>
        <row r="281">
          <cell r="K281">
            <v>0</v>
          </cell>
          <cell r="AH281"/>
        </row>
        <row r="282">
          <cell r="K282">
            <v>0</v>
          </cell>
          <cell r="AH282"/>
        </row>
        <row r="283">
          <cell r="K283">
            <v>0</v>
          </cell>
          <cell r="AH283"/>
        </row>
        <row r="284">
          <cell r="K284">
            <v>0</v>
          </cell>
          <cell r="AH284"/>
        </row>
        <row r="285">
          <cell r="K285">
            <v>0</v>
          </cell>
          <cell r="AH285"/>
        </row>
        <row r="286">
          <cell r="K286">
            <v>0</v>
          </cell>
          <cell r="AH286"/>
        </row>
        <row r="287">
          <cell r="K287">
            <v>0</v>
          </cell>
          <cell r="AH287"/>
        </row>
        <row r="288">
          <cell r="K288">
            <v>0</v>
          </cell>
          <cell r="AH288"/>
        </row>
        <row r="289">
          <cell r="K289">
            <v>0</v>
          </cell>
          <cell r="AH289"/>
        </row>
        <row r="290">
          <cell r="K290">
            <v>0</v>
          </cell>
          <cell r="AH290"/>
        </row>
        <row r="291">
          <cell r="K291">
            <v>0</v>
          </cell>
          <cell r="AH291"/>
        </row>
        <row r="292">
          <cell r="K292">
            <v>0</v>
          </cell>
          <cell r="AH292"/>
        </row>
        <row r="293">
          <cell r="K293">
            <v>0</v>
          </cell>
          <cell r="AH293"/>
        </row>
        <row r="294">
          <cell r="K294">
            <v>0</v>
          </cell>
          <cell r="AH294"/>
        </row>
        <row r="295">
          <cell r="K295">
            <v>0</v>
          </cell>
          <cell r="AH295"/>
        </row>
        <row r="296">
          <cell r="K296">
            <v>0</v>
          </cell>
          <cell r="AH296"/>
        </row>
        <row r="297">
          <cell r="K297">
            <v>0</v>
          </cell>
          <cell r="AH297"/>
        </row>
        <row r="298">
          <cell r="K298">
            <v>0</v>
          </cell>
          <cell r="AH298"/>
        </row>
        <row r="299">
          <cell r="K299">
            <v>0</v>
          </cell>
          <cell r="AH299"/>
        </row>
        <row r="300">
          <cell r="K300">
            <v>0</v>
          </cell>
          <cell r="AH300"/>
        </row>
        <row r="301">
          <cell r="K301">
            <v>0</v>
          </cell>
          <cell r="AH301"/>
        </row>
        <row r="302">
          <cell r="K302">
            <v>0</v>
          </cell>
          <cell r="AH302"/>
        </row>
        <row r="303">
          <cell r="K303">
            <v>0</v>
          </cell>
          <cell r="AH303"/>
        </row>
        <row r="304">
          <cell r="K304">
            <v>0</v>
          </cell>
          <cell r="AH304"/>
        </row>
        <row r="305">
          <cell r="K305">
            <v>0</v>
          </cell>
          <cell r="AH305"/>
        </row>
        <row r="306">
          <cell r="K306">
            <v>0</v>
          </cell>
          <cell r="AH306"/>
        </row>
        <row r="307">
          <cell r="K307">
            <v>0</v>
          </cell>
          <cell r="AH307"/>
        </row>
        <row r="308">
          <cell r="K308">
            <v>0</v>
          </cell>
          <cell r="AH308"/>
        </row>
        <row r="309">
          <cell r="K309">
            <v>0</v>
          </cell>
          <cell r="AH309"/>
        </row>
        <row r="310">
          <cell r="K310">
            <v>0</v>
          </cell>
          <cell r="AH310"/>
        </row>
        <row r="311">
          <cell r="K311">
            <v>0</v>
          </cell>
          <cell r="AH311"/>
        </row>
        <row r="312">
          <cell r="K312">
            <v>0</v>
          </cell>
          <cell r="AH312"/>
        </row>
        <row r="313">
          <cell r="K313">
            <v>0</v>
          </cell>
          <cell r="AH313"/>
        </row>
        <row r="314">
          <cell r="K314">
            <v>0</v>
          </cell>
          <cell r="AH314"/>
        </row>
        <row r="315">
          <cell r="K315">
            <v>0</v>
          </cell>
          <cell r="AH315"/>
        </row>
        <row r="316">
          <cell r="K316">
            <v>0</v>
          </cell>
          <cell r="AH316"/>
        </row>
        <row r="317">
          <cell r="K317">
            <v>0</v>
          </cell>
          <cell r="AH317"/>
        </row>
        <row r="318">
          <cell r="K318">
            <v>0</v>
          </cell>
          <cell r="AH318"/>
        </row>
        <row r="319">
          <cell r="K319">
            <v>0</v>
          </cell>
          <cell r="AH319"/>
        </row>
        <row r="320">
          <cell r="K320">
            <v>0</v>
          </cell>
          <cell r="AH320"/>
        </row>
        <row r="321">
          <cell r="K321">
            <v>0</v>
          </cell>
          <cell r="AH321"/>
        </row>
        <row r="322">
          <cell r="K322">
            <v>0</v>
          </cell>
          <cell r="AH322"/>
        </row>
        <row r="323">
          <cell r="K323">
            <v>0</v>
          </cell>
          <cell r="AH323"/>
        </row>
        <row r="324">
          <cell r="K324">
            <v>0</v>
          </cell>
          <cell r="AH324"/>
        </row>
        <row r="325">
          <cell r="K325">
            <v>0</v>
          </cell>
          <cell r="AH325"/>
        </row>
        <row r="326">
          <cell r="K326">
            <v>0</v>
          </cell>
          <cell r="AH326"/>
        </row>
        <row r="327">
          <cell r="K327">
            <v>0</v>
          </cell>
          <cell r="AH327"/>
        </row>
        <row r="328">
          <cell r="K328">
            <v>0</v>
          </cell>
          <cell r="AH328"/>
        </row>
        <row r="329">
          <cell r="K329">
            <v>0</v>
          </cell>
          <cell r="AH329"/>
        </row>
        <row r="330">
          <cell r="K330">
            <v>0</v>
          </cell>
          <cell r="AH330"/>
        </row>
        <row r="331">
          <cell r="K331">
            <v>0</v>
          </cell>
          <cell r="AH331"/>
        </row>
        <row r="332">
          <cell r="K332">
            <v>0</v>
          </cell>
          <cell r="AH332"/>
        </row>
        <row r="333">
          <cell r="K333">
            <v>0</v>
          </cell>
          <cell r="AH333"/>
        </row>
        <row r="334">
          <cell r="K334">
            <v>0</v>
          </cell>
          <cell r="AH334"/>
        </row>
        <row r="335">
          <cell r="K335">
            <v>0</v>
          </cell>
          <cell r="AH335"/>
        </row>
        <row r="336">
          <cell r="K336">
            <v>0</v>
          </cell>
          <cell r="AH336"/>
        </row>
        <row r="337">
          <cell r="K337">
            <v>0</v>
          </cell>
          <cell r="AH337"/>
        </row>
        <row r="338">
          <cell r="K338">
            <v>0</v>
          </cell>
          <cell r="AH338"/>
        </row>
        <row r="339">
          <cell r="K339">
            <v>0</v>
          </cell>
          <cell r="AH339"/>
        </row>
        <row r="340">
          <cell r="K340">
            <v>0</v>
          </cell>
          <cell r="AH340"/>
        </row>
        <row r="341">
          <cell r="K341">
            <v>0</v>
          </cell>
          <cell r="AH341"/>
        </row>
        <row r="342">
          <cell r="K342">
            <v>0</v>
          </cell>
          <cell r="AH342"/>
        </row>
        <row r="343">
          <cell r="K343">
            <v>0</v>
          </cell>
          <cell r="AH343"/>
        </row>
        <row r="344">
          <cell r="K344">
            <v>0</v>
          </cell>
          <cell r="AH344"/>
        </row>
        <row r="345">
          <cell r="K345">
            <v>0</v>
          </cell>
          <cell r="AH345"/>
        </row>
        <row r="346">
          <cell r="K346">
            <v>0</v>
          </cell>
          <cell r="AH346"/>
        </row>
        <row r="347">
          <cell r="K347">
            <v>0</v>
          </cell>
          <cell r="AH347"/>
        </row>
        <row r="348">
          <cell r="K348">
            <v>0</v>
          </cell>
          <cell r="AH348"/>
        </row>
        <row r="349">
          <cell r="K349">
            <v>0</v>
          </cell>
          <cell r="AH349"/>
        </row>
        <row r="350">
          <cell r="K350">
            <v>0</v>
          </cell>
          <cell r="AH350"/>
        </row>
        <row r="351">
          <cell r="K351">
            <v>0</v>
          </cell>
          <cell r="AH351"/>
        </row>
        <row r="352">
          <cell r="K352">
            <v>0</v>
          </cell>
          <cell r="AH352"/>
        </row>
        <row r="353">
          <cell r="K353">
            <v>0</v>
          </cell>
          <cell r="AH353"/>
        </row>
        <row r="354">
          <cell r="K354">
            <v>0</v>
          </cell>
          <cell r="AH354"/>
        </row>
        <row r="355">
          <cell r="K355">
            <v>0</v>
          </cell>
          <cell r="AH355"/>
        </row>
        <row r="356">
          <cell r="K356">
            <v>0</v>
          </cell>
          <cell r="AH356"/>
        </row>
        <row r="357">
          <cell r="K357">
            <v>0</v>
          </cell>
          <cell r="AH357"/>
        </row>
        <row r="358">
          <cell r="K358">
            <v>0</v>
          </cell>
          <cell r="AH358"/>
        </row>
        <row r="359">
          <cell r="K359">
            <v>0</v>
          </cell>
          <cell r="AH359"/>
        </row>
        <row r="360">
          <cell r="K360">
            <v>0</v>
          </cell>
          <cell r="AH360"/>
        </row>
        <row r="361">
          <cell r="K361">
            <v>0</v>
          </cell>
          <cell r="AH361"/>
        </row>
        <row r="362">
          <cell r="K362">
            <v>0</v>
          </cell>
          <cell r="AH362"/>
        </row>
        <row r="363">
          <cell r="K363">
            <v>0</v>
          </cell>
          <cell r="AH363"/>
        </row>
        <row r="364">
          <cell r="K364">
            <v>0</v>
          </cell>
          <cell r="AH364"/>
        </row>
        <row r="365">
          <cell r="K365">
            <v>0</v>
          </cell>
          <cell r="AH365"/>
        </row>
        <row r="366">
          <cell r="K366">
            <v>0</v>
          </cell>
          <cell r="AH366"/>
        </row>
        <row r="367">
          <cell r="K367">
            <v>0</v>
          </cell>
          <cell r="AH367"/>
        </row>
        <row r="368">
          <cell r="K368">
            <v>0</v>
          </cell>
          <cell r="AH368"/>
        </row>
        <row r="369">
          <cell r="K369">
            <v>0</v>
          </cell>
          <cell r="AH369"/>
        </row>
        <row r="370">
          <cell r="K370">
            <v>0</v>
          </cell>
          <cell r="AH370"/>
        </row>
        <row r="371">
          <cell r="K371">
            <v>0</v>
          </cell>
          <cell r="AH371"/>
        </row>
        <row r="372">
          <cell r="K372">
            <v>0</v>
          </cell>
          <cell r="AH372"/>
        </row>
        <row r="373">
          <cell r="K373">
            <v>0</v>
          </cell>
          <cell r="AH373"/>
        </row>
        <row r="374">
          <cell r="K374">
            <v>0</v>
          </cell>
          <cell r="AH374"/>
        </row>
        <row r="375">
          <cell r="K375">
            <v>0</v>
          </cell>
          <cell r="AH375"/>
        </row>
        <row r="376">
          <cell r="K376">
            <v>0</v>
          </cell>
          <cell r="AH376"/>
        </row>
        <row r="377">
          <cell r="K377">
            <v>0</v>
          </cell>
          <cell r="AH377"/>
        </row>
        <row r="378">
          <cell r="K378">
            <v>0</v>
          </cell>
          <cell r="AH378"/>
        </row>
        <row r="379">
          <cell r="K379">
            <v>0</v>
          </cell>
          <cell r="AH379"/>
        </row>
        <row r="380">
          <cell r="K380">
            <v>0</v>
          </cell>
          <cell r="AH380"/>
        </row>
        <row r="381">
          <cell r="K381">
            <v>0</v>
          </cell>
          <cell r="AH381"/>
        </row>
        <row r="382">
          <cell r="K382">
            <v>0</v>
          </cell>
          <cell r="AH382"/>
        </row>
        <row r="383">
          <cell r="K383">
            <v>0</v>
          </cell>
          <cell r="AH383"/>
        </row>
        <row r="384">
          <cell r="K384">
            <v>0</v>
          </cell>
          <cell r="AH384"/>
        </row>
        <row r="385">
          <cell r="K385">
            <v>0</v>
          </cell>
          <cell r="AH385"/>
        </row>
        <row r="386">
          <cell r="K386">
            <v>0</v>
          </cell>
          <cell r="AH386"/>
        </row>
        <row r="387">
          <cell r="K387">
            <v>0</v>
          </cell>
          <cell r="AH387"/>
        </row>
        <row r="388">
          <cell r="K388">
            <v>0</v>
          </cell>
          <cell r="AH388"/>
        </row>
        <row r="389">
          <cell r="K389">
            <v>0</v>
          </cell>
          <cell r="AH389"/>
        </row>
        <row r="390">
          <cell r="K390">
            <v>0</v>
          </cell>
          <cell r="AH390"/>
        </row>
        <row r="391">
          <cell r="K391">
            <v>0</v>
          </cell>
          <cell r="AH391"/>
        </row>
        <row r="392">
          <cell r="K392">
            <v>0</v>
          </cell>
          <cell r="AH392"/>
        </row>
        <row r="393">
          <cell r="K393">
            <v>0</v>
          </cell>
          <cell r="AH393"/>
        </row>
        <row r="394">
          <cell r="K394">
            <v>0</v>
          </cell>
          <cell r="AH394"/>
        </row>
        <row r="395">
          <cell r="K395">
            <v>0</v>
          </cell>
          <cell r="AH395"/>
        </row>
        <row r="396">
          <cell r="K396">
            <v>0</v>
          </cell>
          <cell r="AH396"/>
        </row>
        <row r="397">
          <cell r="K397">
            <v>0</v>
          </cell>
          <cell r="AH397"/>
        </row>
        <row r="398">
          <cell r="K398">
            <v>0</v>
          </cell>
          <cell r="AH398"/>
        </row>
        <row r="399">
          <cell r="K399">
            <v>0</v>
          </cell>
          <cell r="AH399"/>
        </row>
        <row r="400">
          <cell r="K400">
            <v>0</v>
          </cell>
          <cell r="AH400"/>
        </row>
        <row r="401">
          <cell r="K401">
            <v>0</v>
          </cell>
          <cell r="AH401"/>
        </row>
        <row r="402">
          <cell r="K402">
            <v>0</v>
          </cell>
          <cell r="AH402"/>
        </row>
        <row r="403">
          <cell r="K403">
            <v>0</v>
          </cell>
          <cell r="AH403"/>
        </row>
        <row r="404">
          <cell r="K404">
            <v>0</v>
          </cell>
          <cell r="AH404"/>
        </row>
        <row r="405">
          <cell r="K405">
            <v>0</v>
          </cell>
          <cell r="AH405"/>
        </row>
        <row r="406">
          <cell r="K406">
            <v>0</v>
          </cell>
          <cell r="AH406"/>
        </row>
        <row r="407">
          <cell r="K407">
            <v>0</v>
          </cell>
          <cell r="AH407"/>
        </row>
        <row r="408">
          <cell r="K408">
            <v>0</v>
          </cell>
          <cell r="AH408"/>
        </row>
        <row r="409">
          <cell r="K409">
            <v>0</v>
          </cell>
          <cell r="AH409"/>
        </row>
        <row r="410">
          <cell r="K410">
            <v>0</v>
          </cell>
          <cell r="AH410"/>
        </row>
        <row r="411">
          <cell r="K411">
            <v>0</v>
          </cell>
          <cell r="AH411"/>
        </row>
        <row r="412">
          <cell r="K412">
            <v>0</v>
          </cell>
          <cell r="AH412"/>
        </row>
        <row r="413">
          <cell r="K413">
            <v>0</v>
          </cell>
          <cell r="AH413"/>
        </row>
        <row r="414">
          <cell r="K414">
            <v>0</v>
          </cell>
          <cell r="AH414"/>
        </row>
        <row r="415">
          <cell r="K415">
            <v>0</v>
          </cell>
          <cell r="AH415"/>
        </row>
        <row r="416">
          <cell r="K416">
            <v>0</v>
          </cell>
          <cell r="AH416"/>
        </row>
        <row r="417">
          <cell r="K417">
            <v>0</v>
          </cell>
          <cell r="AH417"/>
        </row>
        <row r="418">
          <cell r="K418">
            <v>0</v>
          </cell>
          <cell r="AH418"/>
        </row>
        <row r="419">
          <cell r="K419">
            <v>0</v>
          </cell>
          <cell r="AH419"/>
        </row>
        <row r="420">
          <cell r="K420">
            <v>0</v>
          </cell>
          <cell r="AH420"/>
        </row>
        <row r="421">
          <cell r="K421">
            <v>0</v>
          </cell>
          <cell r="AH421"/>
        </row>
        <row r="422">
          <cell r="K422">
            <v>0</v>
          </cell>
          <cell r="AH422"/>
        </row>
        <row r="423">
          <cell r="K423">
            <v>0</v>
          </cell>
          <cell r="AH423"/>
        </row>
        <row r="424">
          <cell r="K424">
            <v>0</v>
          </cell>
          <cell r="AH424"/>
        </row>
        <row r="425">
          <cell r="K425">
            <v>0</v>
          </cell>
          <cell r="AH425"/>
        </row>
        <row r="426">
          <cell r="K426">
            <v>0</v>
          </cell>
          <cell r="AH426"/>
        </row>
        <row r="427">
          <cell r="K427">
            <v>0</v>
          </cell>
          <cell r="AH427"/>
        </row>
        <row r="428">
          <cell r="K428">
            <v>0</v>
          </cell>
          <cell r="AH428"/>
        </row>
        <row r="429">
          <cell r="K429">
            <v>0</v>
          </cell>
          <cell r="AH429"/>
        </row>
        <row r="430">
          <cell r="K430">
            <v>0</v>
          </cell>
          <cell r="AH430"/>
        </row>
        <row r="431">
          <cell r="K431">
            <v>0</v>
          </cell>
          <cell r="AH431"/>
        </row>
        <row r="432">
          <cell r="K432">
            <v>0</v>
          </cell>
          <cell r="AH432"/>
        </row>
        <row r="433">
          <cell r="K433">
            <v>0</v>
          </cell>
          <cell r="AH433"/>
        </row>
        <row r="434">
          <cell r="K434">
            <v>0</v>
          </cell>
          <cell r="AH434"/>
        </row>
        <row r="435">
          <cell r="K435">
            <v>0</v>
          </cell>
          <cell r="AH435"/>
        </row>
        <row r="436">
          <cell r="K436">
            <v>0</v>
          </cell>
          <cell r="AH436"/>
        </row>
        <row r="437">
          <cell r="K437">
            <v>0</v>
          </cell>
          <cell r="AH437"/>
        </row>
        <row r="438">
          <cell r="K438">
            <v>0</v>
          </cell>
          <cell r="AH438"/>
        </row>
        <row r="439">
          <cell r="K439">
            <v>0</v>
          </cell>
          <cell r="AH439"/>
        </row>
        <row r="440">
          <cell r="K440">
            <v>0</v>
          </cell>
          <cell r="AH440"/>
        </row>
        <row r="441">
          <cell r="K441">
            <v>0</v>
          </cell>
          <cell r="AH441"/>
        </row>
        <row r="442">
          <cell r="K442">
            <v>0</v>
          </cell>
          <cell r="AH442"/>
        </row>
        <row r="443">
          <cell r="K443">
            <v>0</v>
          </cell>
          <cell r="AH443"/>
        </row>
        <row r="444">
          <cell r="K444">
            <v>0</v>
          </cell>
          <cell r="AH444"/>
        </row>
        <row r="445">
          <cell r="K445">
            <v>0</v>
          </cell>
          <cell r="AH445"/>
        </row>
        <row r="446">
          <cell r="K446">
            <v>0</v>
          </cell>
          <cell r="AH446"/>
        </row>
        <row r="447">
          <cell r="K447">
            <v>0</v>
          </cell>
          <cell r="AH447"/>
        </row>
        <row r="448">
          <cell r="K448">
            <v>0</v>
          </cell>
          <cell r="AH448"/>
        </row>
        <row r="449">
          <cell r="K449">
            <v>0</v>
          </cell>
          <cell r="AH449"/>
        </row>
        <row r="450">
          <cell r="K450">
            <v>0</v>
          </cell>
          <cell r="AH450"/>
        </row>
        <row r="451">
          <cell r="K451">
            <v>0</v>
          </cell>
          <cell r="AH451"/>
        </row>
        <row r="452">
          <cell r="K452">
            <v>0</v>
          </cell>
          <cell r="AH452"/>
        </row>
        <row r="453">
          <cell r="K453">
            <v>0</v>
          </cell>
          <cell r="AH453"/>
        </row>
        <row r="454">
          <cell r="K454">
            <v>0</v>
          </cell>
          <cell r="AH454"/>
        </row>
        <row r="455">
          <cell r="K455">
            <v>0</v>
          </cell>
          <cell r="AH455"/>
        </row>
        <row r="456">
          <cell r="K456">
            <v>0</v>
          </cell>
          <cell r="AH456"/>
        </row>
        <row r="457">
          <cell r="K457">
            <v>0</v>
          </cell>
          <cell r="AH457"/>
        </row>
        <row r="458">
          <cell r="K458">
            <v>0</v>
          </cell>
          <cell r="AH458"/>
        </row>
        <row r="459">
          <cell r="K459">
            <v>0</v>
          </cell>
          <cell r="AH459"/>
        </row>
        <row r="460">
          <cell r="K460">
            <v>0</v>
          </cell>
          <cell r="AH460"/>
        </row>
        <row r="461">
          <cell r="K461">
            <v>0</v>
          </cell>
          <cell r="AH461"/>
        </row>
        <row r="462">
          <cell r="K462">
            <v>0</v>
          </cell>
          <cell r="AH462"/>
        </row>
        <row r="463">
          <cell r="K463">
            <v>0</v>
          </cell>
          <cell r="AH463"/>
        </row>
        <row r="464">
          <cell r="K464">
            <v>0</v>
          </cell>
          <cell r="AH464"/>
        </row>
        <row r="465">
          <cell r="K465">
            <v>0</v>
          </cell>
          <cell r="AH465"/>
        </row>
        <row r="466">
          <cell r="K466">
            <v>0</v>
          </cell>
          <cell r="AH466"/>
        </row>
        <row r="467">
          <cell r="K467">
            <v>0</v>
          </cell>
          <cell r="AH467"/>
        </row>
        <row r="468">
          <cell r="K468">
            <v>0</v>
          </cell>
          <cell r="AH468"/>
        </row>
        <row r="469">
          <cell r="K469">
            <v>0</v>
          </cell>
          <cell r="AH469"/>
        </row>
        <row r="470">
          <cell r="K470">
            <v>0</v>
          </cell>
          <cell r="AH470"/>
        </row>
        <row r="471">
          <cell r="K471">
            <v>0</v>
          </cell>
          <cell r="AH471"/>
        </row>
        <row r="472">
          <cell r="K472">
            <v>0</v>
          </cell>
          <cell r="AH472"/>
        </row>
        <row r="473">
          <cell r="K473">
            <v>0</v>
          </cell>
          <cell r="AH473"/>
        </row>
        <row r="474">
          <cell r="K474">
            <v>0</v>
          </cell>
          <cell r="AH474"/>
        </row>
        <row r="475">
          <cell r="K475">
            <v>0</v>
          </cell>
          <cell r="AH475"/>
        </row>
        <row r="476">
          <cell r="K476">
            <v>0</v>
          </cell>
          <cell r="AH476"/>
        </row>
        <row r="477">
          <cell r="K477">
            <v>0</v>
          </cell>
          <cell r="AH477"/>
        </row>
        <row r="478">
          <cell r="K478">
            <v>0</v>
          </cell>
          <cell r="AH478"/>
        </row>
        <row r="479">
          <cell r="K479">
            <v>0</v>
          </cell>
          <cell r="AH479"/>
        </row>
        <row r="480">
          <cell r="K480">
            <v>0</v>
          </cell>
          <cell r="AH480"/>
        </row>
        <row r="481">
          <cell r="K481">
            <v>0</v>
          </cell>
          <cell r="AH481"/>
        </row>
        <row r="482">
          <cell r="K482">
            <v>0</v>
          </cell>
          <cell r="AH482"/>
        </row>
        <row r="483">
          <cell r="K483">
            <v>0</v>
          </cell>
          <cell r="AH483"/>
        </row>
        <row r="484">
          <cell r="K484">
            <v>0</v>
          </cell>
          <cell r="AH484"/>
        </row>
        <row r="485">
          <cell r="K485">
            <v>0</v>
          </cell>
          <cell r="AH485"/>
        </row>
        <row r="486">
          <cell r="K486">
            <v>0</v>
          </cell>
          <cell r="AH486"/>
        </row>
        <row r="487">
          <cell r="K487">
            <v>0</v>
          </cell>
          <cell r="AH487"/>
        </row>
        <row r="488">
          <cell r="K488">
            <v>0</v>
          </cell>
          <cell r="AH488"/>
        </row>
        <row r="489">
          <cell r="K489">
            <v>0</v>
          </cell>
          <cell r="AH489"/>
        </row>
        <row r="490">
          <cell r="K490">
            <v>0</v>
          </cell>
          <cell r="AH490"/>
        </row>
        <row r="491">
          <cell r="K491">
            <v>0</v>
          </cell>
          <cell r="AH491"/>
        </row>
        <row r="492">
          <cell r="K492">
            <v>0</v>
          </cell>
          <cell r="AH492"/>
        </row>
        <row r="493">
          <cell r="K493">
            <v>0</v>
          </cell>
          <cell r="AH493"/>
        </row>
        <row r="494">
          <cell r="K494">
            <v>0</v>
          </cell>
          <cell r="AH494"/>
        </row>
        <row r="495">
          <cell r="K495">
            <v>0</v>
          </cell>
          <cell r="AH495"/>
        </row>
        <row r="496">
          <cell r="K496">
            <v>0</v>
          </cell>
          <cell r="AH496"/>
        </row>
        <row r="497">
          <cell r="K497">
            <v>0</v>
          </cell>
          <cell r="AH497"/>
        </row>
        <row r="498">
          <cell r="K498">
            <v>0</v>
          </cell>
          <cell r="AH498"/>
        </row>
        <row r="499">
          <cell r="K499">
            <v>0</v>
          </cell>
          <cell r="AH499"/>
        </row>
        <row r="500">
          <cell r="K500">
            <v>0</v>
          </cell>
          <cell r="AH500"/>
        </row>
        <row r="501">
          <cell r="K501">
            <v>0</v>
          </cell>
          <cell r="AH501"/>
        </row>
        <row r="502">
          <cell r="K502">
            <v>0</v>
          </cell>
          <cell r="AH502"/>
        </row>
        <row r="503">
          <cell r="K503">
            <v>0</v>
          </cell>
          <cell r="AH503"/>
        </row>
        <row r="504">
          <cell r="K504">
            <v>0</v>
          </cell>
          <cell r="AH504"/>
        </row>
        <row r="505">
          <cell r="K505">
            <v>0</v>
          </cell>
          <cell r="AH505"/>
        </row>
        <row r="506">
          <cell r="K506">
            <v>0</v>
          </cell>
          <cell r="AH506"/>
        </row>
        <row r="507">
          <cell r="K507">
            <v>0</v>
          </cell>
          <cell r="AH507"/>
        </row>
        <row r="508">
          <cell r="K508">
            <v>0</v>
          </cell>
          <cell r="AH508"/>
        </row>
        <row r="509">
          <cell r="K509">
            <v>0</v>
          </cell>
          <cell r="AH509"/>
        </row>
        <row r="510">
          <cell r="K510">
            <v>0</v>
          </cell>
          <cell r="AH510"/>
        </row>
        <row r="511">
          <cell r="K511">
            <v>0</v>
          </cell>
          <cell r="AH511"/>
        </row>
        <row r="512">
          <cell r="K512">
            <v>0</v>
          </cell>
          <cell r="AH512"/>
        </row>
        <row r="513">
          <cell r="K513">
            <v>0</v>
          </cell>
          <cell r="AH513"/>
        </row>
        <row r="514">
          <cell r="K514">
            <v>0</v>
          </cell>
          <cell r="AH514"/>
        </row>
        <row r="515">
          <cell r="K515">
            <v>0</v>
          </cell>
          <cell r="AH515"/>
        </row>
        <row r="516">
          <cell r="K516">
            <v>0</v>
          </cell>
          <cell r="AH516"/>
        </row>
        <row r="517">
          <cell r="K517">
            <v>0</v>
          </cell>
          <cell r="AH517"/>
        </row>
        <row r="518">
          <cell r="K518">
            <v>0</v>
          </cell>
          <cell r="AH518"/>
        </row>
        <row r="519">
          <cell r="K519">
            <v>0</v>
          </cell>
          <cell r="AH519"/>
        </row>
        <row r="520">
          <cell r="K520">
            <v>0</v>
          </cell>
          <cell r="AH520"/>
        </row>
        <row r="521">
          <cell r="K521">
            <v>0</v>
          </cell>
          <cell r="AH521"/>
        </row>
        <row r="522">
          <cell r="K522">
            <v>0</v>
          </cell>
          <cell r="AH522"/>
        </row>
        <row r="523">
          <cell r="K523">
            <v>0</v>
          </cell>
          <cell r="AH523"/>
        </row>
        <row r="524">
          <cell r="K524">
            <v>0</v>
          </cell>
          <cell r="AH524"/>
        </row>
        <row r="525">
          <cell r="K525">
            <v>0</v>
          </cell>
          <cell r="AH525"/>
        </row>
        <row r="526">
          <cell r="K526">
            <v>0</v>
          </cell>
          <cell r="AH526"/>
        </row>
        <row r="527">
          <cell r="K527">
            <v>0</v>
          </cell>
          <cell r="AH527"/>
        </row>
        <row r="528">
          <cell r="K528">
            <v>0</v>
          </cell>
          <cell r="AH528"/>
        </row>
        <row r="529">
          <cell r="K529">
            <v>0</v>
          </cell>
          <cell r="AH529"/>
        </row>
        <row r="530">
          <cell r="K530">
            <v>0</v>
          </cell>
          <cell r="AH530"/>
        </row>
        <row r="531">
          <cell r="K531">
            <v>0</v>
          </cell>
          <cell r="AH531"/>
        </row>
        <row r="532">
          <cell r="K532">
            <v>0</v>
          </cell>
          <cell r="AH532"/>
        </row>
        <row r="533">
          <cell r="K533">
            <v>0</v>
          </cell>
          <cell r="AH533"/>
        </row>
        <row r="534">
          <cell r="K534">
            <v>0</v>
          </cell>
          <cell r="AH534"/>
        </row>
        <row r="535">
          <cell r="K535">
            <v>0</v>
          </cell>
          <cell r="AH535"/>
        </row>
        <row r="536">
          <cell r="K536">
            <v>0</v>
          </cell>
          <cell r="AH536"/>
        </row>
        <row r="537">
          <cell r="K537">
            <v>0</v>
          </cell>
          <cell r="AH537"/>
        </row>
        <row r="538">
          <cell r="K538">
            <v>0</v>
          </cell>
          <cell r="AH538"/>
        </row>
        <row r="539">
          <cell r="K539">
            <v>0</v>
          </cell>
          <cell r="AH539"/>
        </row>
        <row r="540">
          <cell r="K540">
            <v>0</v>
          </cell>
          <cell r="AH540"/>
        </row>
        <row r="541">
          <cell r="K541">
            <v>0</v>
          </cell>
          <cell r="AH541"/>
        </row>
        <row r="542">
          <cell r="K542">
            <v>0</v>
          </cell>
          <cell r="AH542"/>
        </row>
        <row r="543">
          <cell r="K543">
            <v>0</v>
          </cell>
          <cell r="AH543"/>
        </row>
        <row r="544">
          <cell r="K544">
            <v>0</v>
          </cell>
          <cell r="AH544"/>
        </row>
        <row r="545">
          <cell r="K545">
            <v>0</v>
          </cell>
          <cell r="AH545"/>
        </row>
        <row r="546">
          <cell r="K546">
            <v>0</v>
          </cell>
          <cell r="AH546"/>
        </row>
        <row r="547">
          <cell r="K547">
            <v>0</v>
          </cell>
          <cell r="AH547"/>
        </row>
        <row r="548">
          <cell r="K548">
            <v>0</v>
          </cell>
          <cell r="AH548"/>
        </row>
        <row r="549">
          <cell r="K549">
            <v>0</v>
          </cell>
          <cell r="AH549"/>
        </row>
        <row r="550">
          <cell r="K550">
            <v>0</v>
          </cell>
          <cell r="AH550"/>
        </row>
        <row r="551">
          <cell r="K551">
            <v>0</v>
          </cell>
          <cell r="AH551"/>
        </row>
        <row r="552">
          <cell r="K552">
            <v>0</v>
          </cell>
          <cell r="AH552"/>
        </row>
        <row r="553">
          <cell r="K553">
            <v>0</v>
          </cell>
          <cell r="AH553"/>
        </row>
        <row r="554">
          <cell r="K554">
            <v>0</v>
          </cell>
          <cell r="AH554"/>
        </row>
        <row r="555">
          <cell r="K555">
            <v>0</v>
          </cell>
          <cell r="AH555"/>
        </row>
        <row r="556">
          <cell r="K556">
            <v>0</v>
          </cell>
          <cell r="AH556"/>
        </row>
        <row r="557">
          <cell r="K557">
            <v>0</v>
          </cell>
          <cell r="AH557"/>
        </row>
        <row r="558">
          <cell r="K558">
            <v>0</v>
          </cell>
          <cell r="AH558"/>
        </row>
        <row r="559">
          <cell r="K559">
            <v>0</v>
          </cell>
          <cell r="AH559"/>
        </row>
        <row r="560">
          <cell r="K560">
            <v>0</v>
          </cell>
          <cell r="AH560"/>
        </row>
        <row r="561">
          <cell r="K561">
            <v>0</v>
          </cell>
          <cell r="AH561"/>
        </row>
        <row r="562">
          <cell r="K562">
            <v>0</v>
          </cell>
          <cell r="AH562"/>
        </row>
        <row r="563">
          <cell r="K563">
            <v>0</v>
          </cell>
          <cell r="AH563"/>
        </row>
        <row r="564">
          <cell r="K564">
            <v>0</v>
          </cell>
          <cell r="AH564"/>
        </row>
        <row r="565">
          <cell r="K565">
            <v>0</v>
          </cell>
          <cell r="AH565"/>
        </row>
        <row r="566">
          <cell r="K566">
            <v>0</v>
          </cell>
          <cell r="AH566"/>
        </row>
        <row r="567">
          <cell r="K567">
            <v>0</v>
          </cell>
          <cell r="AH567"/>
        </row>
        <row r="568">
          <cell r="K568">
            <v>0</v>
          </cell>
          <cell r="AH568"/>
        </row>
        <row r="569">
          <cell r="K569">
            <v>0</v>
          </cell>
          <cell r="AH569"/>
        </row>
        <row r="570">
          <cell r="K570">
            <v>0</v>
          </cell>
          <cell r="AH570"/>
        </row>
        <row r="571">
          <cell r="K571">
            <v>0</v>
          </cell>
          <cell r="AH571"/>
        </row>
        <row r="572">
          <cell r="K572">
            <v>0</v>
          </cell>
          <cell r="AH572"/>
        </row>
        <row r="573">
          <cell r="K573">
            <v>0</v>
          </cell>
          <cell r="AH573"/>
        </row>
        <row r="574">
          <cell r="K574">
            <v>0</v>
          </cell>
          <cell r="AH574"/>
        </row>
        <row r="575">
          <cell r="K575">
            <v>0</v>
          </cell>
          <cell r="AH575"/>
        </row>
        <row r="576">
          <cell r="K576">
            <v>0</v>
          </cell>
          <cell r="AH576"/>
        </row>
        <row r="577">
          <cell r="K577">
            <v>0</v>
          </cell>
          <cell r="AH577"/>
        </row>
        <row r="578">
          <cell r="K578">
            <v>0</v>
          </cell>
          <cell r="AH578"/>
        </row>
        <row r="579">
          <cell r="K579">
            <v>0</v>
          </cell>
          <cell r="AH579"/>
        </row>
        <row r="580">
          <cell r="K580">
            <v>0</v>
          </cell>
          <cell r="AH580"/>
        </row>
        <row r="581">
          <cell r="K581">
            <v>0</v>
          </cell>
          <cell r="AH581"/>
        </row>
        <row r="582">
          <cell r="K582">
            <v>0</v>
          </cell>
          <cell r="AH582"/>
        </row>
        <row r="583">
          <cell r="K583">
            <v>0</v>
          </cell>
          <cell r="AH583"/>
        </row>
        <row r="584">
          <cell r="K584">
            <v>0</v>
          </cell>
          <cell r="AH584"/>
        </row>
        <row r="585">
          <cell r="K585">
            <v>0</v>
          </cell>
          <cell r="AH585"/>
        </row>
        <row r="586">
          <cell r="K586">
            <v>0</v>
          </cell>
          <cell r="AH586"/>
        </row>
        <row r="587">
          <cell r="K587">
            <v>0</v>
          </cell>
          <cell r="AH587"/>
        </row>
        <row r="588">
          <cell r="K588">
            <v>0</v>
          </cell>
          <cell r="AH588"/>
        </row>
        <row r="589">
          <cell r="K589">
            <v>0</v>
          </cell>
          <cell r="AH589"/>
        </row>
        <row r="590">
          <cell r="K590">
            <v>0</v>
          </cell>
          <cell r="AH590"/>
        </row>
        <row r="591">
          <cell r="K591">
            <v>0</v>
          </cell>
          <cell r="AH591"/>
        </row>
        <row r="592">
          <cell r="K592">
            <v>0</v>
          </cell>
          <cell r="AH592"/>
        </row>
        <row r="593">
          <cell r="K593">
            <v>0</v>
          </cell>
          <cell r="AH593"/>
        </row>
        <row r="594">
          <cell r="K594">
            <v>0</v>
          </cell>
          <cell r="AH594"/>
        </row>
        <row r="595">
          <cell r="K595">
            <v>0</v>
          </cell>
          <cell r="AH595"/>
        </row>
        <row r="596">
          <cell r="K596">
            <v>0</v>
          </cell>
          <cell r="AH596"/>
        </row>
        <row r="597">
          <cell r="K597">
            <v>0</v>
          </cell>
          <cell r="AH597"/>
        </row>
        <row r="598">
          <cell r="K598">
            <v>0</v>
          </cell>
          <cell r="AH598"/>
        </row>
        <row r="599">
          <cell r="K599">
            <v>0</v>
          </cell>
          <cell r="AH599"/>
        </row>
        <row r="600">
          <cell r="K600">
            <v>0</v>
          </cell>
          <cell r="AH600"/>
        </row>
        <row r="601">
          <cell r="K601">
            <v>0</v>
          </cell>
          <cell r="AH601"/>
        </row>
        <row r="602">
          <cell r="K602">
            <v>0</v>
          </cell>
          <cell r="AH602"/>
        </row>
        <row r="603">
          <cell r="K603">
            <v>0</v>
          </cell>
          <cell r="AH603"/>
        </row>
        <row r="604">
          <cell r="K604">
            <v>0</v>
          </cell>
          <cell r="AH604"/>
        </row>
        <row r="605">
          <cell r="K605">
            <v>0</v>
          </cell>
          <cell r="AH605"/>
        </row>
        <row r="606">
          <cell r="K606">
            <v>0</v>
          </cell>
          <cell r="AH606"/>
        </row>
        <row r="607">
          <cell r="K607">
            <v>0</v>
          </cell>
          <cell r="AH607"/>
        </row>
        <row r="608">
          <cell r="K608">
            <v>0</v>
          </cell>
          <cell r="AH608"/>
        </row>
        <row r="609">
          <cell r="K609">
            <v>0</v>
          </cell>
          <cell r="AH609"/>
        </row>
        <row r="610">
          <cell r="K610">
            <v>0</v>
          </cell>
          <cell r="AH610"/>
        </row>
        <row r="611">
          <cell r="K611">
            <v>0</v>
          </cell>
          <cell r="AH611"/>
        </row>
        <row r="612">
          <cell r="K612">
            <v>0</v>
          </cell>
          <cell r="AH612"/>
        </row>
        <row r="613">
          <cell r="K613">
            <v>0</v>
          </cell>
          <cell r="AH613"/>
        </row>
        <row r="614">
          <cell r="K614">
            <v>0</v>
          </cell>
          <cell r="AH614"/>
        </row>
        <row r="615">
          <cell r="K615">
            <v>0</v>
          </cell>
          <cell r="AH615"/>
        </row>
        <row r="616">
          <cell r="K616">
            <v>0</v>
          </cell>
          <cell r="AH616"/>
        </row>
        <row r="617">
          <cell r="K617">
            <v>0</v>
          </cell>
          <cell r="AH617"/>
        </row>
        <row r="618">
          <cell r="K618">
            <v>0</v>
          </cell>
          <cell r="AH618"/>
        </row>
        <row r="619">
          <cell r="K619">
            <v>0</v>
          </cell>
          <cell r="AH619"/>
        </row>
        <row r="620">
          <cell r="K620">
            <v>0</v>
          </cell>
          <cell r="AH620"/>
        </row>
        <row r="621">
          <cell r="K621">
            <v>0</v>
          </cell>
          <cell r="AH621"/>
        </row>
        <row r="622">
          <cell r="K622">
            <v>0</v>
          </cell>
          <cell r="AH622"/>
        </row>
        <row r="623">
          <cell r="K623">
            <v>0</v>
          </cell>
          <cell r="AH623"/>
        </row>
        <row r="624">
          <cell r="K624">
            <v>0</v>
          </cell>
          <cell r="AH624"/>
        </row>
        <row r="625">
          <cell r="K625">
            <v>0</v>
          </cell>
          <cell r="AH625"/>
        </row>
        <row r="626">
          <cell r="K626">
            <v>0</v>
          </cell>
          <cell r="AH626"/>
        </row>
        <row r="627">
          <cell r="K627">
            <v>0</v>
          </cell>
          <cell r="AH627"/>
        </row>
        <row r="628">
          <cell r="K628">
            <v>0</v>
          </cell>
          <cell r="AH628"/>
        </row>
        <row r="629">
          <cell r="K629">
            <v>0</v>
          </cell>
          <cell r="AH629"/>
        </row>
        <row r="630">
          <cell r="K630">
            <v>0</v>
          </cell>
          <cell r="AH630"/>
        </row>
        <row r="631">
          <cell r="K631">
            <v>0</v>
          </cell>
          <cell r="AH631"/>
        </row>
        <row r="632">
          <cell r="K632">
            <v>0</v>
          </cell>
          <cell r="AH632"/>
        </row>
        <row r="633">
          <cell r="K633">
            <v>0</v>
          </cell>
          <cell r="AH633"/>
        </row>
        <row r="634">
          <cell r="K634">
            <v>0</v>
          </cell>
          <cell r="AH634"/>
        </row>
        <row r="635">
          <cell r="K635">
            <v>0</v>
          </cell>
          <cell r="AH635"/>
        </row>
        <row r="636">
          <cell r="K636">
            <v>0</v>
          </cell>
          <cell r="AH636"/>
        </row>
        <row r="637">
          <cell r="K637">
            <v>0</v>
          </cell>
          <cell r="AH637"/>
        </row>
        <row r="638">
          <cell r="K638">
            <v>0</v>
          </cell>
          <cell r="AH638"/>
        </row>
        <row r="639">
          <cell r="K639">
            <v>0</v>
          </cell>
          <cell r="AH639"/>
        </row>
        <row r="640">
          <cell r="K640">
            <v>0</v>
          </cell>
          <cell r="AH640"/>
        </row>
        <row r="641">
          <cell r="K641">
            <v>0</v>
          </cell>
          <cell r="AH641"/>
        </row>
        <row r="642">
          <cell r="K642">
            <v>0</v>
          </cell>
          <cell r="AH642"/>
        </row>
        <row r="643">
          <cell r="K643">
            <v>0</v>
          </cell>
          <cell r="AH643"/>
        </row>
        <row r="644">
          <cell r="K644">
            <v>0</v>
          </cell>
          <cell r="AH644"/>
        </row>
        <row r="645">
          <cell r="K645">
            <v>0</v>
          </cell>
          <cell r="AH645"/>
        </row>
        <row r="646">
          <cell r="K646">
            <v>0</v>
          </cell>
          <cell r="AH646"/>
        </row>
        <row r="647">
          <cell r="K647">
            <v>0</v>
          </cell>
          <cell r="AH647"/>
        </row>
        <row r="648">
          <cell r="K648">
            <v>0</v>
          </cell>
          <cell r="AH648"/>
        </row>
        <row r="649">
          <cell r="K649">
            <v>0</v>
          </cell>
          <cell r="AH649"/>
        </row>
        <row r="650">
          <cell r="K650">
            <v>0</v>
          </cell>
          <cell r="AH650"/>
        </row>
        <row r="651">
          <cell r="K651">
            <v>0</v>
          </cell>
          <cell r="AH651"/>
        </row>
        <row r="652">
          <cell r="K652">
            <v>0</v>
          </cell>
          <cell r="AH652"/>
        </row>
        <row r="653">
          <cell r="K653">
            <v>0</v>
          </cell>
          <cell r="AH653"/>
        </row>
        <row r="654">
          <cell r="K654">
            <v>0</v>
          </cell>
          <cell r="AH654"/>
        </row>
        <row r="655">
          <cell r="K655">
            <v>0</v>
          </cell>
          <cell r="AH655"/>
        </row>
        <row r="656">
          <cell r="K656">
            <v>0</v>
          </cell>
          <cell r="AH656"/>
        </row>
        <row r="657">
          <cell r="K657">
            <v>0</v>
          </cell>
          <cell r="AH657"/>
        </row>
        <row r="658">
          <cell r="K658">
            <v>0</v>
          </cell>
          <cell r="AH658"/>
        </row>
        <row r="659">
          <cell r="K659">
            <v>0</v>
          </cell>
          <cell r="AH659"/>
        </row>
        <row r="660">
          <cell r="K660">
            <v>0</v>
          </cell>
          <cell r="AH660"/>
        </row>
        <row r="661">
          <cell r="K661">
            <v>0</v>
          </cell>
          <cell r="AH661"/>
        </row>
        <row r="662">
          <cell r="K662">
            <v>0</v>
          </cell>
          <cell r="AH662"/>
        </row>
        <row r="663">
          <cell r="K663">
            <v>0</v>
          </cell>
          <cell r="AH663"/>
        </row>
        <row r="664">
          <cell r="K664">
            <v>0</v>
          </cell>
          <cell r="AH664"/>
        </row>
        <row r="665">
          <cell r="K665">
            <v>0</v>
          </cell>
          <cell r="AH665"/>
        </row>
        <row r="666">
          <cell r="K666">
            <v>0</v>
          </cell>
          <cell r="AH666"/>
        </row>
        <row r="667">
          <cell r="K667">
            <v>0</v>
          </cell>
          <cell r="AH667"/>
        </row>
        <row r="668">
          <cell r="K668">
            <v>0</v>
          </cell>
          <cell r="AH668"/>
        </row>
        <row r="669">
          <cell r="K669">
            <v>0</v>
          </cell>
          <cell r="AH669"/>
        </row>
        <row r="670">
          <cell r="K670">
            <v>0</v>
          </cell>
          <cell r="AH670"/>
        </row>
        <row r="671">
          <cell r="K671">
            <v>0</v>
          </cell>
          <cell r="AH671"/>
        </row>
        <row r="672">
          <cell r="K672">
            <v>0</v>
          </cell>
          <cell r="AH672"/>
        </row>
        <row r="673">
          <cell r="K673">
            <v>0</v>
          </cell>
          <cell r="AH673"/>
        </row>
        <row r="674">
          <cell r="K674">
            <v>0</v>
          </cell>
          <cell r="AH674"/>
        </row>
        <row r="675">
          <cell r="K675">
            <v>0</v>
          </cell>
          <cell r="AH675"/>
        </row>
        <row r="676">
          <cell r="K676">
            <v>0</v>
          </cell>
          <cell r="AH676"/>
        </row>
        <row r="677">
          <cell r="K677">
            <v>0</v>
          </cell>
          <cell r="AH677"/>
        </row>
        <row r="678">
          <cell r="K678">
            <v>0</v>
          </cell>
          <cell r="AH678"/>
        </row>
        <row r="679">
          <cell r="K679">
            <v>0</v>
          </cell>
          <cell r="AH679"/>
        </row>
        <row r="680">
          <cell r="K680">
            <v>0</v>
          </cell>
          <cell r="AH680"/>
        </row>
        <row r="681">
          <cell r="K681">
            <v>0</v>
          </cell>
          <cell r="AH681"/>
        </row>
        <row r="682">
          <cell r="K682">
            <v>0</v>
          </cell>
          <cell r="AH682"/>
        </row>
        <row r="683">
          <cell r="K683">
            <v>0</v>
          </cell>
          <cell r="AH683"/>
        </row>
        <row r="684">
          <cell r="K684">
            <v>0</v>
          </cell>
          <cell r="AH684"/>
        </row>
        <row r="685">
          <cell r="K685">
            <v>0</v>
          </cell>
          <cell r="AH685"/>
        </row>
        <row r="686">
          <cell r="K686">
            <v>0</v>
          </cell>
          <cell r="AH686"/>
        </row>
        <row r="687">
          <cell r="K687">
            <v>0</v>
          </cell>
          <cell r="AH687"/>
        </row>
        <row r="688">
          <cell r="K688">
            <v>0</v>
          </cell>
          <cell r="AH688"/>
        </row>
        <row r="689">
          <cell r="K689">
            <v>0</v>
          </cell>
          <cell r="AH689"/>
        </row>
        <row r="690">
          <cell r="K690">
            <v>0</v>
          </cell>
          <cell r="AH690"/>
        </row>
        <row r="691">
          <cell r="K691">
            <v>0</v>
          </cell>
          <cell r="AH691"/>
        </row>
        <row r="692">
          <cell r="K692">
            <v>0</v>
          </cell>
          <cell r="AH692"/>
        </row>
        <row r="693">
          <cell r="K693">
            <v>0</v>
          </cell>
          <cell r="AH693"/>
        </row>
        <row r="694">
          <cell r="K694">
            <v>0</v>
          </cell>
          <cell r="AH694"/>
        </row>
        <row r="695">
          <cell r="K695">
            <v>0</v>
          </cell>
          <cell r="AH695"/>
        </row>
        <row r="696">
          <cell r="K696">
            <v>0</v>
          </cell>
          <cell r="AH696"/>
        </row>
        <row r="697">
          <cell r="K697">
            <v>0</v>
          </cell>
          <cell r="AH697"/>
        </row>
        <row r="698">
          <cell r="K698">
            <v>0</v>
          </cell>
          <cell r="AH698"/>
        </row>
        <row r="699">
          <cell r="K699">
            <v>0</v>
          </cell>
          <cell r="AH699"/>
        </row>
        <row r="700">
          <cell r="K700">
            <v>0</v>
          </cell>
          <cell r="AH700"/>
        </row>
        <row r="701">
          <cell r="K701">
            <v>0</v>
          </cell>
          <cell r="AH701"/>
        </row>
        <row r="702">
          <cell r="K702">
            <v>0</v>
          </cell>
          <cell r="AH702"/>
        </row>
        <row r="703">
          <cell r="K703">
            <v>0</v>
          </cell>
          <cell r="AH703"/>
        </row>
        <row r="704">
          <cell r="K704">
            <v>0</v>
          </cell>
          <cell r="AH704"/>
        </row>
        <row r="705">
          <cell r="K705">
            <v>0</v>
          </cell>
          <cell r="AH705"/>
        </row>
        <row r="706">
          <cell r="K706">
            <v>0</v>
          </cell>
          <cell r="AH706"/>
        </row>
        <row r="707">
          <cell r="K707">
            <v>0</v>
          </cell>
          <cell r="AH707"/>
        </row>
        <row r="708">
          <cell r="K708">
            <v>0</v>
          </cell>
          <cell r="AH708"/>
        </row>
        <row r="709">
          <cell r="K709">
            <v>0</v>
          </cell>
          <cell r="AH709"/>
        </row>
        <row r="710">
          <cell r="K710">
            <v>0</v>
          </cell>
          <cell r="AH710"/>
        </row>
        <row r="711">
          <cell r="K711">
            <v>0</v>
          </cell>
          <cell r="AH711"/>
        </row>
        <row r="712">
          <cell r="K712">
            <v>0</v>
          </cell>
          <cell r="AH712"/>
        </row>
        <row r="713">
          <cell r="K713">
            <v>0</v>
          </cell>
          <cell r="AH713"/>
        </row>
        <row r="714">
          <cell r="K714">
            <v>0</v>
          </cell>
          <cell r="AH714"/>
        </row>
        <row r="715">
          <cell r="K715">
            <v>0</v>
          </cell>
          <cell r="AH715"/>
        </row>
        <row r="716">
          <cell r="K716">
            <v>0</v>
          </cell>
          <cell r="AH716"/>
        </row>
        <row r="717">
          <cell r="K717">
            <v>0</v>
          </cell>
          <cell r="AH717"/>
        </row>
        <row r="718">
          <cell r="K718">
            <v>0</v>
          </cell>
          <cell r="AH718"/>
        </row>
        <row r="719">
          <cell r="K719">
            <v>0</v>
          </cell>
          <cell r="AH719"/>
        </row>
        <row r="720">
          <cell r="K720">
            <v>0</v>
          </cell>
          <cell r="AH720"/>
        </row>
        <row r="721">
          <cell r="K721">
            <v>0</v>
          </cell>
          <cell r="AH721"/>
        </row>
        <row r="722">
          <cell r="K722">
            <v>0</v>
          </cell>
          <cell r="AH722"/>
        </row>
        <row r="723">
          <cell r="K723">
            <v>0</v>
          </cell>
          <cell r="AH723"/>
        </row>
        <row r="724">
          <cell r="K724">
            <v>0</v>
          </cell>
          <cell r="AH724"/>
        </row>
        <row r="725">
          <cell r="K725">
            <v>0</v>
          </cell>
          <cell r="AH725"/>
        </row>
        <row r="726">
          <cell r="K726">
            <v>0</v>
          </cell>
          <cell r="AH726"/>
        </row>
        <row r="727">
          <cell r="K727">
            <v>0</v>
          </cell>
          <cell r="AH727"/>
        </row>
        <row r="728">
          <cell r="K728">
            <v>0</v>
          </cell>
          <cell r="AH728"/>
        </row>
        <row r="729">
          <cell r="K729">
            <v>0</v>
          </cell>
          <cell r="AH729"/>
        </row>
        <row r="730">
          <cell r="K730">
            <v>0</v>
          </cell>
          <cell r="AH730"/>
        </row>
        <row r="731">
          <cell r="K731">
            <v>0</v>
          </cell>
          <cell r="AH731"/>
        </row>
        <row r="732">
          <cell r="K732">
            <v>0</v>
          </cell>
          <cell r="AH732"/>
        </row>
        <row r="733">
          <cell r="K733">
            <v>0</v>
          </cell>
          <cell r="AH733"/>
        </row>
        <row r="734">
          <cell r="K734">
            <v>0</v>
          </cell>
          <cell r="AH734"/>
        </row>
        <row r="735">
          <cell r="K735">
            <v>0</v>
          </cell>
          <cell r="AH735"/>
        </row>
        <row r="736">
          <cell r="K736">
            <v>0</v>
          </cell>
          <cell r="AH736"/>
        </row>
        <row r="737">
          <cell r="K737">
            <v>0</v>
          </cell>
          <cell r="AH737"/>
        </row>
        <row r="738">
          <cell r="K738">
            <v>0</v>
          </cell>
          <cell r="AH738"/>
        </row>
        <row r="739">
          <cell r="K739">
            <v>0</v>
          </cell>
          <cell r="AH739"/>
        </row>
        <row r="740">
          <cell r="K740">
            <v>0</v>
          </cell>
          <cell r="AH740"/>
        </row>
        <row r="741">
          <cell r="K741">
            <v>0</v>
          </cell>
          <cell r="AH741"/>
        </row>
        <row r="742">
          <cell r="K742">
            <v>0</v>
          </cell>
          <cell r="AH742"/>
        </row>
        <row r="743">
          <cell r="K743">
            <v>0</v>
          </cell>
          <cell r="AH743"/>
        </row>
        <row r="744">
          <cell r="K744">
            <v>0</v>
          </cell>
          <cell r="AH744"/>
        </row>
        <row r="745">
          <cell r="K745">
            <v>0</v>
          </cell>
          <cell r="AH745"/>
        </row>
        <row r="746">
          <cell r="K746">
            <v>0</v>
          </cell>
          <cell r="AH746"/>
        </row>
        <row r="747">
          <cell r="K747">
            <v>0</v>
          </cell>
          <cell r="AH747"/>
        </row>
        <row r="748">
          <cell r="K748">
            <v>0</v>
          </cell>
          <cell r="AH748"/>
        </row>
        <row r="749">
          <cell r="K749">
            <v>0</v>
          </cell>
          <cell r="AH749"/>
        </row>
        <row r="750">
          <cell r="K750">
            <v>0</v>
          </cell>
          <cell r="AH750"/>
        </row>
        <row r="751">
          <cell r="K751">
            <v>0</v>
          </cell>
          <cell r="AH751"/>
        </row>
        <row r="752">
          <cell r="K752">
            <v>0</v>
          </cell>
          <cell r="AH752"/>
        </row>
        <row r="753">
          <cell r="K753">
            <v>0</v>
          </cell>
          <cell r="AH753"/>
        </row>
        <row r="754">
          <cell r="K754">
            <v>0</v>
          </cell>
          <cell r="AH754"/>
        </row>
        <row r="755">
          <cell r="K755">
            <v>0</v>
          </cell>
          <cell r="AH755"/>
        </row>
        <row r="756">
          <cell r="K756">
            <v>0</v>
          </cell>
          <cell r="AH756"/>
        </row>
        <row r="757">
          <cell r="K757">
            <v>0</v>
          </cell>
          <cell r="AH757"/>
        </row>
        <row r="758">
          <cell r="K758">
            <v>0</v>
          </cell>
          <cell r="AH758"/>
        </row>
        <row r="759">
          <cell r="K759">
            <v>0</v>
          </cell>
          <cell r="AH759"/>
        </row>
        <row r="760">
          <cell r="K760">
            <v>0</v>
          </cell>
          <cell r="AH760"/>
        </row>
        <row r="761">
          <cell r="K761">
            <v>0</v>
          </cell>
          <cell r="AH761"/>
        </row>
        <row r="762">
          <cell r="K762">
            <v>0</v>
          </cell>
          <cell r="AH762"/>
        </row>
        <row r="763">
          <cell r="K763">
            <v>0</v>
          </cell>
          <cell r="AH763"/>
        </row>
        <row r="764">
          <cell r="K764">
            <v>0</v>
          </cell>
          <cell r="AH764"/>
        </row>
        <row r="765">
          <cell r="K765">
            <v>0</v>
          </cell>
          <cell r="AH765"/>
        </row>
        <row r="766">
          <cell r="K766">
            <v>0</v>
          </cell>
          <cell r="AH766"/>
        </row>
        <row r="767">
          <cell r="K767">
            <v>0</v>
          </cell>
          <cell r="AH767"/>
        </row>
        <row r="768">
          <cell r="K768">
            <v>0</v>
          </cell>
          <cell r="AH768"/>
        </row>
        <row r="769">
          <cell r="K769">
            <v>0</v>
          </cell>
          <cell r="AH769"/>
        </row>
        <row r="770">
          <cell r="K770">
            <v>0</v>
          </cell>
          <cell r="AH770"/>
        </row>
        <row r="771">
          <cell r="K771">
            <v>0</v>
          </cell>
          <cell r="AH771"/>
        </row>
        <row r="772">
          <cell r="K772">
            <v>0</v>
          </cell>
          <cell r="AH772"/>
        </row>
        <row r="773">
          <cell r="K773">
            <v>0</v>
          </cell>
          <cell r="AH773"/>
        </row>
        <row r="774">
          <cell r="K774">
            <v>0</v>
          </cell>
          <cell r="AH774"/>
        </row>
        <row r="775">
          <cell r="K775">
            <v>0</v>
          </cell>
          <cell r="AH775"/>
        </row>
        <row r="776">
          <cell r="K776">
            <v>0</v>
          </cell>
          <cell r="AH776"/>
        </row>
        <row r="777">
          <cell r="K777">
            <v>0</v>
          </cell>
          <cell r="AH777"/>
        </row>
        <row r="778">
          <cell r="K778">
            <v>0</v>
          </cell>
          <cell r="AH778"/>
        </row>
        <row r="779">
          <cell r="K779">
            <v>0</v>
          </cell>
          <cell r="AH779"/>
        </row>
        <row r="780">
          <cell r="K780">
            <v>0</v>
          </cell>
          <cell r="AH780"/>
        </row>
        <row r="781">
          <cell r="K781">
            <v>0</v>
          </cell>
          <cell r="AH781"/>
        </row>
        <row r="782">
          <cell r="K782">
            <v>0</v>
          </cell>
          <cell r="AH782"/>
        </row>
        <row r="783">
          <cell r="K783">
            <v>0</v>
          </cell>
          <cell r="AH783"/>
        </row>
        <row r="784">
          <cell r="K784">
            <v>0</v>
          </cell>
          <cell r="AH784"/>
        </row>
        <row r="785">
          <cell r="K785">
            <v>0</v>
          </cell>
          <cell r="AH785"/>
        </row>
        <row r="786">
          <cell r="K786">
            <v>0</v>
          </cell>
          <cell r="AH786"/>
        </row>
        <row r="787">
          <cell r="K787">
            <v>0</v>
          </cell>
          <cell r="AH787"/>
        </row>
        <row r="788">
          <cell r="K788">
            <v>0</v>
          </cell>
          <cell r="AH788"/>
        </row>
        <row r="789">
          <cell r="K789">
            <v>0</v>
          </cell>
          <cell r="AH789"/>
        </row>
        <row r="790">
          <cell r="K790">
            <v>0</v>
          </cell>
          <cell r="AH790"/>
        </row>
        <row r="791">
          <cell r="K791">
            <v>0</v>
          </cell>
          <cell r="AH791"/>
        </row>
        <row r="792">
          <cell r="K792">
            <v>0</v>
          </cell>
          <cell r="AH792"/>
        </row>
        <row r="793">
          <cell r="K793">
            <v>0</v>
          </cell>
          <cell r="AH793"/>
        </row>
        <row r="794">
          <cell r="K794">
            <v>0</v>
          </cell>
          <cell r="AH794"/>
        </row>
        <row r="795">
          <cell r="K795">
            <v>0</v>
          </cell>
          <cell r="AH795"/>
        </row>
        <row r="796">
          <cell r="K796">
            <v>0</v>
          </cell>
          <cell r="AH796"/>
        </row>
        <row r="797">
          <cell r="K797">
            <v>0</v>
          </cell>
          <cell r="AH797"/>
        </row>
        <row r="798">
          <cell r="K798">
            <v>0</v>
          </cell>
          <cell r="AH798"/>
        </row>
        <row r="799">
          <cell r="K799">
            <v>0</v>
          </cell>
          <cell r="AH799"/>
        </row>
        <row r="800">
          <cell r="K800">
            <v>0</v>
          </cell>
          <cell r="AH800"/>
        </row>
        <row r="801">
          <cell r="K801">
            <v>0</v>
          </cell>
          <cell r="AH801"/>
        </row>
        <row r="802">
          <cell r="K802">
            <v>0</v>
          </cell>
          <cell r="AH802"/>
        </row>
        <row r="803">
          <cell r="K803">
            <v>0</v>
          </cell>
          <cell r="AH803"/>
        </row>
        <row r="804">
          <cell r="K804">
            <v>0</v>
          </cell>
          <cell r="AH804"/>
        </row>
        <row r="805">
          <cell r="K805">
            <v>0</v>
          </cell>
          <cell r="AH805"/>
        </row>
        <row r="806">
          <cell r="K806">
            <v>0</v>
          </cell>
          <cell r="AH806"/>
        </row>
        <row r="807">
          <cell r="K807">
            <v>0</v>
          </cell>
          <cell r="AH807"/>
        </row>
        <row r="808">
          <cell r="K808">
            <v>0</v>
          </cell>
          <cell r="AH808"/>
        </row>
        <row r="809">
          <cell r="K809">
            <v>0</v>
          </cell>
          <cell r="AH809"/>
        </row>
        <row r="810">
          <cell r="K810">
            <v>0</v>
          </cell>
          <cell r="AH810"/>
        </row>
        <row r="811">
          <cell r="K811">
            <v>0</v>
          </cell>
          <cell r="AH811"/>
        </row>
        <row r="812">
          <cell r="K812">
            <v>0</v>
          </cell>
          <cell r="AH812"/>
        </row>
        <row r="813">
          <cell r="K813">
            <v>0</v>
          </cell>
          <cell r="AH813"/>
        </row>
        <row r="814">
          <cell r="K814">
            <v>0</v>
          </cell>
          <cell r="AH814"/>
        </row>
        <row r="815">
          <cell r="K815">
            <v>0</v>
          </cell>
          <cell r="AH815"/>
        </row>
        <row r="816">
          <cell r="K816">
            <v>0</v>
          </cell>
          <cell r="AH816"/>
        </row>
        <row r="817">
          <cell r="K817">
            <v>0</v>
          </cell>
          <cell r="AH817"/>
        </row>
        <row r="818">
          <cell r="K818">
            <v>0</v>
          </cell>
          <cell r="AH818"/>
        </row>
        <row r="819">
          <cell r="K819">
            <v>0</v>
          </cell>
          <cell r="AH819"/>
        </row>
        <row r="820">
          <cell r="K820">
            <v>0</v>
          </cell>
          <cell r="AH820"/>
        </row>
        <row r="821">
          <cell r="K821">
            <v>0</v>
          </cell>
          <cell r="AH821"/>
        </row>
        <row r="822">
          <cell r="K822">
            <v>0</v>
          </cell>
          <cell r="AH822"/>
        </row>
        <row r="823">
          <cell r="K823">
            <v>0</v>
          </cell>
          <cell r="AH823"/>
        </row>
        <row r="824">
          <cell r="K824">
            <v>0</v>
          </cell>
          <cell r="AH824"/>
        </row>
        <row r="825">
          <cell r="K825">
            <v>0</v>
          </cell>
          <cell r="AH825"/>
        </row>
        <row r="826">
          <cell r="K826">
            <v>0</v>
          </cell>
          <cell r="AH826"/>
        </row>
        <row r="827">
          <cell r="K827">
            <v>0</v>
          </cell>
          <cell r="AH827"/>
        </row>
        <row r="828">
          <cell r="K828">
            <v>0</v>
          </cell>
          <cell r="AH828"/>
        </row>
        <row r="829">
          <cell r="K829">
            <v>0</v>
          </cell>
          <cell r="AH829"/>
        </row>
        <row r="830">
          <cell r="K830">
            <v>0</v>
          </cell>
          <cell r="AH830"/>
        </row>
        <row r="831">
          <cell r="K831">
            <v>0</v>
          </cell>
          <cell r="AH831"/>
        </row>
        <row r="832">
          <cell r="K832">
            <v>0</v>
          </cell>
          <cell r="AH832"/>
        </row>
        <row r="833">
          <cell r="K833">
            <v>0</v>
          </cell>
          <cell r="AH833"/>
        </row>
        <row r="834">
          <cell r="K834">
            <v>0</v>
          </cell>
          <cell r="AH834"/>
        </row>
        <row r="835">
          <cell r="K835">
            <v>0</v>
          </cell>
          <cell r="AH835"/>
        </row>
        <row r="836">
          <cell r="K836">
            <v>0</v>
          </cell>
          <cell r="AH836"/>
        </row>
        <row r="837">
          <cell r="K837">
            <v>0</v>
          </cell>
          <cell r="AH837"/>
        </row>
        <row r="838">
          <cell r="K838">
            <v>0</v>
          </cell>
          <cell r="AH838"/>
        </row>
        <row r="839">
          <cell r="K839">
            <v>0</v>
          </cell>
          <cell r="AH839"/>
        </row>
        <row r="840">
          <cell r="K840">
            <v>0</v>
          </cell>
          <cell r="AH840"/>
        </row>
        <row r="841">
          <cell r="K841">
            <v>0</v>
          </cell>
          <cell r="AH841"/>
        </row>
        <row r="842">
          <cell r="K842">
            <v>0</v>
          </cell>
          <cell r="AH842"/>
        </row>
        <row r="843">
          <cell r="K843">
            <v>0</v>
          </cell>
          <cell r="AH843"/>
        </row>
        <row r="844">
          <cell r="K844">
            <v>0</v>
          </cell>
          <cell r="AH844"/>
        </row>
        <row r="845">
          <cell r="K845">
            <v>0</v>
          </cell>
          <cell r="AH845"/>
        </row>
        <row r="846">
          <cell r="K846">
            <v>0</v>
          </cell>
          <cell r="AH846"/>
        </row>
        <row r="847">
          <cell r="K847">
            <v>0</v>
          </cell>
          <cell r="AH847"/>
        </row>
        <row r="848">
          <cell r="K848">
            <v>0</v>
          </cell>
          <cell r="AH848"/>
        </row>
        <row r="849">
          <cell r="K849">
            <v>0</v>
          </cell>
          <cell r="AH849"/>
        </row>
        <row r="850">
          <cell r="K850">
            <v>0</v>
          </cell>
          <cell r="AH850"/>
        </row>
        <row r="851">
          <cell r="K851">
            <v>0</v>
          </cell>
          <cell r="AH851"/>
        </row>
        <row r="852">
          <cell r="K852">
            <v>0</v>
          </cell>
          <cell r="AH852"/>
        </row>
        <row r="853">
          <cell r="K853">
            <v>0</v>
          </cell>
          <cell r="AH853"/>
        </row>
        <row r="854">
          <cell r="K854">
            <v>0</v>
          </cell>
          <cell r="AH854"/>
        </row>
        <row r="855">
          <cell r="K855">
            <v>0</v>
          </cell>
          <cell r="AH855"/>
        </row>
        <row r="856">
          <cell r="K856">
            <v>0</v>
          </cell>
          <cell r="AH856"/>
        </row>
        <row r="857">
          <cell r="K857">
            <v>0</v>
          </cell>
          <cell r="AH857"/>
        </row>
        <row r="858">
          <cell r="K858">
            <v>0</v>
          </cell>
          <cell r="AH858"/>
        </row>
        <row r="859">
          <cell r="K859">
            <v>0</v>
          </cell>
          <cell r="AH859"/>
        </row>
        <row r="860">
          <cell r="K860">
            <v>0</v>
          </cell>
          <cell r="AH860"/>
        </row>
        <row r="861">
          <cell r="K861">
            <v>0</v>
          </cell>
          <cell r="AH861"/>
        </row>
        <row r="862">
          <cell r="K862">
            <v>0</v>
          </cell>
          <cell r="AH862"/>
        </row>
        <row r="863">
          <cell r="K863">
            <v>0</v>
          </cell>
          <cell r="AH863"/>
        </row>
        <row r="864">
          <cell r="K864">
            <v>0</v>
          </cell>
          <cell r="AH864"/>
        </row>
        <row r="865">
          <cell r="K865">
            <v>0</v>
          </cell>
          <cell r="AH865"/>
        </row>
        <row r="866">
          <cell r="K866">
            <v>0</v>
          </cell>
          <cell r="AH866"/>
        </row>
        <row r="867">
          <cell r="K867">
            <v>0</v>
          </cell>
          <cell r="AH867"/>
        </row>
        <row r="868">
          <cell r="K868">
            <v>0</v>
          </cell>
          <cell r="AH868"/>
        </row>
        <row r="869">
          <cell r="K869">
            <v>0</v>
          </cell>
          <cell r="AH869"/>
        </row>
        <row r="870">
          <cell r="K870">
            <v>0</v>
          </cell>
          <cell r="AH870"/>
        </row>
        <row r="871">
          <cell r="K871">
            <v>0</v>
          </cell>
          <cell r="AH871"/>
        </row>
        <row r="872">
          <cell r="K872">
            <v>0</v>
          </cell>
          <cell r="AH872"/>
        </row>
        <row r="873">
          <cell r="K873">
            <v>0</v>
          </cell>
          <cell r="AH873"/>
        </row>
        <row r="874">
          <cell r="K874">
            <v>0</v>
          </cell>
          <cell r="AH874"/>
        </row>
        <row r="875">
          <cell r="K875">
            <v>0</v>
          </cell>
          <cell r="AH875"/>
        </row>
        <row r="876">
          <cell r="K876">
            <v>0</v>
          </cell>
          <cell r="AH876"/>
        </row>
        <row r="877">
          <cell r="K877">
            <v>0</v>
          </cell>
          <cell r="AH877"/>
        </row>
        <row r="878">
          <cell r="K878">
            <v>0</v>
          </cell>
          <cell r="AH878"/>
        </row>
        <row r="879">
          <cell r="K879">
            <v>0</v>
          </cell>
          <cell r="AH879"/>
        </row>
        <row r="880">
          <cell r="K880">
            <v>0</v>
          </cell>
          <cell r="AH880"/>
        </row>
        <row r="881">
          <cell r="K881">
            <v>0</v>
          </cell>
          <cell r="AH881"/>
        </row>
        <row r="882">
          <cell r="K882">
            <v>0</v>
          </cell>
          <cell r="AH882"/>
        </row>
        <row r="883">
          <cell r="K883">
            <v>0</v>
          </cell>
          <cell r="AH883"/>
        </row>
        <row r="884">
          <cell r="K884">
            <v>0</v>
          </cell>
          <cell r="AH884"/>
        </row>
        <row r="885">
          <cell r="K885">
            <v>0</v>
          </cell>
          <cell r="AH885"/>
        </row>
        <row r="886">
          <cell r="K886">
            <v>0</v>
          </cell>
          <cell r="AH886"/>
        </row>
        <row r="887">
          <cell r="K887">
            <v>0</v>
          </cell>
          <cell r="AH887"/>
        </row>
        <row r="888">
          <cell r="K888">
            <v>0</v>
          </cell>
          <cell r="AH888"/>
        </row>
        <row r="889">
          <cell r="K889">
            <v>0</v>
          </cell>
          <cell r="AH889"/>
        </row>
        <row r="890">
          <cell r="K890">
            <v>0</v>
          </cell>
          <cell r="AH890"/>
        </row>
        <row r="891">
          <cell r="K891">
            <v>0</v>
          </cell>
          <cell r="AH891"/>
        </row>
        <row r="892">
          <cell r="K892">
            <v>0</v>
          </cell>
          <cell r="AH892"/>
        </row>
        <row r="893">
          <cell r="K893">
            <v>0</v>
          </cell>
          <cell r="AH893"/>
        </row>
        <row r="894">
          <cell r="K894">
            <v>0</v>
          </cell>
          <cell r="AH894"/>
        </row>
        <row r="895">
          <cell r="K895">
            <v>0</v>
          </cell>
          <cell r="AH895"/>
        </row>
        <row r="896">
          <cell r="K896">
            <v>0</v>
          </cell>
          <cell r="AH896"/>
        </row>
        <row r="897">
          <cell r="K897">
            <v>0</v>
          </cell>
          <cell r="AH897"/>
        </row>
        <row r="898">
          <cell r="K898">
            <v>0</v>
          </cell>
          <cell r="AH898"/>
        </row>
        <row r="899">
          <cell r="K899">
            <v>0</v>
          </cell>
          <cell r="AH899"/>
        </row>
        <row r="900">
          <cell r="K900">
            <v>0</v>
          </cell>
          <cell r="AH900"/>
        </row>
        <row r="901">
          <cell r="K901">
            <v>0</v>
          </cell>
          <cell r="AH901"/>
        </row>
        <row r="902">
          <cell r="K902">
            <v>0</v>
          </cell>
          <cell r="AH902"/>
        </row>
        <row r="903">
          <cell r="K903">
            <v>0</v>
          </cell>
          <cell r="AH903"/>
        </row>
        <row r="904">
          <cell r="K904">
            <v>0</v>
          </cell>
          <cell r="AH904"/>
        </row>
        <row r="905">
          <cell r="K905">
            <v>0</v>
          </cell>
          <cell r="AH905"/>
        </row>
        <row r="906">
          <cell r="K906">
            <v>0</v>
          </cell>
          <cell r="AH906"/>
        </row>
        <row r="907">
          <cell r="K907">
            <v>0</v>
          </cell>
          <cell r="AH907"/>
        </row>
        <row r="908">
          <cell r="K908">
            <v>0</v>
          </cell>
          <cell r="AH908"/>
        </row>
        <row r="909">
          <cell r="K909">
            <v>0</v>
          </cell>
          <cell r="AH909"/>
        </row>
        <row r="910">
          <cell r="K910">
            <v>0</v>
          </cell>
          <cell r="AH910"/>
        </row>
        <row r="911">
          <cell r="K911">
            <v>0</v>
          </cell>
          <cell r="AH911"/>
        </row>
        <row r="912">
          <cell r="K912">
            <v>0</v>
          </cell>
          <cell r="AH912"/>
        </row>
        <row r="913">
          <cell r="K913">
            <v>0</v>
          </cell>
          <cell r="AH913"/>
        </row>
        <row r="914">
          <cell r="K914">
            <v>0</v>
          </cell>
          <cell r="AH914"/>
        </row>
        <row r="915">
          <cell r="K915">
            <v>0</v>
          </cell>
          <cell r="AH915"/>
        </row>
        <row r="916">
          <cell r="K916">
            <v>0</v>
          </cell>
          <cell r="AH916"/>
        </row>
        <row r="917">
          <cell r="K917">
            <v>0</v>
          </cell>
          <cell r="AH917"/>
        </row>
        <row r="918">
          <cell r="K918">
            <v>0</v>
          </cell>
          <cell r="AH918"/>
        </row>
        <row r="919">
          <cell r="K919">
            <v>0</v>
          </cell>
          <cell r="AH919"/>
        </row>
        <row r="920">
          <cell r="K920">
            <v>0</v>
          </cell>
          <cell r="AH920"/>
        </row>
        <row r="921">
          <cell r="K921">
            <v>0</v>
          </cell>
          <cell r="AH921"/>
        </row>
        <row r="922">
          <cell r="K922">
            <v>0</v>
          </cell>
          <cell r="AH922"/>
        </row>
        <row r="923">
          <cell r="K923">
            <v>0</v>
          </cell>
          <cell r="AH923"/>
        </row>
        <row r="924">
          <cell r="K924">
            <v>0</v>
          </cell>
          <cell r="AH924"/>
        </row>
        <row r="925">
          <cell r="K925">
            <v>0</v>
          </cell>
          <cell r="AH925"/>
        </row>
        <row r="926">
          <cell r="K926">
            <v>0</v>
          </cell>
          <cell r="AH926"/>
        </row>
        <row r="927">
          <cell r="K927">
            <v>0</v>
          </cell>
          <cell r="AH927"/>
        </row>
        <row r="928">
          <cell r="K928">
            <v>0</v>
          </cell>
          <cell r="AH928"/>
        </row>
        <row r="929">
          <cell r="K929">
            <v>0</v>
          </cell>
          <cell r="AH929"/>
        </row>
        <row r="930">
          <cell r="K930">
            <v>0</v>
          </cell>
          <cell r="AH930"/>
        </row>
        <row r="931">
          <cell r="K931">
            <v>0</v>
          </cell>
          <cell r="AH931"/>
        </row>
        <row r="932">
          <cell r="K932">
            <v>0</v>
          </cell>
          <cell r="AH932"/>
        </row>
        <row r="933">
          <cell r="K933">
            <v>0</v>
          </cell>
          <cell r="AH933"/>
        </row>
        <row r="934">
          <cell r="K934">
            <v>0</v>
          </cell>
          <cell r="AH934"/>
        </row>
        <row r="935">
          <cell r="K935">
            <v>0</v>
          </cell>
          <cell r="AH935"/>
        </row>
        <row r="936">
          <cell r="K936">
            <v>0</v>
          </cell>
          <cell r="AH936"/>
        </row>
        <row r="937">
          <cell r="K937">
            <v>0</v>
          </cell>
          <cell r="AH937"/>
        </row>
        <row r="938">
          <cell r="K938">
            <v>0</v>
          </cell>
          <cell r="AH938"/>
        </row>
        <row r="939">
          <cell r="K939">
            <v>0</v>
          </cell>
          <cell r="AH939"/>
        </row>
        <row r="940">
          <cell r="K940">
            <v>0</v>
          </cell>
          <cell r="AH940"/>
        </row>
        <row r="941">
          <cell r="K941">
            <v>0</v>
          </cell>
          <cell r="AH941"/>
        </row>
        <row r="942">
          <cell r="K942">
            <v>0</v>
          </cell>
          <cell r="AH942"/>
        </row>
        <row r="943">
          <cell r="K943">
            <v>0</v>
          </cell>
          <cell r="AH943"/>
        </row>
        <row r="944">
          <cell r="K944">
            <v>0</v>
          </cell>
          <cell r="AH944"/>
        </row>
        <row r="945">
          <cell r="K945">
            <v>0</v>
          </cell>
          <cell r="AH945"/>
        </row>
        <row r="946">
          <cell r="K946">
            <v>0</v>
          </cell>
          <cell r="AH946"/>
        </row>
        <row r="947">
          <cell r="K947">
            <v>0</v>
          </cell>
          <cell r="AH947"/>
        </row>
        <row r="948">
          <cell r="K948">
            <v>0</v>
          </cell>
          <cell r="AH948"/>
        </row>
        <row r="949">
          <cell r="K949">
            <v>0</v>
          </cell>
          <cell r="AH949"/>
        </row>
        <row r="950">
          <cell r="K950">
            <v>0</v>
          </cell>
          <cell r="AH950"/>
        </row>
        <row r="951">
          <cell r="K951">
            <v>0</v>
          </cell>
          <cell r="AH951"/>
        </row>
        <row r="952">
          <cell r="K952">
            <v>0</v>
          </cell>
          <cell r="AH952"/>
        </row>
        <row r="953">
          <cell r="K953">
            <v>0</v>
          </cell>
          <cell r="AH953"/>
        </row>
        <row r="954">
          <cell r="K954">
            <v>0</v>
          </cell>
          <cell r="AH954"/>
        </row>
        <row r="955">
          <cell r="K955">
            <v>0</v>
          </cell>
          <cell r="AH955"/>
        </row>
        <row r="956">
          <cell r="K956">
            <v>0</v>
          </cell>
          <cell r="AH956"/>
        </row>
        <row r="957">
          <cell r="K957">
            <v>0</v>
          </cell>
          <cell r="AH957"/>
        </row>
        <row r="958">
          <cell r="K958">
            <v>0</v>
          </cell>
          <cell r="AH958"/>
        </row>
        <row r="959">
          <cell r="K959">
            <v>0</v>
          </cell>
          <cell r="AH959"/>
        </row>
        <row r="960">
          <cell r="K960">
            <v>0</v>
          </cell>
          <cell r="AH960"/>
        </row>
        <row r="961">
          <cell r="K961">
            <v>0</v>
          </cell>
          <cell r="AH961"/>
        </row>
        <row r="962">
          <cell r="K962">
            <v>0</v>
          </cell>
          <cell r="AH962"/>
        </row>
        <row r="963">
          <cell r="K963">
            <v>0</v>
          </cell>
          <cell r="AH963"/>
        </row>
        <row r="964">
          <cell r="K964">
            <v>0</v>
          </cell>
          <cell r="AH964"/>
        </row>
        <row r="965">
          <cell r="K965">
            <v>0</v>
          </cell>
          <cell r="AH965"/>
        </row>
        <row r="966">
          <cell r="K966">
            <v>0</v>
          </cell>
          <cell r="AH966"/>
        </row>
        <row r="967">
          <cell r="K967">
            <v>0</v>
          </cell>
          <cell r="AH967"/>
        </row>
        <row r="968">
          <cell r="K968">
            <v>0</v>
          </cell>
          <cell r="AH968"/>
        </row>
        <row r="969">
          <cell r="K969">
            <v>0</v>
          </cell>
          <cell r="AH969"/>
        </row>
        <row r="970">
          <cell r="K970">
            <v>0</v>
          </cell>
          <cell r="AH970"/>
        </row>
        <row r="971">
          <cell r="K971">
            <v>0</v>
          </cell>
          <cell r="AH971"/>
        </row>
        <row r="972">
          <cell r="K972">
            <v>0</v>
          </cell>
          <cell r="AH972"/>
        </row>
        <row r="973">
          <cell r="K973">
            <v>0</v>
          </cell>
          <cell r="AH973"/>
        </row>
        <row r="974">
          <cell r="K974">
            <v>0</v>
          </cell>
          <cell r="AH974"/>
        </row>
        <row r="975">
          <cell r="K975">
            <v>0</v>
          </cell>
          <cell r="AH975"/>
        </row>
        <row r="976">
          <cell r="K976">
            <v>0</v>
          </cell>
          <cell r="AH976"/>
        </row>
        <row r="977">
          <cell r="K977">
            <v>0</v>
          </cell>
          <cell r="AH977"/>
        </row>
        <row r="978">
          <cell r="K978">
            <v>0</v>
          </cell>
          <cell r="AH978"/>
        </row>
        <row r="979">
          <cell r="K979">
            <v>0</v>
          </cell>
          <cell r="AH979"/>
        </row>
        <row r="980">
          <cell r="K980">
            <v>0</v>
          </cell>
          <cell r="AH980"/>
        </row>
        <row r="981">
          <cell r="K981">
            <v>0</v>
          </cell>
          <cell r="AH981"/>
        </row>
        <row r="982">
          <cell r="K982">
            <v>0</v>
          </cell>
          <cell r="AH982"/>
        </row>
        <row r="983">
          <cell r="K983">
            <v>0</v>
          </cell>
          <cell r="AH983"/>
        </row>
        <row r="984">
          <cell r="K984">
            <v>0</v>
          </cell>
          <cell r="AH984"/>
        </row>
        <row r="985">
          <cell r="K985">
            <v>0</v>
          </cell>
          <cell r="AH985"/>
        </row>
        <row r="986">
          <cell r="K986">
            <v>0</v>
          </cell>
          <cell r="AH986"/>
        </row>
        <row r="987">
          <cell r="K987">
            <v>0</v>
          </cell>
          <cell r="AH987"/>
        </row>
        <row r="988">
          <cell r="K988">
            <v>0</v>
          </cell>
          <cell r="AH988"/>
        </row>
        <row r="989">
          <cell r="K989">
            <v>0</v>
          </cell>
          <cell r="AH989"/>
        </row>
        <row r="990">
          <cell r="K990">
            <v>0</v>
          </cell>
          <cell r="AH990"/>
        </row>
        <row r="991">
          <cell r="K991">
            <v>0</v>
          </cell>
          <cell r="AH991"/>
        </row>
        <row r="992">
          <cell r="K992">
            <v>0</v>
          </cell>
          <cell r="AH992"/>
        </row>
        <row r="993">
          <cell r="K993">
            <v>0</v>
          </cell>
          <cell r="AH993"/>
        </row>
        <row r="994">
          <cell r="K994">
            <v>0</v>
          </cell>
          <cell r="AH994"/>
        </row>
        <row r="995">
          <cell r="K995">
            <v>0</v>
          </cell>
          <cell r="AH995"/>
        </row>
        <row r="996">
          <cell r="K996">
            <v>0</v>
          </cell>
          <cell r="AH996"/>
        </row>
        <row r="997">
          <cell r="K997">
            <v>0</v>
          </cell>
          <cell r="AH997"/>
        </row>
        <row r="998">
          <cell r="K998">
            <v>0</v>
          </cell>
          <cell r="AH998"/>
        </row>
        <row r="999">
          <cell r="K999">
            <v>0</v>
          </cell>
          <cell r="AH999"/>
        </row>
        <row r="1000">
          <cell r="K1000">
            <v>0</v>
          </cell>
          <cell r="AH1000"/>
        </row>
        <row r="1001">
          <cell r="K1001">
            <v>0</v>
          </cell>
          <cell r="AH1001"/>
        </row>
        <row r="1002">
          <cell r="K1002">
            <v>0</v>
          </cell>
          <cell r="AH1002"/>
        </row>
        <row r="1003">
          <cell r="K1003">
            <v>0</v>
          </cell>
          <cell r="AH1003"/>
        </row>
        <row r="1004">
          <cell r="K1004">
            <v>0</v>
          </cell>
          <cell r="AH1004"/>
        </row>
        <row r="1005">
          <cell r="K1005">
            <v>0</v>
          </cell>
          <cell r="AH1005"/>
        </row>
        <row r="1006">
          <cell r="K1006">
            <v>0</v>
          </cell>
          <cell r="AH1006"/>
        </row>
        <row r="1007">
          <cell r="K1007">
            <v>0</v>
          </cell>
          <cell r="AH1007"/>
        </row>
        <row r="1008">
          <cell r="K1008">
            <v>0</v>
          </cell>
          <cell r="AH1008"/>
        </row>
        <row r="1009">
          <cell r="K1009">
            <v>0</v>
          </cell>
          <cell r="AH1009"/>
        </row>
        <row r="1010">
          <cell r="K1010">
            <v>0</v>
          </cell>
          <cell r="AH1010"/>
        </row>
        <row r="1011">
          <cell r="K1011">
            <v>0</v>
          </cell>
          <cell r="AH1011"/>
        </row>
        <row r="1012">
          <cell r="K1012">
            <v>0</v>
          </cell>
          <cell r="AH1012"/>
        </row>
        <row r="1013">
          <cell r="K1013">
            <v>0</v>
          </cell>
          <cell r="AH1013"/>
        </row>
        <row r="1014">
          <cell r="K1014">
            <v>0</v>
          </cell>
          <cell r="AH1014"/>
        </row>
        <row r="1015">
          <cell r="K1015">
            <v>0</v>
          </cell>
          <cell r="AH1015"/>
        </row>
        <row r="1016">
          <cell r="K1016">
            <v>0</v>
          </cell>
          <cell r="AH1016"/>
        </row>
        <row r="1017">
          <cell r="K1017">
            <v>0</v>
          </cell>
          <cell r="AH1017"/>
        </row>
        <row r="1018">
          <cell r="K1018">
            <v>0</v>
          </cell>
          <cell r="AH1018"/>
        </row>
        <row r="1019">
          <cell r="K1019">
            <v>0</v>
          </cell>
          <cell r="AH1019"/>
        </row>
        <row r="1020">
          <cell r="K1020">
            <v>0</v>
          </cell>
          <cell r="AH1020"/>
        </row>
        <row r="1021">
          <cell r="K1021">
            <v>0</v>
          </cell>
          <cell r="AH1021"/>
        </row>
        <row r="1022">
          <cell r="K1022">
            <v>0</v>
          </cell>
          <cell r="AH1022"/>
        </row>
        <row r="1023">
          <cell r="K1023">
            <v>0</v>
          </cell>
          <cell r="AH1023"/>
        </row>
        <row r="1024">
          <cell r="K1024">
            <v>0</v>
          </cell>
          <cell r="AH1024"/>
        </row>
        <row r="1025">
          <cell r="K1025">
            <v>0</v>
          </cell>
          <cell r="AH1025"/>
        </row>
        <row r="1026">
          <cell r="K1026">
            <v>0</v>
          </cell>
          <cell r="AH1026"/>
        </row>
        <row r="1027">
          <cell r="K1027">
            <v>0</v>
          </cell>
          <cell r="AH1027"/>
        </row>
        <row r="1028">
          <cell r="K1028">
            <v>0</v>
          </cell>
          <cell r="AH1028"/>
        </row>
        <row r="1029">
          <cell r="K1029">
            <v>0</v>
          </cell>
          <cell r="AH1029"/>
        </row>
        <row r="1030">
          <cell r="K1030">
            <v>0</v>
          </cell>
          <cell r="AH1030"/>
        </row>
        <row r="1031">
          <cell r="K1031">
            <v>0</v>
          </cell>
          <cell r="AH1031"/>
        </row>
        <row r="1032">
          <cell r="K1032">
            <v>0</v>
          </cell>
          <cell r="AH1032"/>
        </row>
        <row r="1033">
          <cell r="K1033">
            <v>0</v>
          </cell>
          <cell r="AH1033"/>
        </row>
        <row r="1034">
          <cell r="K1034">
            <v>0</v>
          </cell>
          <cell r="AH1034"/>
        </row>
        <row r="1035">
          <cell r="K1035">
            <v>0</v>
          </cell>
          <cell r="AH1035"/>
        </row>
        <row r="1036">
          <cell r="K1036">
            <v>0</v>
          </cell>
          <cell r="AH1036"/>
        </row>
        <row r="1037">
          <cell r="K1037">
            <v>0</v>
          </cell>
          <cell r="AH1037"/>
        </row>
        <row r="1038">
          <cell r="K1038">
            <v>0</v>
          </cell>
          <cell r="AH1038"/>
        </row>
        <row r="1039">
          <cell r="K1039">
            <v>0</v>
          </cell>
          <cell r="AH1039"/>
        </row>
        <row r="1040">
          <cell r="K1040">
            <v>0</v>
          </cell>
          <cell r="AH1040"/>
        </row>
        <row r="1041">
          <cell r="K1041">
            <v>0</v>
          </cell>
          <cell r="AH1041"/>
        </row>
        <row r="1042">
          <cell r="K1042">
            <v>0</v>
          </cell>
          <cell r="AH1042"/>
        </row>
        <row r="1043">
          <cell r="K1043">
            <v>0</v>
          </cell>
          <cell r="AH1043"/>
        </row>
        <row r="1044">
          <cell r="K1044">
            <v>0</v>
          </cell>
          <cell r="AH1044"/>
        </row>
        <row r="1045">
          <cell r="K1045">
            <v>0</v>
          </cell>
          <cell r="AH1045"/>
        </row>
        <row r="1046">
          <cell r="K1046">
            <v>0</v>
          </cell>
          <cell r="AH1046"/>
        </row>
        <row r="1047">
          <cell r="K1047">
            <v>0</v>
          </cell>
          <cell r="AH1047"/>
        </row>
        <row r="1048">
          <cell r="K1048">
            <v>0</v>
          </cell>
          <cell r="AH1048"/>
        </row>
        <row r="1049">
          <cell r="K1049">
            <v>0</v>
          </cell>
          <cell r="AH1049"/>
        </row>
        <row r="1050">
          <cell r="K1050">
            <v>0</v>
          </cell>
          <cell r="AH1050"/>
        </row>
        <row r="1051">
          <cell r="K1051">
            <v>0</v>
          </cell>
          <cell r="AH1051"/>
        </row>
        <row r="1052">
          <cell r="K1052">
            <v>0</v>
          </cell>
          <cell r="AH1052"/>
        </row>
        <row r="1053">
          <cell r="K1053">
            <v>0</v>
          </cell>
          <cell r="AH1053"/>
        </row>
        <row r="1054">
          <cell r="K1054">
            <v>0</v>
          </cell>
          <cell r="AH1054"/>
        </row>
        <row r="1055">
          <cell r="K1055">
            <v>0</v>
          </cell>
          <cell r="AH1055"/>
        </row>
        <row r="1056">
          <cell r="K1056">
            <v>0</v>
          </cell>
          <cell r="AH1056"/>
        </row>
        <row r="1057">
          <cell r="K1057">
            <v>0</v>
          </cell>
          <cell r="AH1057"/>
        </row>
        <row r="1058">
          <cell r="K1058">
            <v>0</v>
          </cell>
          <cell r="AH1058"/>
        </row>
        <row r="1059">
          <cell r="K1059">
            <v>0</v>
          </cell>
          <cell r="AH1059"/>
        </row>
        <row r="1060">
          <cell r="K1060">
            <v>0</v>
          </cell>
          <cell r="AH1060"/>
        </row>
        <row r="1061">
          <cell r="K1061">
            <v>0</v>
          </cell>
          <cell r="AH1061"/>
        </row>
        <row r="1062">
          <cell r="K1062">
            <v>0</v>
          </cell>
          <cell r="AH1062"/>
        </row>
        <row r="1063">
          <cell r="K1063">
            <v>0</v>
          </cell>
          <cell r="AH1063"/>
        </row>
        <row r="1064">
          <cell r="K1064">
            <v>0</v>
          </cell>
          <cell r="AH1064"/>
        </row>
        <row r="1065">
          <cell r="K1065">
            <v>0</v>
          </cell>
          <cell r="AH1065"/>
        </row>
        <row r="1066">
          <cell r="K1066">
            <v>0</v>
          </cell>
          <cell r="AH1066"/>
        </row>
        <row r="1067">
          <cell r="K1067">
            <v>0</v>
          </cell>
          <cell r="AH1067"/>
        </row>
        <row r="1068">
          <cell r="K1068">
            <v>0</v>
          </cell>
          <cell r="AH1068"/>
        </row>
        <row r="1069">
          <cell r="K1069">
            <v>0</v>
          </cell>
          <cell r="AH1069"/>
        </row>
        <row r="1070">
          <cell r="K1070">
            <v>0</v>
          </cell>
          <cell r="AH1070"/>
        </row>
        <row r="1071">
          <cell r="K1071">
            <v>0</v>
          </cell>
          <cell r="AH1071"/>
        </row>
        <row r="1072">
          <cell r="K1072">
            <v>0</v>
          </cell>
          <cell r="AH1072"/>
        </row>
        <row r="1073">
          <cell r="K1073">
            <v>0</v>
          </cell>
          <cell r="AH1073"/>
        </row>
        <row r="1074">
          <cell r="K1074">
            <v>0</v>
          </cell>
          <cell r="AH1074"/>
        </row>
        <row r="1075">
          <cell r="K1075">
            <v>0</v>
          </cell>
          <cell r="AH1075"/>
        </row>
        <row r="1076">
          <cell r="K1076">
            <v>0</v>
          </cell>
          <cell r="AH1076"/>
        </row>
        <row r="1077">
          <cell r="K1077">
            <v>0</v>
          </cell>
          <cell r="AH1077"/>
        </row>
        <row r="1078">
          <cell r="K1078">
            <v>0</v>
          </cell>
          <cell r="AH1078"/>
        </row>
        <row r="1079">
          <cell r="K1079">
            <v>0</v>
          </cell>
          <cell r="AH1079"/>
        </row>
        <row r="1080">
          <cell r="K1080">
            <v>0</v>
          </cell>
          <cell r="AH1080"/>
        </row>
        <row r="1081">
          <cell r="K1081">
            <v>0</v>
          </cell>
          <cell r="AH1081"/>
        </row>
        <row r="1082">
          <cell r="K1082">
            <v>0</v>
          </cell>
          <cell r="AH1082"/>
        </row>
        <row r="1083">
          <cell r="K1083">
            <v>0</v>
          </cell>
          <cell r="AH1083"/>
        </row>
        <row r="1084">
          <cell r="K1084">
            <v>0</v>
          </cell>
          <cell r="AH1084"/>
        </row>
        <row r="1085">
          <cell r="K1085">
            <v>0</v>
          </cell>
          <cell r="AH1085"/>
        </row>
        <row r="1086">
          <cell r="K1086">
            <v>0</v>
          </cell>
          <cell r="AH1086"/>
        </row>
        <row r="1087">
          <cell r="K1087">
            <v>0</v>
          </cell>
          <cell r="AH1087"/>
        </row>
        <row r="1088">
          <cell r="K1088">
            <v>0</v>
          </cell>
          <cell r="AH1088"/>
        </row>
        <row r="1089">
          <cell r="K1089">
            <v>0</v>
          </cell>
          <cell r="AH1089"/>
        </row>
        <row r="1090">
          <cell r="K1090">
            <v>0</v>
          </cell>
          <cell r="AH1090"/>
        </row>
        <row r="1091">
          <cell r="K1091">
            <v>0</v>
          </cell>
          <cell r="AH1091"/>
        </row>
        <row r="1092">
          <cell r="K1092">
            <v>0</v>
          </cell>
          <cell r="AH1092"/>
        </row>
        <row r="1093">
          <cell r="K1093">
            <v>0</v>
          </cell>
          <cell r="AH1093"/>
        </row>
        <row r="1094">
          <cell r="K1094">
            <v>0</v>
          </cell>
          <cell r="AH1094"/>
        </row>
        <row r="1095">
          <cell r="K1095">
            <v>0</v>
          </cell>
          <cell r="AH1095"/>
        </row>
        <row r="1096">
          <cell r="K1096">
            <v>0</v>
          </cell>
          <cell r="AH1096"/>
        </row>
        <row r="1097">
          <cell r="K1097">
            <v>0</v>
          </cell>
          <cell r="AH1097"/>
        </row>
        <row r="1098">
          <cell r="K1098">
            <v>0</v>
          </cell>
          <cell r="AH1098"/>
        </row>
        <row r="1099">
          <cell r="K1099">
            <v>0</v>
          </cell>
          <cell r="AH1099"/>
        </row>
        <row r="1100">
          <cell r="K1100">
            <v>0</v>
          </cell>
          <cell r="AH1100"/>
        </row>
        <row r="1101">
          <cell r="K1101">
            <v>0</v>
          </cell>
          <cell r="AH1101"/>
        </row>
        <row r="1102">
          <cell r="K1102">
            <v>0</v>
          </cell>
          <cell r="AH1102"/>
        </row>
        <row r="1103">
          <cell r="K1103">
            <v>0</v>
          </cell>
          <cell r="AH1103"/>
        </row>
        <row r="1104">
          <cell r="K1104">
            <v>0</v>
          </cell>
          <cell r="AH1104"/>
        </row>
        <row r="1105">
          <cell r="K1105">
            <v>0</v>
          </cell>
          <cell r="AH1105"/>
        </row>
        <row r="1106">
          <cell r="K1106">
            <v>0</v>
          </cell>
          <cell r="AH1106"/>
        </row>
        <row r="1107">
          <cell r="K1107">
            <v>0</v>
          </cell>
          <cell r="AH1107"/>
        </row>
        <row r="1108">
          <cell r="K1108">
            <v>0</v>
          </cell>
          <cell r="AH1108"/>
        </row>
        <row r="1109">
          <cell r="K1109">
            <v>0</v>
          </cell>
          <cell r="AH1109"/>
        </row>
        <row r="1110">
          <cell r="K1110">
            <v>0</v>
          </cell>
          <cell r="AH1110"/>
        </row>
        <row r="1111">
          <cell r="K1111">
            <v>0</v>
          </cell>
          <cell r="AH1111"/>
        </row>
        <row r="1112">
          <cell r="K1112">
            <v>0</v>
          </cell>
          <cell r="AH1112"/>
        </row>
        <row r="1113">
          <cell r="K1113">
            <v>0</v>
          </cell>
          <cell r="AH1113"/>
        </row>
        <row r="1114">
          <cell r="K1114">
            <v>0</v>
          </cell>
          <cell r="AH1114"/>
        </row>
        <row r="1115">
          <cell r="K1115">
            <v>0</v>
          </cell>
          <cell r="AH1115"/>
        </row>
        <row r="1116">
          <cell r="K1116">
            <v>0</v>
          </cell>
          <cell r="AH1116"/>
        </row>
        <row r="1117">
          <cell r="K1117">
            <v>0</v>
          </cell>
          <cell r="AH1117"/>
        </row>
        <row r="1118">
          <cell r="K1118">
            <v>0</v>
          </cell>
          <cell r="AH1118"/>
        </row>
        <row r="1119">
          <cell r="K1119">
            <v>0</v>
          </cell>
          <cell r="AH1119"/>
        </row>
        <row r="1120">
          <cell r="K1120">
            <v>0</v>
          </cell>
          <cell r="AH1120"/>
        </row>
        <row r="1121">
          <cell r="K1121">
            <v>0</v>
          </cell>
          <cell r="AH1121"/>
        </row>
        <row r="1122">
          <cell r="K1122">
            <v>0</v>
          </cell>
          <cell r="AH1122"/>
        </row>
        <row r="1123">
          <cell r="K1123">
            <v>0</v>
          </cell>
          <cell r="AH1123"/>
        </row>
        <row r="1124">
          <cell r="K1124">
            <v>0</v>
          </cell>
          <cell r="AH1124"/>
        </row>
        <row r="1125">
          <cell r="K1125">
            <v>0</v>
          </cell>
          <cell r="AH1125"/>
        </row>
        <row r="1126">
          <cell r="K1126">
            <v>0</v>
          </cell>
          <cell r="AH1126"/>
        </row>
        <row r="1127">
          <cell r="K1127">
            <v>0</v>
          </cell>
          <cell r="AH1127"/>
        </row>
        <row r="1128">
          <cell r="K1128">
            <v>0</v>
          </cell>
          <cell r="AH1128"/>
        </row>
        <row r="1129">
          <cell r="K1129">
            <v>0</v>
          </cell>
          <cell r="AH1129"/>
        </row>
        <row r="1130">
          <cell r="K1130">
            <v>0</v>
          </cell>
          <cell r="AH1130"/>
        </row>
        <row r="1131">
          <cell r="K1131">
            <v>0</v>
          </cell>
          <cell r="AH1131"/>
        </row>
        <row r="1132">
          <cell r="K1132">
            <v>0</v>
          </cell>
          <cell r="AH1132"/>
        </row>
        <row r="1133">
          <cell r="K1133">
            <v>0</v>
          </cell>
          <cell r="AH1133"/>
        </row>
        <row r="1134">
          <cell r="K1134">
            <v>0</v>
          </cell>
          <cell r="AH1134"/>
        </row>
        <row r="1135">
          <cell r="K1135">
            <v>0</v>
          </cell>
          <cell r="AH1135"/>
        </row>
        <row r="1136">
          <cell r="K1136">
            <v>0</v>
          </cell>
          <cell r="AH1136"/>
        </row>
        <row r="1137">
          <cell r="K1137">
            <v>0</v>
          </cell>
          <cell r="AH1137"/>
        </row>
        <row r="1138">
          <cell r="K1138">
            <v>0</v>
          </cell>
          <cell r="AH1138"/>
        </row>
        <row r="1139">
          <cell r="K1139">
            <v>0</v>
          </cell>
          <cell r="AH1139"/>
        </row>
        <row r="1140">
          <cell r="K1140">
            <v>0</v>
          </cell>
          <cell r="AH1140"/>
        </row>
        <row r="1141">
          <cell r="K1141">
            <v>0</v>
          </cell>
          <cell r="AH1141"/>
        </row>
        <row r="1142">
          <cell r="K1142">
            <v>0</v>
          </cell>
          <cell r="AH1142"/>
        </row>
        <row r="1143">
          <cell r="K1143">
            <v>0</v>
          </cell>
          <cell r="AH1143"/>
        </row>
        <row r="1144">
          <cell r="K1144">
            <v>0</v>
          </cell>
          <cell r="AH1144"/>
        </row>
        <row r="1145">
          <cell r="K1145">
            <v>0</v>
          </cell>
          <cell r="AH1145"/>
        </row>
        <row r="1146">
          <cell r="K1146">
            <v>0</v>
          </cell>
          <cell r="AH1146"/>
        </row>
        <row r="1147">
          <cell r="K1147">
            <v>0</v>
          </cell>
          <cell r="AH1147"/>
        </row>
        <row r="1148">
          <cell r="K1148">
            <v>0</v>
          </cell>
          <cell r="AH1148"/>
        </row>
        <row r="1149">
          <cell r="K1149">
            <v>0</v>
          </cell>
          <cell r="AH1149"/>
        </row>
        <row r="1150">
          <cell r="K1150">
            <v>0</v>
          </cell>
          <cell r="AH1150"/>
        </row>
        <row r="1151">
          <cell r="K1151">
            <v>0</v>
          </cell>
          <cell r="AH1151"/>
        </row>
        <row r="1152">
          <cell r="K1152">
            <v>0</v>
          </cell>
          <cell r="AH1152"/>
        </row>
        <row r="1153">
          <cell r="K1153">
            <v>0</v>
          </cell>
          <cell r="AH1153"/>
        </row>
        <row r="1154">
          <cell r="K1154">
            <v>0</v>
          </cell>
          <cell r="AH1154"/>
        </row>
        <row r="1155">
          <cell r="K1155">
            <v>0</v>
          </cell>
          <cell r="AH1155"/>
        </row>
        <row r="1156">
          <cell r="K1156">
            <v>0</v>
          </cell>
          <cell r="AH1156"/>
        </row>
        <row r="1157">
          <cell r="K1157">
            <v>0</v>
          </cell>
          <cell r="AH1157"/>
        </row>
        <row r="1158">
          <cell r="K1158">
            <v>0</v>
          </cell>
          <cell r="AH1158"/>
        </row>
        <row r="1159">
          <cell r="K1159">
            <v>0</v>
          </cell>
          <cell r="AH1159"/>
        </row>
        <row r="1160">
          <cell r="K1160">
            <v>0</v>
          </cell>
          <cell r="AH1160"/>
        </row>
        <row r="1161">
          <cell r="K1161">
            <v>0</v>
          </cell>
          <cell r="AH1161"/>
        </row>
        <row r="1162">
          <cell r="K1162">
            <v>0</v>
          </cell>
          <cell r="AH1162"/>
        </row>
        <row r="1163">
          <cell r="K1163">
            <v>0</v>
          </cell>
          <cell r="AH1163"/>
        </row>
        <row r="1164">
          <cell r="K1164">
            <v>0</v>
          </cell>
          <cell r="AH1164"/>
        </row>
        <row r="1165">
          <cell r="K1165">
            <v>0</v>
          </cell>
          <cell r="AH1165"/>
        </row>
        <row r="1166">
          <cell r="K1166">
            <v>0</v>
          </cell>
          <cell r="AH1166"/>
        </row>
        <row r="1167">
          <cell r="K1167">
            <v>0</v>
          </cell>
          <cell r="AH1167"/>
        </row>
        <row r="1168">
          <cell r="K1168">
            <v>0</v>
          </cell>
          <cell r="AH1168"/>
        </row>
        <row r="1169">
          <cell r="K1169">
            <v>0</v>
          </cell>
          <cell r="AH1169"/>
        </row>
        <row r="1170">
          <cell r="K1170">
            <v>0</v>
          </cell>
          <cell r="AH1170"/>
        </row>
        <row r="1171">
          <cell r="K1171">
            <v>0</v>
          </cell>
          <cell r="AH1171"/>
        </row>
        <row r="1172">
          <cell r="K1172">
            <v>0</v>
          </cell>
          <cell r="AH1172"/>
        </row>
        <row r="1173">
          <cell r="K1173">
            <v>0</v>
          </cell>
          <cell r="AH1173"/>
        </row>
        <row r="1174">
          <cell r="K1174">
            <v>0</v>
          </cell>
          <cell r="AH1174"/>
        </row>
        <row r="1175">
          <cell r="K1175">
            <v>0</v>
          </cell>
          <cell r="AH1175"/>
        </row>
        <row r="1176">
          <cell r="K1176">
            <v>0</v>
          </cell>
          <cell r="AH1176"/>
        </row>
        <row r="1177">
          <cell r="K1177">
            <v>0</v>
          </cell>
          <cell r="AH1177"/>
        </row>
        <row r="1178">
          <cell r="K1178">
            <v>0</v>
          </cell>
          <cell r="AH1178"/>
        </row>
        <row r="1179">
          <cell r="K1179">
            <v>0</v>
          </cell>
          <cell r="AH1179"/>
        </row>
        <row r="1180">
          <cell r="K1180">
            <v>0</v>
          </cell>
          <cell r="AH1180"/>
        </row>
        <row r="1181">
          <cell r="K1181">
            <v>0</v>
          </cell>
          <cell r="AH1181"/>
        </row>
        <row r="1182">
          <cell r="K1182">
            <v>0</v>
          </cell>
          <cell r="AH1182"/>
        </row>
        <row r="1183">
          <cell r="K1183">
            <v>0</v>
          </cell>
          <cell r="AH1183"/>
        </row>
        <row r="1184">
          <cell r="K1184">
            <v>0</v>
          </cell>
          <cell r="AH1184"/>
        </row>
        <row r="1185">
          <cell r="K1185">
            <v>0</v>
          </cell>
          <cell r="AH1185"/>
        </row>
        <row r="1186">
          <cell r="K1186">
            <v>0</v>
          </cell>
          <cell r="AH1186"/>
        </row>
        <row r="1187">
          <cell r="K1187">
            <v>0</v>
          </cell>
          <cell r="AH1187"/>
        </row>
        <row r="1188">
          <cell r="K1188">
            <v>0</v>
          </cell>
          <cell r="AH1188"/>
        </row>
        <row r="1189">
          <cell r="K1189">
            <v>0</v>
          </cell>
          <cell r="AH1189"/>
        </row>
        <row r="1190">
          <cell r="K1190">
            <v>0</v>
          </cell>
          <cell r="AH1190"/>
        </row>
        <row r="1191">
          <cell r="K1191">
            <v>0</v>
          </cell>
          <cell r="AH1191"/>
        </row>
        <row r="1192">
          <cell r="K1192">
            <v>0</v>
          </cell>
          <cell r="AH1192"/>
        </row>
        <row r="1193">
          <cell r="K1193">
            <v>0</v>
          </cell>
          <cell r="AH1193"/>
        </row>
        <row r="1194">
          <cell r="K1194">
            <v>0</v>
          </cell>
          <cell r="AH1194"/>
        </row>
        <row r="1195">
          <cell r="K1195">
            <v>0</v>
          </cell>
          <cell r="AH1195"/>
        </row>
        <row r="1196">
          <cell r="K1196">
            <v>0</v>
          </cell>
          <cell r="AH1196"/>
        </row>
        <row r="1197">
          <cell r="K1197">
            <v>0</v>
          </cell>
          <cell r="AH1197"/>
        </row>
        <row r="1198">
          <cell r="K1198">
            <v>0</v>
          </cell>
          <cell r="AH1198"/>
        </row>
        <row r="1199">
          <cell r="K1199">
            <v>0</v>
          </cell>
          <cell r="AH1199"/>
        </row>
        <row r="1200">
          <cell r="K1200">
            <v>0</v>
          </cell>
          <cell r="AH1200"/>
        </row>
        <row r="1201">
          <cell r="K1201">
            <v>0</v>
          </cell>
          <cell r="AH1201"/>
        </row>
        <row r="1202">
          <cell r="K1202">
            <v>0</v>
          </cell>
          <cell r="AH1202"/>
        </row>
        <row r="1203">
          <cell r="K1203">
            <v>0</v>
          </cell>
          <cell r="AH1203"/>
        </row>
        <row r="1204">
          <cell r="K1204">
            <v>0</v>
          </cell>
          <cell r="AH1204"/>
        </row>
        <row r="1205">
          <cell r="K1205">
            <v>0</v>
          </cell>
          <cell r="AH1205"/>
        </row>
        <row r="1206">
          <cell r="K1206">
            <v>0</v>
          </cell>
          <cell r="AH1206"/>
        </row>
        <row r="1207">
          <cell r="K1207">
            <v>0</v>
          </cell>
          <cell r="AH1207"/>
        </row>
        <row r="1208">
          <cell r="K1208">
            <v>0</v>
          </cell>
          <cell r="AH1208"/>
        </row>
        <row r="1209">
          <cell r="K1209">
            <v>0</v>
          </cell>
          <cell r="AH1209"/>
        </row>
        <row r="1210">
          <cell r="K1210">
            <v>0</v>
          </cell>
          <cell r="AH1210"/>
        </row>
        <row r="1211">
          <cell r="K1211">
            <v>0</v>
          </cell>
          <cell r="AH1211"/>
        </row>
        <row r="1212">
          <cell r="K1212">
            <v>0</v>
          </cell>
          <cell r="AH1212"/>
        </row>
        <row r="1213">
          <cell r="K1213">
            <v>0</v>
          </cell>
          <cell r="AH1213"/>
        </row>
        <row r="1214">
          <cell r="K1214">
            <v>0</v>
          </cell>
          <cell r="AH1214"/>
        </row>
        <row r="1215">
          <cell r="K1215">
            <v>0</v>
          </cell>
          <cell r="AH1215"/>
        </row>
        <row r="1216">
          <cell r="K1216">
            <v>0</v>
          </cell>
          <cell r="AH1216"/>
        </row>
        <row r="1217">
          <cell r="K1217">
            <v>0</v>
          </cell>
          <cell r="AH1217"/>
        </row>
        <row r="1218">
          <cell r="K1218">
            <v>0</v>
          </cell>
          <cell r="AH1218"/>
        </row>
        <row r="1219">
          <cell r="K1219">
            <v>0</v>
          </cell>
          <cell r="AH1219"/>
        </row>
        <row r="1220">
          <cell r="K1220">
            <v>0</v>
          </cell>
          <cell r="AH1220"/>
        </row>
        <row r="1221">
          <cell r="K1221">
            <v>0</v>
          </cell>
          <cell r="AH1221"/>
        </row>
        <row r="1222">
          <cell r="K1222">
            <v>0</v>
          </cell>
          <cell r="AH1222"/>
        </row>
        <row r="1223">
          <cell r="K1223">
            <v>0</v>
          </cell>
          <cell r="AH1223"/>
        </row>
        <row r="1224">
          <cell r="K1224">
            <v>0</v>
          </cell>
          <cell r="AH1224"/>
        </row>
        <row r="1225">
          <cell r="K1225">
            <v>0</v>
          </cell>
          <cell r="AH1225"/>
        </row>
        <row r="1226">
          <cell r="K1226">
            <v>0</v>
          </cell>
          <cell r="AH1226"/>
        </row>
        <row r="1227">
          <cell r="K1227">
            <v>0</v>
          </cell>
          <cell r="AH1227"/>
        </row>
        <row r="1228">
          <cell r="K1228">
            <v>0</v>
          </cell>
          <cell r="AH1228"/>
        </row>
        <row r="1229">
          <cell r="K1229">
            <v>0</v>
          </cell>
          <cell r="AH1229"/>
        </row>
        <row r="1230">
          <cell r="K1230">
            <v>0</v>
          </cell>
          <cell r="AH1230"/>
        </row>
        <row r="1231">
          <cell r="K1231">
            <v>0</v>
          </cell>
          <cell r="AH1231"/>
        </row>
        <row r="1232">
          <cell r="K1232">
            <v>0</v>
          </cell>
          <cell r="AH1232"/>
        </row>
        <row r="1233">
          <cell r="K1233">
            <v>0</v>
          </cell>
          <cell r="AH1233"/>
        </row>
        <row r="1234">
          <cell r="K1234">
            <v>0</v>
          </cell>
          <cell r="AH1234"/>
        </row>
        <row r="1235">
          <cell r="K1235">
            <v>0</v>
          </cell>
          <cell r="AH1235"/>
        </row>
        <row r="1236">
          <cell r="K1236">
            <v>0</v>
          </cell>
          <cell r="AH1236"/>
        </row>
        <row r="1237">
          <cell r="K1237">
            <v>0</v>
          </cell>
          <cell r="AH1237"/>
        </row>
        <row r="1238">
          <cell r="K1238">
            <v>0</v>
          </cell>
          <cell r="AH1238"/>
        </row>
        <row r="1239">
          <cell r="K1239">
            <v>0</v>
          </cell>
          <cell r="AH1239"/>
        </row>
        <row r="1240">
          <cell r="K1240">
            <v>0</v>
          </cell>
          <cell r="AH1240"/>
        </row>
        <row r="1241">
          <cell r="K1241">
            <v>0</v>
          </cell>
          <cell r="AH1241"/>
        </row>
        <row r="1242">
          <cell r="K1242">
            <v>0</v>
          </cell>
          <cell r="AH1242"/>
        </row>
        <row r="1243">
          <cell r="K1243">
            <v>0</v>
          </cell>
          <cell r="AH1243"/>
        </row>
        <row r="1244">
          <cell r="K1244">
            <v>0</v>
          </cell>
          <cell r="AH1244"/>
        </row>
        <row r="1245">
          <cell r="K1245">
            <v>0</v>
          </cell>
          <cell r="AH1245"/>
        </row>
        <row r="1246">
          <cell r="K1246">
            <v>0</v>
          </cell>
          <cell r="AH1246"/>
        </row>
        <row r="1247">
          <cell r="K1247">
            <v>0</v>
          </cell>
          <cell r="AH1247"/>
        </row>
        <row r="1248">
          <cell r="K1248">
            <v>0</v>
          </cell>
          <cell r="AH1248"/>
        </row>
        <row r="1249">
          <cell r="K1249">
            <v>0</v>
          </cell>
          <cell r="AH1249"/>
        </row>
        <row r="1250">
          <cell r="K1250">
            <v>0</v>
          </cell>
          <cell r="AH1250"/>
        </row>
        <row r="1251">
          <cell r="K1251">
            <v>0</v>
          </cell>
          <cell r="AH1251"/>
        </row>
        <row r="1252">
          <cell r="K1252">
            <v>0</v>
          </cell>
          <cell r="AH1252"/>
        </row>
        <row r="1253">
          <cell r="K1253">
            <v>0</v>
          </cell>
          <cell r="AH1253"/>
        </row>
        <row r="1254">
          <cell r="K1254">
            <v>0</v>
          </cell>
          <cell r="AH1254"/>
        </row>
        <row r="1255">
          <cell r="K1255">
            <v>0</v>
          </cell>
          <cell r="AH1255"/>
        </row>
        <row r="1256">
          <cell r="K1256">
            <v>0</v>
          </cell>
          <cell r="AH1256"/>
        </row>
        <row r="1257">
          <cell r="K1257">
            <v>0</v>
          </cell>
          <cell r="AH1257"/>
        </row>
        <row r="1258">
          <cell r="K1258">
            <v>0</v>
          </cell>
          <cell r="AH1258"/>
        </row>
        <row r="1259">
          <cell r="K1259">
            <v>0</v>
          </cell>
          <cell r="AH1259"/>
        </row>
        <row r="1260">
          <cell r="K1260">
            <v>0</v>
          </cell>
          <cell r="AH1260"/>
        </row>
        <row r="1261">
          <cell r="K1261">
            <v>0</v>
          </cell>
          <cell r="AH1261"/>
        </row>
        <row r="1262">
          <cell r="K1262">
            <v>0</v>
          </cell>
          <cell r="AH1262"/>
        </row>
        <row r="1263">
          <cell r="K1263">
            <v>0</v>
          </cell>
          <cell r="AH1263"/>
        </row>
        <row r="1264">
          <cell r="K1264">
            <v>0</v>
          </cell>
          <cell r="AH1264"/>
        </row>
        <row r="1265">
          <cell r="K1265">
            <v>0</v>
          </cell>
          <cell r="AH1265"/>
        </row>
        <row r="1266">
          <cell r="K1266">
            <v>0</v>
          </cell>
          <cell r="AH1266"/>
        </row>
        <row r="1267">
          <cell r="K1267">
            <v>0</v>
          </cell>
          <cell r="AH1267"/>
        </row>
        <row r="1268">
          <cell r="K1268">
            <v>0</v>
          </cell>
          <cell r="AH1268"/>
        </row>
        <row r="1269">
          <cell r="K1269">
            <v>0</v>
          </cell>
          <cell r="AH1269"/>
        </row>
        <row r="1270">
          <cell r="K1270">
            <v>0</v>
          </cell>
          <cell r="AH1270"/>
        </row>
        <row r="1271">
          <cell r="K1271">
            <v>0</v>
          </cell>
          <cell r="AH1271"/>
        </row>
        <row r="1272">
          <cell r="K1272">
            <v>0</v>
          </cell>
          <cell r="AH1272"/>
        </row>
        <row r="1273">
          <cell r="K1273">
            <v>0</v>
          </cell>
          <cell r="AH1273"/>
        </row>
        <row r="1274">
          <cell r="K1274">
            <v>0</v>
          </cell>
          <cell r="AH1274"/>
        </row>
        <row r="1275">
          <cell r="K1275">
            <v>0</v>
          </cell>
          <cell r="AH1275"/>
        </row>
        <row r="1276">
          <cell r="K1276">
            <v>0</v>
          </cell>
          <cell r="AH1276"/>
        </row>
        <row r="1277">
          <cell r="K1277">
            <v>0</v>
          </cell>
          <cell r="AH1277"/>
        </row>
        <row r="1278">
          <cell r="K1278">
            <v>0</v>
          </cell>
          <cell r="AH1278"/>
        </row>
        <row r="1279">
          <cell r="K1279">
            <v>0</v>
          </cell>
          <cell r="AH1279"/>
        </row>
        <row r="1280">
          <cell r="K1280">
            <v>0</v>
          </cell>
          <cell r="AH1280"/>
        </row>
        <row r="1281">
          <cell r="K1281">
            <v>0</v>
          </cell>
          <cell r="AH1281"/>
        </row>
        <row r="1282">
          <cell r="K1282">
            <v>0</v>
          </cell>
          <cell r="AH1282"/>
        </row>
        <row r="1283">
          <cell r="K1283">
            <v>0</v>
          </cell>
          <cell r="AH1283"/>
        </row>
        <row r="1284">
          <cell r="K1284">
            <v>0</v>
          </cell>
          <cell r="AH1284"/>
        </row>
        <row r="1285">
          <cell r="K1285">
            <v>0</v>
          </cell>
          <cell r="AH1285"/>
        </row>
        <row r="1286">
          <cell r="K1286">
            <v>0</v>
          </cell>
          <cell r="AH1286"/>
        </row>
        <row r="1287">
          <cell r="K1287">
            <v>0</v>
          </cell>
          <cell r="AH1287"/>
        </row>
        <row r="1288">
          <cell r="K1288">
            <v>0</v>
          </cell>
          <cell r="AH1288"/>
        </row>
        <row r="1289">
          <cell r="K1289">
            <v>0</v>
          </cell>
          <cell r="AH1289"/>
        </row>
        <row r="1290">
          <cell r="K1290">
            <v>0</v>
          </cell>
          <cell r="AH1290"/>
        </row>
        <row r="1291">
          <cell r="K1291">
            <v>0</v>
          </cell>
          <cell r="AH1291"/>
        </row>
        <row r="1292">
          <cell r="K1292">
            <v>0</v>
          </cell>
          <cell r="AH1292"/>
        </row>
        <row r="1293">
          <cell r="K1293">
            <v>0</v>
          </cell>
          <cell r="AH1293"/>
        </row>
        <row r="1294">
          <cell r="K1294">
            <v>0</v>
          </cell>
          <cell r="AH1294"/>
        </row>
        <row r="1295">
          <cell r="K1295">
            <v>0</v>
          </cell>
          <cell r="AH1295"/>
        </row>
        <row r="1296">
          <cell r="K1296">
            <v>0</v>
          </cell>
          <cell r="AH1296"/>
        </row>
        <row r="1297">
          <cell r="K1297">
            <v>0</v>
          </cell>
          <cell r="AH1297"/>
        </row>
        <row r="1298">
          <cell r="K1298">
            <v>0</v>
          </cell>
          <cell r="AH1298"/>
        </row>
        <row r="1299">
          <cell r="K1299">
            <v>0</v>
          </cell>
          <cell r="AH1299"/>
        </row>
        <row r="1300">
          <cell r="K1300">
            <v>0</v>
          </cell>
          <cell r="AH1300"/>
        </row>
        <row r="1301">
          <cell r="K1301">
            <v>0</v>
          </cell>
          <cell r="AH1301"/>
        </row>
        <row r="1302">
          <cell r="K1302">
            <v>0</v>
          </cell>
          <cell r="AH1302"/>
        </row>
        <row r="1303">
          <cell r="K1303">
            <v>0</v>
          </cell>
          <cell r="AH1303"/>
        </row>
        <row r="1304">
          <cell r="K1304">
            <v>0</v>
          </cell>
          <cell r="AH1304"/>
        </row>
        <row r="1305">
          <cell r="K1305">
            <v>0</v>
          </cell>
          <cell r="AH1305"/>
        </row>
        <row r="1306">
          <cell r="K1306">
            <v>0</v>
          </cell>
          <cell r="AH1306"/>
        </row>
        <row r="1307">
          <cell r="K1307">
            <v>0</v>
          </cell>
          <cell r="AH1307"/>
        </row>
        <row r="1308">
          <cell r="K1308">
            <v>0</v>
          </cell>
          <cell r="AH1308"/>
        </row>
        <row r="1309">
          <cell r="K1309">
            <v>0</v>
          </cell>
          <cell r="AH1309"/>
        </row>
        <row r="1310">
          <cell r="K1310">
            <v>0</v>
          </cell>
          <cell r="AH1310"/>
        </row>
        <row r="1311">
          <cell r="K1311">
            <v>0</v>
          </cell>
          <cell r="AH1311"/>
        </row>
        <row r="1312">
          <cell r="K1312">
            <v>0</v>
          </cell>
          <cell r="AH1312"/>
        </row>
        <row r="1313">
          <cell r="K1313">
            <v>0</v>
          </cell>
          <cell r="AH1313"/>
        </row>
        <row r="1314">
          <cell r="K1314">
            <v>0</v>
          </cell>
          <cell r="AH1314"/>
        </row>
        <row r="1315">
          <cell r="K1315">
            <v>0</v>
          </cell>
          <cell r="AH1315"/>
        </row>
        <row r="1316">
          <cell r="K1316">
            <v>0</v>
          </cell>
          <cell r="AH1316"/>
        </row>
        <row r="1317">
          <cell r="K1317">
            <v>0</v>
          </cell>
          <cell r="AH1317"/>
        </row>
        <row r="1318">
          <cell r="K1318">
            <v>0</v>
          </cell>
          <cell r="AH1318"/>
        </row>
        <row r="1319">
          <cell r="K1319">
            <v>0</v>
          </cell>
          <cell r="AH1319"/>
        </row>
        <row r="1320">
          <cell r="K1320">
            <v>0</v>
          </cell>
          <cell r="AH1320"/>
        </row>
        <row r="1321">
          <cell r="K1321">
            <v>0</v>
          </cell>
          <cell r="AH1321"/>
        </row>
        <row r="1322">
          <cell r="K1322">
            <v>0</v>
          </cell>
          <cell r="AH1322"/>
        </row>
        <row r="1323">
          <cell r="K1323">
            <v>0</v>
          </cell>
          <cell r="AH1323"/>
        </row>
        <row r="1324">
          <cell r="K1324">
            <v>0</v>
          </cell>
          <cell r="AH1324"/>
        </row>
        <row r="1325">
          <cell r="K1325">
            <v>0</v>
          </cell>
          <cell r="AH1325"/>
        </row>
        <row r="1326">
          <cell r="K1326">
            <v>0</v>
          </cell>
          <cell r="AH1326"/>
        </row>
        <row r="1327">
          <cell r="K1327">
            <v>0</v>
          </cell>
          <cell r="AH1327"/>
        </row>
        <row r="1328">
          <cell r="K1328">
            <v>0</v>
          </cell>
          <cell r="AH1328"/>
        </row>
        <row r="1329">
          <cell r="K1329">
            <v>0</v>
          </cell>
          <cell r="AH1329"/>
        </row>
        <row r="1330">
          <cell r="K1330">
            <v>0</v>
          </cell>
          <cell r="AH1330"/>
        </row>
        <row r="1331">
          <cell r="K1331">
            <v>0</v>
          </cell>
          <cell r="AH1331"/>
        </row>
        <row r="1332">
          <cell r="K1332">
            <v>0</v>
          </cell>
          <cell r="AH1332"/>
        </row>
        <row r="1333">
          <cell r="K1333">
            <v>0</v>
          </cell>
          <cell r="AH1333"/>
        </row>
        <row r="1334">
          <cell r="K1334">
            <v>0</v>
          </cell>
          <cell r="AH1334"/>
        </row>
        <row r="1335">
          <cell r="K1335">
            <v>0</v>
          </cell>
          <cell r="AH1335"/>
        </row>
        <row r="1336">
          <cell r="K1336">
            <v>0</v>
          </cell>
          <cell r="AH1336"/>
        </row>
        <row r="1337">
          <cell r="K1337">
            <v>0</v>
          </cell>
          <cell r="AH1337"/>
        </row>
        <row r="1338">
          <cell r="K1338">
            <v>0</v>
          </cell>
          <cell r="AH1338"/>
        </row>
        <row r="1339">
          <cell r="K1339">
            <v>0</v>
          </cell>
          <cell r="AH1339"/>
        </row>
        <row r="1340">
          <cell r="K1340">
            <v>0</v>
          </cell>
          <cell r="AH1340"/>
        </row>
        <row r="1341">
          <cell r="K1341">
            <v>0</v>
          </cell>
          <cell r="AH1341"/>
        </row>
        <row r="1342">
          <cell r="K1342">
            <v>0</v>
          </cell>
          <cell r="AH1342"/>
        </row>
        <row r="1343">
          <cell r="K1343">
            <v>0</v>
          </cell>
          <cell r="AH1343"/>
        </row>
        <row r="1344">
          <cell r="K1344">
            <v>0</v>
          </cell>
          <cell r="AH1344"/>
        </row>
        <row r="1345">
          <cell r="K1345">
            <v>0</v>
          </cell>
          <cell r="AH1345"/>
        </row>
        <row r="1346">
          <cell r="K1346">
            <v>0</v>
          </cell>
          <cell r="AH1346"/>
        </row>
        <row r="1347">
          <cell r="K1347">
            <v>0</v>
          </cell>
          <cell r="AH1347"/>
        </row>
        <row r="1348">
          <cell r="K1348">
            <v>0</v>
          </cell>
          <cell r="AH1348"/>
        </row>
        <row r="1349">
          <cell r="K1349">
            <v>0</v>
          </cell>
          <cell r="AH1349"/>
        </row>
        <row r="1350">
          <cell r="K1350">
            <v>0</v>
          </cell>
          <cell r="AH1350"/>
        </row>
        <row r="1351">
          <cell r="K1351">
            <v>0</v>
          </cell>
          <cell r="AH1351"/>
        </row>
        <row r="1352">
          <cell r="K1352">
            <v>0</v>
          </cell>
          <cell r="AH1352"/>
        </row>
        <row r="1353">
          <cell r="K1353">
            <v>0</v>
          </cell>
          <cell r="AH1353"/>
        </row>
        <row r="1354">
          <cell r="K1354">
            <v>0</v>
          </cell>
          <cell r="AH1354"/>
        </row>
        <row r="1355">
          <cell r="K1355">
            <v>0</v>
          </cell>
          <cell r="AH1355"/>
        </row>
        <row r="1356">
          <cell r="K1356">
            <v>0</v>
          </cell>
          <cell r="AH1356"/>
        </row>
        <row r="1357">
          <cell r="K1357">
            <v>0</v>
          </cell>
          <cell r="AH1357"/>
        </row>
        <row r="1358">
          <cell r="K1358">
            <v>0</v>
          </cell>
          <cell r="AH1358"/>
        </row>
        <row r="1359">
          <cell r="K1359">
            <v>0</v>
          </cell>
          <cell r="AH1359"/>
        </row>
        <row r="1360">
          <cell r="K1360">
            <v>0</v>
          </cell>
          <cell r="AH1360"/>
        </row>
        <row r="1361">
          <cell r="K1361">
            <v>0</v>
          </cell>
          <cell r="AH1361"/>
        </row>
        <row r="1362">
          <cell r="K1362">
            <v>0</v>
          </cell>
          <cell r="AH1362"/>
        </row>
        <row r="1363">
          <cell r="K1363">
            <v>0</v>
          </cell>
          <cell r="AH1363"/>
        </row>
        <row r="1364">
          <cell r="K1364">
            <v>0</v>
          </cell>
          <cell r="AH1364"/>
        </row>
        <row r="1365">
          <cell r="K1365">
            <v>0</v>
          </cell>
          <cell r="AH1365"/>
        </row>
        <row r="1366">
          <cell r="K1366">
            <v>0</v>
          </cell>
          <cell r="AH1366"/>
        </row>
        <row r="1367">
          <cell r="K1367">
            <v>0</v>
          </cell>
          <cell r="AH1367"/>
        </row>
        <row r="1368">
          <cell r="K1368">
            <v>0</v>
          </cell>
          <cell r="AH1368"/>
        </row>
        <row r="1369">
          <cell r="K1369">
            <v>0</v>
          </cell>
          <cell r="AH1369"/>
        </row>
        <row r="1370">
          <cell r="K1370">
            <v>0</v>
          </cell>
          <cell r="AH1370"/>
        </row>
        <row r="1371">
          <cell r="K1371">
            <v>0</v>
          </cell>
          <cell r="AH1371"/>
        </row>
        <row r="1372">
          <cell r="K1372">
            <v>0</v>
          </cell>
          <cell r="AH1372"/>
        </row>
        <row r="1373">
          <cell r="K1373">
            <v>0</v>
          </cell>
          <cell r="AH1373"/>
        </row>
        <row r="1374">
          <cell r="K1374">
            <v>0</v>
          </cell>
          <cell r="AH1374"/>
        </row>
        <row r="1375">
          <cell r="K1375">
            <v>0</v>
          </cell>
          <cell r="AH1375"/>
        </row>
        <row r="1376">
          <cell r="K1376">
            <v>0</v>
          </cell>
          <cell r="AH1376"/>
        </row>
        <row r="1377">
          <cell r="K1377">
            <v>0</v>
          </cell>
          <cell r="AH1377"/>
        </row>
        <row r="1378">
          <cell r="K1378">
            <v>0</v>
          </cell>
          <cell r="AH1378"/>
        </row>
        <row r="1379">
          <cell r="K1379">
            <v>0</v>
          </cell>
          <cell r="AH1379"/>
        </row>
        <row r="1380">
          <cell r="K1380">
            <v>0</v>
          </cell>
          <cell r="AH1380"/>
        </row>
        <row r="1381">
          <cell r="K1381">
            <v>0</v>
          </cell>
          <cell r="AH1381"/>
        </row>
        <row r="1382">
          <cell r="K1382">
            <v>0</v>
          </cell>
          <cell r="AH1382"/>
        </row>
        <row r="1383">
          <cell r="K1383">
            <v>0</v>
          </cell>
          <cell r="AH1383"/>
        </row>
        <row r="1384">
          <cell r="K1384">
            <v>0</v>
          </cell>
          <cell r="AH1384"/>
        </row>
        <row r="1385">
          <cell r="K1385">
            <v>0</v>
          </cell>
          <cell r="AH1385"/>
        </row>
        <row r="1386">
          <cell r="K1386">
            <v>0</v>
          </cell>
          <cell r="AH1386"/>
        </row>
        <row r="1387">
          <cell r="K1387">
            <v>0</v>
          </cell>
          <cell r="AH1387"/>
        </row>
        <row r="1388">
          <cell r="K1388">
            <v>0</v>
          </cell>
          <cell r="AH1388"/>
        </row>
        <row r="1389">
          <cell r="K1389">
            <v>0</v>
          </cell>
          <cell r="AH1389"/>
        </row>
        <row r="1390">
          <cell r="K1390">
            <v>0</v>
          </cell>
          <cell r="AH1390"/>
        </row>
        <row r="1391">
          <cell r="K1391">
            <v>0</v>
          </cell>
          <cell r="AH1391"/>
        </row>
        <row r="1392">
          <cell r="K1392">
            <v>0</v>
          </cell>
          <cell r="AH1392"/>
        </row>
        <row r="1393">
          <cell r="K1393">
            <v>0</v>
          </cell>
          <cell r="AH1393"/>
        </row>
        <row r="1394">
          <cell r="K1394">
            <v>0</v>
          </cell>
          <cell r="AH1394"/>
        </row>
        <row r="1395">
          <cell r="K1395">
            <v>0</v>
          </cell>
          <cell r="AH1395"/>
        </row>
        <row r="1396">
          <cell r="K1396">
            <v>0</v>
          </cell>
          <cell r="AH1396"/>
        </row>
        <row r="1397">
          <cell r="K1397">
            <v>0</v>
          </cell>
          <cell r="AH1397"/>
        </row>
        <row r="1398">
          <cell r="K1398">
            <v>0</v>
          </cell>
          <cell r="AH1398"/>
        </row>
        <row r="1399">
          <cell r="K1399">
            <v>0</v>
          </cell>
          <cell r="AH1399"/>
        </row>
        <row r="1400">
          <cell r="K1400">
            <v>0</v>
          </cell>
          <cell r="AH1400"/>
        </row>
        <row r="1401">
          <cell r="K1401">
            <v>0</v>
          </cell>
          <cell r="AH1401"/>
        </row>
        <row r="1402">
          <cell r="K1402">
            <v>0</v>
          </cell>
          <cell r="AH1402"/>
        </row>
        <row r="1403">
          <cell r="K1403">
            <v>0</v>
          </cell>
          <cell r="AH1403"/>
        </row>
        <row r="1404">
          <cell r="K1404">
            <v>0</v>
          </cell>
          <cell r="AH1404"/>
        </row>
        <row r="1405">
          <cell r="K1405">
            <v>0</v>
          </cell>
          <cell r="AH1405"/>
        </row>
        <row r="1406">
          <cell r="K1406">
            <v>0</v>
          </cell>
          <cell r="AH1406"/>
        </row>
        <row r="1407">
          <cell r="K1407">
            <v>0</v>
          </cell>
          <cell r="AH1407"/>
        </row>
        <row r="1408">
          <cell r="K1408">
            <v>0</v>
          </cell>
          <cell r="AH1408"/>
        </row>
        <row r="1409">
          <cell r="K1409">
            <v>0</v>
          </cell>
          <cell r="AH1409"/>
        </row>
        <row r="1410">
          <cell r="K1410">
            <v>0</v>
          </cell>
          <cell r="AH1410"/>
        </row>
        <row r="1411">
          <cell r="K1411">
            <v>0</v>
          </cell>
          <cell r="AH1411"/>
        </row>
        <row r="1412">
          <cell r="K1412">
            <v>0</v>
          </cell>
          <cell r="AH1412"/>
        </row>
        <row r="1413">
          <cell r="K1413">
            <v>0</v>
          </cell>
          <cell r="AH1413"/>
        </row>
        <row r="1414">
          <cell r="K1414">
            <v>0</v>
          </cell>
          <cell r="AH1414"/>
        </row>
        <row r="1415">
          <cell r="K1415">
            <v>0</v>
          </cell>
          <cell r="AH1415"/>
        </row>
        <row r="1416">
          <cell r="K1416">
            <v>0</v>
          </cell>
          <cell r="AH1416"/>
        </row>
        <row r="1417">
          <cell r="K1417">
            <v>0</v>
          </cell>
          <cell r="AH1417"/>
        </row>
        <row r="1418">
          <cell r="K1418">
            <v>0</v>
          </cell>
          <cell r="AH1418"/>
        </row>
        <row r="1419">
          <cell r="K1419">
            <v>0</v>
          </cell>
          <cell r="AH1419"/>
        </row>
        <row r="1420">
          <cell r="K1420">
            <v>0</v>
          </cell>
          <cell r="AH1420"/>
        </row>
        <row r="1421">
          <cell r="K1421">
            <v>0</v>
          </cell>
          <cell r="AH1421"/>
        </row>
        <row r="1422">
          <cell r="K1422">
            <v>0</v>
          </cell>
          <cell r="AH1422"/>
        </row>
        <row r="1423">
          <cell r="K1423">
            <v>0</v>
          </cell>
          <cell r="AH1423"/>
        </row>
        <row r="1424">
          <cell r="K1424">
            <v>0</v>
          </cell>
          <cell r="AH1424"/>
        </row>
        <row r="1425">
          <cell r="K1425">
            <v>0</v>
          </cell>
          <cell r="AH1425"/>
        </row>
        <row r="1426">
          <cell r="K1426">
            <v>0</v>
          </cell>
          <cell r="AH1426"/>
        </row>
        <row r="1427">
          <cell r="K1427">
            <v>0</v>
          </cell>
          <cell r="AH1427"/>
        </row>
        <row r="1428">
          <cell r="K1428">
            <v>0</v>
          </cell>
          <cell r="AH1428"/>
        </row>
        <row r="1429">
          <cell r="K1429">
            <v>0</v>
          </cell>
          <cell r="AH1429"/>
        </row>
        <row r="1430">
          <cell r="K1430">
            <v>0</v>
          </cell>
          <cell r="AH1430"/>
        </row>
        <row r="1431">
          <cell r="K1431">
            <v>0</v>
          </cell>
          <cell r="AH1431"/>
        </row>
        <row r="1432">
          <cell r="K1432">
            <v>0</v>
          </cell>
          <cell r="AH1432"/>
        </row>
        <row r="1433">
          <cell r="K1433">
            <v>0</v>
          </cell>
          <cell r="AH1433"/>
        </row>
        <row r="1434">
          <cell r="K1434">
            <v>0</v>
          </cell>
          <cell r="AH1434"/>
        </row>
        <row r="1435">
          <cell r="K1435">
            <v>0</v>
          </cell>
          <cell r="AH1435"/>
        </row>
        <row r="1436">
          <cell r="K1436">
            <v>0</v>
          </cell>
          <cell r="AH1436"/>
        </row>
        <row r="1437">
          <cell r="K1437">
            <v>0</v>
          </cell>
          <cell r="AH1437"/>
        </row>
        <row r="1438">
          <cell r="K1438">
            <v>0</v>
          </cell>
          <cell r="AH1438"/>
        </row>
        <row r="1439">
          <cell r="K1439">
            <v>0</v>
          </cell>
          <cell r="AH1439"/>
        </row>
        <row r="1440">
          <cell r="K1440">
            <v>0</v>
          </cell>
          <cell r="AH1440"/>
        </row>
        <row r="1441">
          <cell r="K1441">
            <v>0</v>
          </cell>
          <cell r="AH1441"/>
        </row>
        <row r="1442">
          <cell r="K1442">
            <v>0</v>
          </cell>
          <cell r="AH1442"/>
        </row>
        <row r="1443">
          <cell r="K1443">
            <v>0</v>
          </cell>
          <cell r="AH1443"/>
        </row>
        <row r="1444">
          <cell r="K1444">
            <v>0</v>
          </cell>
          <cell r="AH1444"/>
        </row>
        <row r="1445">
          <cell r="K1445">
            <v>0</v>
          </cell>
          <cell r="AH1445"/>
        </row>
        <row r="1446">
          <cell r="K1446">
            <v>0</v>
          </cell>
          <cell r="AH1446"/>
        </row>
        <row r="1447">
          <cell r="K1447">
            <v>0</v>
          </cell>
          <cell r="AH1447"/>
        </row>
        <row r="1448">
          <cell r="K1448">
            <v>0</v>
          </cell>
          <cell r="AH1448"/>
        </row>
        <row r="1449">
          <cell r="K1449">
            <v>0</v>
          </cell>
          <cell r="AH1449"/>
        </row>
        <row r="1450">
          <cell r="K1450">
            <v>0</v>
          </cell>
          <cell r="AH1450"/>
        </row>
        <row r="1451">
          <cell r="K1451">
            <v>0</v>
          </cell>
          <cell r="AH1451"/>
        </row>
        <row r="1452">
          <cell r="K1452">
            <v>0</v>
          </cell>
          <cell r="AH1452"/>
        </row>
        <row r="1453">
          <cell r="K1453">
            <v>0</v>
          </cell>
          <cell r="AH1453"/>
        </row>
        <row r="1454">
          <cell r="K1454">
            <v>0</v>
          </cell>
          <cell r="AH1454"/>
        </row>
        <row r="1455">
          <cell r="K1455">
            <v>0</v>
          </cell>
          <cell r="AH1455"/>
        </row>
        <row r="1456">
          <cell r="K1456">
            <v>0</v>
          </cell>
          <cell r="AH1456"/>
        </row>
        <row r="1457">
          <cell r="K1457">
            <v>0</v>
          </cell>
          <cell r="AH1457"/>
        </row>
        <row r="1458">
          <cell r="K1458">
            <v>0</v>
          </cell>
          <cell r="AH1458"/>
        </row>
        <row r="1459">
          <cell r="K1459">
            <v>0</v>
          </cell>
          <cell r="AH1459"/>
        </row>
        <row r="1460">
          <cell r="K1460">
            <v>0</v>
          </cell>
          <cell r="AH1460"/>
        </row>
        <row r="1461">
          <cell r="K1461">
            <v>0</v>
          </cell>
          <cell r="AH1461"/>
        </row>
        <row r="1462">
          <cell r="K1462">
            <v>0</v>
          </cell>
          <cell r="AH1462"/>
        </row>
        <row r="1463">
          <cell r="K1463">
            <v>0</v>
          </cell>
          <cell r="AH1463"/>
        </row>
        <row r="1464">
          <cell r="K1464">
            <v>0</v>
          </cell>
          <cell r="AH1464"/>
        </row>
        <row r="1465">
          <cell r="K1465">
            <v>0</v>
          </cell>
          <cell r="AH1465"/>
        </row>
        <row r="1466">
          <cell r="K1466">
            <v>0</v>
          </cell>
          <cell r="AH1466"/>
        </row>
        <row r="1467">
          <cell r="K1467">
            <v>0</v>
          </cell>
          <cell r="AH1467"/>
        </row>
        <row r="1468">
          <cell r="K1468">
            <v>0</v>
          </cell>
          <cell r="AH1468"/>
        </row>
        <row r="1469">
          <cell r="K1469">
            <v>0</v>
          </cell>
          <cell r="AH1469"/>
        </row>
        <row r="1470">
          <cell r="K1470">
            <v>0</v>
          </cell>
          <cell r="AH1470"/>
        </row>
        <row r="1471">
          <cell r="K1471">
            <v>0</v>
          </cell>
          <cell r="AH1471"/>
        </row>
        <row r="1472">
          <cell r="K1472">
            <v>0</v>
          </cell>
          <cell r="AH1472"/>
        </row>
        <row r="1473">
          <cell r="K1473">
            <v>0</v>
          </cell>
          <cell r="AH1473"/>
        </row>
        <row r="1474">
          <cell r="K1474">
            <v>0</v>
          </cell>
          <cell r="AH1474"/>
        </row>
        <row r="1475">
          <cell r="K1475">
            <v>0</v>
          </cell>
          <cell r="AH1475"/>
        </row>
        <row r="1476">
          <cell r="K1476">
            <v>0</v>
          </cell>
          <cell r="AH1476"/>
        </row>
        <row r="1477">
          <cell r="K1477">
            <v>0</v>
          </cell>
          <cell r="AH1477"/>
        </row>
        <row r="1478">
          <cell r="K1478">
            <v>0</v>
          </cell>
          <cell r="AH1478"/>
        </row>
        <row r="1479">
          <cell r="K1479">
            <v>0</v>
          </cell>
          <cell r="AH1479"/>
        </row>
        <row r="1480">
          <cell r="K1480">
            <v>0</v>
          </cell>
          <cell r="AH1480"/>
        </row>
        <row r="1481">
          <cell r="K1481">
            <v>0</v>
          </cell>
          <cell r="AH1481"/>
        </row>
        <row r="1482">
          <cell r="K1482">
            <v>0</v>
          </cell>
          <cell r="AH1482"/>
        </row>
        <row r="1483">
          <cell r="K1483">
            <v>0</v>
          </cell>
          <cell r="AH1483"/>
        </row>
        <row r="1484">
          <cell r="K1484">
            <v>0</v>
          </cell>
          <cell r="AH1484"/>
        </row>
        <row r="1485">
          <cell r="K1485">
            <v>0</v>
          </cell>
          <cell r="AH1485"/>
        </row>
        <row r="1486">
          <cell r="K1486">
            <v>0</v>
          </cell>
          <cell r="AH1486"/>
        </row>
        <row r="1487">
          <cell r="K1487">
            <v>0</v>
          </cell>
          <cell r="AH1487"/>
        </row>
        <row r="1488">
          <cell r="K1488">
            <v>0</v>
          </cell>
          <cell r="AH1488"/>
        </row>
        <row r="1489">
          <cell r="K1489">
            <v>0</v>
          </cell>
          <cell r="AH1489"/>
        </row>
        <row r="1490">
          <cell r="K1490">
            <v>0</v>
          </cell>
          <cell r="AH1490"/>
        </row>
        <row r="1491">
          <cell r="K1491">
            <v>0</v>
          </cell>
          <cell r="AH1491"/>
        </row>
        <row r="1492">
          <cell r="K1492">
            <v>0</v>
          </cell>
          <cell r="AH1492"/>
        </row>
        <row r="1493">
          <cell r="K1493">
            <v>0</v>
          </cell>
          <cell r="AH1493"/>
        </row>
        <row r="1494">
          <cell r="K1494">
            <v>0</v>
          </cell>
          <cell r="AH1494"/>
        </row>
        <row r="1495">
          <cell r="K1495">
            <v>0</v>
          </cell>
          <cell r="AH1495"/>
        </row>
        <row r="1496">
          <cell r="K1496">
            <v>0</v>
          </cell>
          <cell r="AH1496"/>
        </row>
        <row r="1497">
          <cell r="K1497">
            <v>0</v>
          </cell>
          <cell r="AH1497"/>
        </row>
        <row r="1498">
          <cell r="K1498">
            <v>0</v>
          </cell>
          <cell r="AH1498"/>
        </row>
        <row r="1499">
          <cell r="K1499">
            <v>0</v>
          </cell>
          <cell r="AH1499"/>
        </row>
        <row r="1500">
          <cell r="K1500">
            <v>0</v>
          </cell>
          <cell r="AH1500"/>
        </row>
        <row r="1501">
          <cell r="K1501">
            <v>0</v>
          </cell>
          <cell r="AH1501"/>
        </row>
        <row r="1502">
          <cell r="K1502">
            <v>0</v>
          </cell>
          <cell r="AH1502"/>
        </row>
        <row r="1503">
          <cell r="K1503">
            <v>0</v>
          </cell>
          <cell r="AH1503"/>
        </row>
        <row r="1504">
          <cell r="K1504">
            <v>0</v>
          </cell>
          <cell r="AH1504"/>
        </row>
        <row r="1505">
          <cell r="K1505">
            <v>0</v>
          </cell>
          <cell r="AH1505"/>
        </row>
        <row r="1506">
          <cell r="K1506">
            <v>0</v>
          </cell>
          <cell r="AH1506"/>
        </row>
        <row r="1507">
          <cell r="K1507">
            <v>0</v>
          </cell>
          <cell r="AH1507"/>
        </row>
        <row r="1508">
          <cell r="K1508">
            <v>0</v>
          </cell>
          <cell r="AH1508"/>
        </row>
        <row r="1509">
          <cell r="K1509">
            <v>0</v>
          </cell>
          <cell r="AH1509"/>
        </row>
        <row r="1510">
          <cell r="K1510">
            <v>0</v>
          </cell>
          <cell r="AH1510"/>
        </row>
        <row r="1511">
          <cell r="K1511">
            <v>0</v>
          </cell>
          <cell r="AH1511"/>
        </row>
        <row r="1512">
          <cell r="K1512">
            <v>0</v>
          </cell>
          <cell r="AH1512"/>
        </row>
        <row r="1513">
          <cell r="K1513">
            <v>0</v>
          </cell>
          <cell r="AH1513"/>
        </row>
        <row r="1514">
          <cell r="K1514">
            <v>0</v>
          </cell>
          <cell r="AH1514"/>
        </row>
        <row r="1515">
          <cell r="K1515">
            <v>0</v>
          </cell>
          <cell r="AH1515"/>
        </row>
        <row r="1516">
          <cell r="K1516">
            <v>0</v>
          </cell>
          <cell r="AH1516"/>
        </row>
        <row r="1517">
          <cell r="K1517">
            <v>0</v>
          </cell>
          <cell r="AH1517"/>
        </row>
        <row r="1518">
          <cell r="K1518">
            <v>0</v>
          </cell>
          <cell r="AH1518"/>
        </row>
        <row r="1519">
          <cell r="K1519">
            <v>0</v>
          </cell>
          <cell r="AH1519"/>
        </row>
        <row r="1520">
          <cell r="K1520">
            <v>0</v>
          </cell>
          <cell r="AH1520"/>
        </row>
        <row r="1521">
          <cell r="K1521">
            <v>0</v>
          </cell>
          <cell r="AH1521"/>
        </row>
        <row r="1522">
          <cell r="K1522">
            <v>0</v>
          </cell>
          <cell r="AH1522"/>
        </row>
        <row r="1523">
          <cell r="K1523">
            <v>0</v>
          </cell>
          <cell r="AH1523"/>
        </row>
        <row r="1524">
          <cell r="K1524">
            <v>0</v>
          </cell>
          <cell r="AH1524"/>
        </row>
        <row r="1525">
          <cell r="K1525">
            <v>0</v>
          </cell>
          <cell r="AH1525"/>
        </row>
        <row r="1526">
          <cell r="K1526">
            <v>0</v>
          </cell>
          <cell r="AH1526"/>
        </row>
        <row r="1527">
          <cell r="K1527">
            <v>0</v>
          </cell>
          <cell r="AH1527"/>
        </row>
        <row r="1528">
          <cell r="K1528">
            <v>0</v>
          </cell>
          <cell r="AH1528"/>
        </row>
        <row r="1529">
          <cell r="K1529">
            <v>0</v>
          </cell>
          <cell r="AH1529"/>
        </row>
        <row r="1530">
          <cell r="K1530">
            <v>0</v>
          </cell>
          <cell r="AH1530"/>
        </row>
        <row r="1531">
          <cell r="K1531">
            <v>0</v>
          </cell>
          <cell r="AH1531"/>
        </row>
        <row r="1532">
          <cell r="K1532">
            <v>0</v>
          </cell>
          <cell r="AH1532"/>
        </row>
        <row r="1533">
          <cell r="K1533">
            <v>0</v>
          </cell>
          <cell r="AH1533"/>
        </row>
        <row r="1534">
          <cell r="K1534">
            <v>0</v>
          </cell>
          <cell r="AH1534"/>
        </row>
        <row r="1535">
          <cell r="K1535">
            <v>0</v>
          </cell>
          <cell r="AH1535"/>
        </row>
        <row r="1536">
          <cell r="K1536">
            <v>0</v>
          </cell>
          <cell r="AH1536"/>
        </row>
        <row r="1537">
          <cell r="K1537">
            <v>0</v>
          </cell>
          <cell r="AH1537"/>
        </row>
        <row r="1538">
          <cell r="K1538">
            <v>0</v>
          </cell>
          <cell r="AH1538"/>
        </row>
        <row r="1539">
          <cell r="K1539">
            <v>0</v>
          </cell>
          <cell r="AH1539"/>
        </row>
        <row r="1540">
          <cell r="K1540">
            <v>0</v>
          </cell>
          <cell r="AH1540"/>
        </row>
        <row r="1541">
          <cell r="K1541">
            <v>0</v>
          </cell>
          <cell r="AH1541"/>
        </row>
        <row r="1542">
          <cell r="K1542">
            <v>0</v>
          </cell>
          <cell r="AH1542"/>
        </row>
        <row r="1543">
          <cell r="K1543">
            <v>0</v>
          </cell>
          <cell r="AH1543"/>
        </row>
        <row r="1544">
          <cell r="K1544">
            <v>0</v>
          </cell>
          <cell r="AH1544"/>
        </row>
        <row r="1545">
          <cell r="K1545">
            <v>0</v>
          </cell>
          <cell r="AH1545"/>
        </row>
        <row r="1546">
          <cell r="K1546">
            <v>0</v>
          </cell>
          <cell r="AH1546"/>
        </row>
        <row r="1547">
          <cell r="K1547">
            <v>0</v>
          </cell>
          <cell r="AH1547"/>
        </row>
        <row r="1548">
          <cell r="K1548">
            <v>0</v>
          </cell>
          <cell r="AH1548"/>
        </row>
        <row r="1549">
          <cell r="K1549">
            <v>0</v>
          </cell>
          <cell r="AH1549"/>
        </row>
        <row r="1550">
          <cell r="K1550">
            <v>0</v>
          </cell>
          <cell r="AH1550"/>
        </row>
        <row r="1551">
          <cell r="K1551">
            <v>0</v>
          </cell>
          <cell r="AH1551"/>
        </row>
        <row r="1552">
          <cell r="K1552">
            <v>0</v>
          </cell>
          <cell r="AH1552"/>
        </row>
        <row r="1553">
          <cell r="K1553">
            <v>0</v>
          </cell>
          <cell r="AH1553"/>
        </row>
        <row r="1554">
          <cell r="K1554">
            <v>0</v>
          </cell>
          <cell r="AH1554"/>
        </row>
        <row r="1555">
          <cell r="K1555">
            <v>0</v>
          </cell>
          <cell r="AH1555"/>
        </row>
        <row r="1556">
          <cell r="K1556">
            <v>0</v>
          </cell>
          <cell r="AH1556"/>
        </row>
        <row r="1557">
          <cell r="K1557">
            <v>0</v>
          </cell>
          <cell r="AH1557"/>
        </row>
        <row r="1558">
          <cell r="K1558">
            <v>0</v>
          </cell>
          <cell r="AH1558"/>
        </row>
        <row r="1559">
          <cell r="K1559">
            <v>0</v>
          </cell>
          <cell r="AH1559"/>
        </row>
        <row r="1560">
          <cell r="K1560">
            <v>0</v>
          </cell>
          <cell r="AH1560"/>
        </row>
        <row r="1561">
          <cell r="K1561">
            <v>0</v>
          </cell>
          <cell r="AH1561"/>
        </row>
        <row r="1562">
          <cell r="K1562">
            <v>0</v>
          </cell>
          <cell r="AH1562"/>
        </row>
        <row r="1563">
          <cell r="K1563">
            <v>0</v>
          </cell>
          <cell r="AH1563"/>
        </row>
        <row r="1564">
          <cell r="K1564">
            <v>0</v>
          </cell>
          <cell r="AH1564"/>
        </row>
        <row r="1565">
          <cell r="K1565">
            <v>0</v>
          </cell>
          <cell r="AH1565"/>
        </row>
        <row r="1566">
          <cell r="K1566">
            <v>0</v>
          </cell>
          <cell r="AH1566"/>
        </row>
        <row r="1567">
          <cell r="K1567">
            <v>0</v>
          </cell>
          <cell r="AH1567"/>
        </row>
        <row r="1568">
          <cell r="K1568">
            <v>0</v>
          </cell>
          <cell r="AH1568"/>
        </row>
        <row r="1569">
          <cell r="K1569">
            <v>0</v>
          </cell>
          <cell r="AH1569"/>
        </row>
        <row r="1570">
          <cell r="K1570">
            <v>0</v>
          </cell>
          <cell r="AH1570"/>
        </row>
        <row r="1571">
          <cell r="K1571">
            <v>0</v>
          </cell>
          <cell r="AH1571"/>
        </row>
        <row r="1572">
          <cell r="K1572">
            <v>0</v>
          </cell>
          <cell r="AH1572"/>
        </row>
        <row r="1573">
          <cell r="K1573">
            <v>0</v>
          </cell>
          <cell r="AH1573"/>
        </row>
        <row r="1574">
          <cell r="K1574">
            <v>0</v>
          </cell>
          <cell r="AH1574"/>
        </row>
        <row r="1575">
          <cell r="K1575">
            <v>0</v>
          </cell>
          <cell r="AH1575"/>
        </row>
        <row r="1576">
          <cell r="K1576">
            <v>0</v>
          </cell>
          <cell r="AH1576"/>
        </row>
        <row r="1577">
          <cell r="K1577">
            <v>0</v>
          </cell>
          <cell r="AH1577"/>
        </row>
        <row r="1578">
          <cell r="K1578">
            <v>0</v>
          </cell>
          <cell r="AH1578"/>
        </row>
        <row r="1579">
          <cell r="K1579">
            <v>0</v>
          </cell>
          <cell r="AH1579"/>
        </row>
        <row r="1580">
          <cell r="K1580">
            <v>0</v>
          </cell>
          <cell r="AH1580"/>
        </row>
        <row r="1581">
          <cell r="K1581">
            <v>0</v>
          </cell>
          <cell r="AH1581"/>
        </row>
        <row r="1582">
          <cell r="K1582">
            <v>0</v>
          </cell>
          <cell r="AH1582"/>
        </row>
        <row r="1583">
          <cell r="K1583">
            <v>0</v>
          </cell>
          <cell r="AH1583"/>
        </row>
        <row r="1584">
          <cell r="K1584">
            <v>0</v>
          </cell>
          <cell r="AH1584"/>
        </row>
        <row r="1585">
          <cell r="K1585">
            <v>0</v>
          </cell>
          <cell r="AH1585"/>
        </row>
        <row r="1586">
          <cell r="K1586">
            <v>0</v>
          </cell>
          <cell r="AH1586"/>
        </row>
        <row r="1587">
          <cell r="K1587">
            <v>0</v>
          </cell>
          <cell r="AH1587"/>
        </row>
        <row r="1588">
          <cell r="K1588">
            <v>0</v>
          </cell>
          <cell r="AH1588"/>
        </row>
        <row r="1589">
          <cell r="K1589">
            <v>0</v>
          </cell>
          <cell r="AH1589"/>
        </row>
        <row r="1590">
          <cell r="K1590">
            <v>0</v>
          </cell>
          <cell r="AH1590"/>
        </row>
        <row r="1591">
          <cell r="K1591">
            <v>0</v>
          </cell>
          <cell r="AH1591"/>
        </row>
        <row r="1592">
          <cell r="K1592">
            <v>0</v>
          </cell>
          <cell r="AH1592"/>
        </row>
        <row r="1593">
          <cell r="K1593">
            <v>0</v>
          </cell>
          <cell r="AH1593"/>
        </row>
        <row r="1594">
          <cell r="K1594">
            <v>0</v>
          </cell>
          <cell r="AH1594"/>
        </row>
        <row r="1595">
          <cell r="K1595">
            <v>0</v>
          </cell>
          <cell r="AH1595"/>
        </row>
        <row r="1596">
          <cell r="K1596">
            <v>0</v>
          </cell>
          <cell r="AH1596"/>
        </row>
        <row r="1597">
          <cell r="K1597">
            <v>0</v>
          </cell>
          <cell r="AH1597"/>
        </row>
        <row r="1598">
          <cell r="K1598">
            <v>0</v>
          </cell>
          <cell r="AH1598"/>
        </row>
        <row r="1599">
          <cell r="K1599">
            <v>0</v>
          </cell>
          <cell r="AH1599"/>
        </row>
        <row r="1600">
          <cell r="K1600">
            <v>0</v>
          </cell>
          <cell r="AH1600"/>
        </row>
        <row r="1601">
          <cell r="K1601">
            <v>0</v>
          </cell>
          <cell r="AH1601"/>
        </row>
        <row r="1602">
          <cell r="K1602">
            <v>0</v>
          </cell>
          <cell r="AH1602"/>
        </row>
        <row r="1603">
          <cell r="K1603">
            <v>0</v>
          </cell>
          <cell r="AH1603"/>
        </row>
        <row r="1604">
          <cell r="K1604">
            <v>0</v>
          </cell>
          <cell r="AH1604"/>
        </row>
        <row r="1605">
          <cell r="K1605">
            <v>0</v>
          </cell>
          <cell r="AH1605"/>
        </row>
        <row r="1606">
          <cell r="K1606">
            <v>0</v>
          </cell>
          <cell r="AH1606"/>
        </row>
        <row r="1607">
          <cell r="K1607">
            <v>0</v>
          </cell>
          <cell r="AH1607"/>
        </row>
        <row r="1608">
          <cell r="K1608">
            <v>0</v>
          </cell>
          <cell r="AH1608"/>
        </row>
        <row r="1609">
          <cell r="K1609">
            <v>0</v>
          </cell>
          <cell r="AH1609"/>
        </row>
        <row r="1610">
          <cell r="K1610">
            <v>0</v>
          </cell>
          <cell r="AH1610"/>
        </row>
        <row r="1611">
          <cell r="K1611">
            <v>0</v>
          </cell>
          <cell r="AH1611"/>
        </row>
        <row r="1612">
          <cell r="K1612">
            <v>0</v>
          </cell>
          <cell r="AH1612"/>
        </row>
        <row r="1613">
          <cell r="K1613">
            <v>0</v>
          </cell>
          <cell r="AH1613"/>
        </row>
        <row r="1614">
          <cell r="K1614">
            <v>0</v>
          </cell>
          <cell r="AH1614"/>
        </row>
        <row r="1615">
          <cell r="K1615">
            <v>0</v>
          </cell>
          <cell r="AH1615"/>
        </row>
        <row r="1616">
          <cell r="K1616">
            <v>0</v>
          </cell>
          <cell r="AH1616"/>
        </row>
        <row r="1617">
          <cell r="K1617">
            <v>0</v>
          </cell>
          <cell r="AH1617"/>
        </row>
        <row r="1618">
          <cell r="K1618">
            <v>0</v>
          </cell>
          <cell r="AH1618"/>
        </row>
        <row r="1619">
          <cell r="K1619">
            <v>0</v>
          </cell>
          <cell r="AH1619"/>
        </row>
        <row r="1620">
          <cell r="K1620">
            <v>0</v>
          </cell>
          <cell r="AH1620"/>
        </row>
        <row r="1621">
          <cell r="K1621">
            <v>0</v>
          </cell>
          <cell r="AH1621"/>
        </row>
        <row r="1622">
          <cell r="K1622">
            <v>0</v>
          </cell>
          <cell r="AH1622"/>
        </row>
        <row r="1623">
          <cell r="K1623">
            <v>0</v>
          </cell>
          <cell r="AH1623"/>
        </row>
        <row r="1624">
          <cell r="K1624">
            <v>0</v>
          </cell>
          <cell r="AH1624"/>
        </row>
        <row r="1625">
          <cell r="K1625">
            <v>0</v>
          </cell>
          <cell r="AH1625"/>
        </row>
        <row r="1626">
          <cell r="K1626">
            <v>0</v>
          </cell>
          <cell r="AH1626"/>
        </row>
        <row r="1627">
          <cell r="K1627">
            <v>0</v>
          </cell>
          <cell r="AH1627"/>
        </row>
        <row r="1628">
          <cell r="K1628">
            <v>0</v>
          </cell>
          <cell r="AH1628"/>
        </row>
        <row r="1629">
          <cell r="K1629">
            <v>0</v>
          </cell>
          <cell r="AH1629"/>
        </row>
        <row r="1630">
          <cell r="K1630">
            <v>0</v>
          </cell>
          <cell r="AH1630"/>
        </row>
        <row r="1631">
          <cell r="K1631">
            <v>0</v>
          </cell>
          <cell r="AH1631"/>
        </row>
        <row r="1632">
          <cell r="K1632">
            <v>0</v>
          </cell>
          <cell r="AH1632"/>
        </row>
        <row r="1633">
          <cell r="K1633">
            <v>0</v>
          </cell>
          <cell r="AH1633"/>
        </row>
        <row r="1634">
          <cell r="K1634">
            <v>0</v>
          </cell>
          <cell r="AH1634"/>
        </row>
        <row r="1635">
          <cell r="K1635">
            <v>0</v>
          </cell>
          <cell r="AH1635"/>
        </row>
        <row r="1636">
          <cell r="K1636">
            <v>0</v>
          </cell>
          <cell r="AH1636"/>
        </row>
        <row r="1637">
          <cell r="K1637">
            <v>0</v>
          </cell>
          <cell r="AH1637"/>
        </row>
        <row r="1638">
          <cell r="K1638">
            <v>0</v>
          </cell>
          <cell r="AH1638"/>
        </row>
        <row r="1639">
          <cell r="K1639">
            <v>0</v>
          </cell>
          <cell r="AH1639"/>
        </row>
        <row r="1640">
          <cell r="K1640">
            <v>0</v>
          </cell>
          <cell r="AH1640"/>
        </row>
        <row r="1641">
          <cell r="K1641">
            <v>0</v>
          </cell>
          <cell r="AH1641"/>
        </row>
        <row r="1642">
          <cell r="K1642">
            <v>0</v>
          </cell>
          <cell r="AH1642"/>
        </row>
        <row r="1643">
          <cell r="K1643">
            <v>0</v>
          </cell>
          <cell r="AH1643"/>
        </row>
        <row r="1644">
          <cell r="K1644">
            <v>0</v>
          </cell>
          <cell r="AH1644"/>
        </row>
        <row r="1645">
          <cell r="K1645">
            <v>0</v>
          </cell>
          <cell r="AH1645"/>
        </row>
        <row r="1646">
          <cell r="K1646">
            <v>0</v>
          </cell>
          <cell r="AH1646"/>
        </row>
        <row r="1647">
          <cell r="K1647">
            <v>0</v>
          </cell>
          <cell r="AH1647"/>
        </row>
        <row r="1648">
          <cell r="K1648">
            <v>0</v>
          </cell>
          <cell r="AH1648"/>
        </row>
        <row r="1649">
          <cell r="K1649">
            <v>0</v>
          </cell>
          <cell r="AH1649"/>
        </row>
        <row r="1650">
          <cell r="K1650">
            <v>0</v>
          </cell>
          <cell r="AH1650"/>
        </row>
        <row r="1651">
          <cell r="K1651">
            <v>0</v>
          </cell>
          <cell r="AH1651"/>
        </row>
        <row r="1652">
          <cell r="K1652">
            <v>0</v>
          </cell>
          <cell r="AH1652"/>
        </row>
        <row r="1653">
          <cell r="K1653">
            <v>0</v>
          </cell>
          <cell r="AH1653"/>
        </row>
        <row r="1654">
          <cell r="K1654">
            <v>0</v>
          </cell>
          <cell r="AH1654"/>
        </row>
        <row r="1655">
          <cell r="K1655">
            <v>0</v>
          </cell>
          <cell r="AH1655"/>
        </row>
        <row r="1656">
          <cell r="K1656">
            <v>0</v>
          </cell>
          <cell r="AH1656"/>
        </row>
        <row r="1657">
          <cell r="K1657">
            <v>0</v>
          </cell>
          <cell r="AH1657"/>
        </row>
        <row r="1658">
          <cell r="K1658">
            <v>0</v>
          </cell>
          <cell r="AH1658"/>
        </row>
        <row r="1659">
          <cell r="K1659">
            <v>0</v>
          </cell>
          <cell r="AH1659"/>
        </row>
        <row r="1660">
          <cell r="K1660">
            <v>0</v>
          </cell>
          <cell r="AH1660"/>
        </row>
        <row r="1661">
          <cell r="K1661">
            <v>0</v>
          </cell>
          <cell r="AH1661"/>
        </row>
        <row r="1662">
          <cell r="K1662">
            <v>0</v>
          </cell>
          <cell r="AH1662"/>
        </row>
        <row r="1663">
          <cell r="K1663">
            <v>0</v>
          </cell>
          <cell r="AH1663"/>
        </row>
        <row r="1664">
          <cell r="K1664">
            <v>0</v>
          </cell>
          <cell r="AH1664"/>
        </row>
        <row r="1665">
          <cell r="K1665">
            <v>0</v>
          </cell>
          <cell r="AH1665"/>
        </row>
        <row r="1666">
          <cell r="K1666">
            <v>0</v>
          </cell>
          <cell r="AH1666"/>
        </row>
        <row r="1667">
          <cell r="K1667">
            <v>0</v>
          </cell>
          <cell r="AH1667"/>
        </row>
        <row r="1668">
          <cell r="K1668">
            <v>0</v>
          </cell>
          <cell r="AH1668"/>
        </row>
        <row r="1669">
          <cell r="K1669">
            <v>0</v>
          </cell>
          <cell r="AH1669"/>
        </row>
        <row r="1670">
          <cell r="K1670">
            <v>0</v>
          </cell>
          <cell r="AH1670"/>
        </row>
        <row r="1671">
          <cell r="K1671">
            <v>0</v>
          </cell>
          <cell r="AH1671"/>
        </row>
        <row r="1672">
          <cell r="K1672">
            <v>0</v>
          </cell>
          <cell r="AH1672"/>
        </row>
        <row r="1673">
          <cell r="K1673">
            <v>0</v>
          </cell>
          <cell r="AH1673"/>
        </row>
        <row r="1674">
          <cell r="K1674">
            <v>0</v>
          </cell>
          <cell r="AH1674"/>
        </row>
        <row r="1675">
          <cell r="K1675">
            <v>0</v>
          </cell>
          <cell r="AH1675"/>
        </row>
        <row r="1676">
          <cell r="K1676">
            <v>0</v>
          </cell>
          <cell r="AH1676"/>
        </row>
        <row r="1677">
          <cell r="K1677">
            <v>0</v>
          </cell>
          <cell r="AH1677"/>
        </row>
        <row r="1678">
          <cell r="K1678">
            <v>0</v>
          </cell>
          <cell r="AH1678"/>
        </row>
        <row r="1679">
          <cell r="K1679">
            <v>0</v>
          </cell>
          <cell r="AH1679"/>
        </row>
        <row r="1680">
          <cell r="K1680">
            <v>0</v>
          </cell>
          <cell r="AH1680"/>
        </row>
        <row r="1681">
          <cell r="K1681">
            <v>0</v>
          </cell>
          <cell r="AH1681"/>
        </row>
        <row r="1682">
          <cell r="K1682">
            <v>0</v>
          </cell>
          <cell r="AH1682"/>
        </row>
        <row r="1683">
          <cell r="K1683">
            <v>0</v>
          </cell>
          <cell r="AH1683"/>
        </row>
        <row r="1684">
          <cell r="K1684">
            <v>0</v>
          </cell>
          <cell r="AH1684"/>
        </row>
        <row r="1685">
          <cell r="K1685">
            <v>0</v>
          </cell>
          <cell r="AH1685"/>
        </row>
        <row r="1686">
          <cell r="K1686">
            <v>0</v>
          </cell>
          <cell r="AH1686"/>
        </row>
        <row r="1687">
          <cell r="K1687">
            <v>0</v>
          </cell>
          <cell r="AH1687"/>
        </row>
        <row r="1688">
          <cell r="K1688">
            <v>0</v>
          </cell>
          <cell r="AH1688"/>
        </row>
        <row r="1689">
          <cell r="K1689">
            <v>0</v>
          </cell>
          <cell r="AH1689"/>
        </row>
        <row r="1690">
          <cell r="K1690">
            <v>0</v>
          </cell>
          <cell r="AH1690"/>
        </row>
        <row r="1691">
          <cell r="K1691">
            <v>0</v>
          </cell>
          <cell r="AH1691"/>
        </row>
        <row r="1692">
          <cell r="K1692">
            <v>0</v>
          </cell>
          <cell r="AH1692"/>
        </row>
        <row r="1693">
          <cell r="K1693">
            <v>0</v>
          </cell>
          <cell r="AH1693"/>
        </row>
        <row r="1694">
          <cell r="K1694">
            <v>0</v>
          </cell>
          <cell r="AH1694"/>
        </row>
        <row r="1695">
          <cell r="K1695">
            <v>0</v>
          </cell>
          <cell r="AH1695"/>
        </row>
        <row r="1696">
          <cell r="K1696">
            <v>0</v>
          </cell>
          <cell r="AH1696"/>
        </row>
        <row r="1697">
          <cell r="K1697">
            <v>0</v>
          </cell>
          <cell r="AH1697"/>
        </row>
        <row r="1698">
          <cell r="K1698">
            <v>0</v>
          </cell>
          <cell r="AH1698"/>
        </row>
        <row r="1699">
          <cell r="K1699">
            <v>0</v>
          </cell>
          <cell r="AH1699"/>
        </row>
        <row r="1700">
          <cell r="K1700">
            <v>0</v>
          </cell>
          <cell r="AH1700"/>
        </row>
        <row r="1701">
          <cell r="K1701">
            <v>0</v>
          </cell>
          <cell r="AH1701"/>
        </row>
        <row r="1702">
          <cell r="K1702">
            <v>0</v>
          </cell>
          <cell r="AH1702"/>
        </row>
        <row r="1703">
          <cell r="K1703">
            <v>0</v>
          </cell>
          <cell r="AH1703"/>
        </row>
        <row r="1704">
          <cell r="K1704">
            <v>0</v>
          </cell>
          <cell r="AH1704"/>
        </row>
        <row r="1705">
          <cell r="K1705">
            <v>0</v>
          </cell>
          <cell r="AH1705"/>
        </row>
        <row r="1706">
          <cell r="K1706">
            <v>0</v>
          </cell>
          <cell r="AH1706"/>
        </row>
        <row r="1707">
          <cell r="K1707">
            <v>0</v>
          </cell>
          <cell r="AH1707"/>
        </row>
        <row r="1708">
          <cell r="K1708">
            <v>0</v>
          </cell>
          <cell r="AH1708"/>
        </row>
        <row r="1709">
          <cell r="K1709">
            <v>0</v>
          </cell>
          <cell r="AH1709"/>
        </row>
        <row r="1710">
          <cell r="K1710">
            <v>0</v>
          </cell>
          <cell r="AH1710"/>
        </row>
        <row r="1711">
          <cell r="K1711">
            <v>0</v>
          </cell>
          <cell r="AH1711"/>
        </row>
        <row r="1712">
          <cell r="K1712">
            <v>0</v>
          </cell>
          <cell r="AH1712"/>
        </row>
        <row r="1713">
          <cell r="K1713">
            <v>0</v>
          </cell>
          <cell r="AH1713"/>
        </row>
        <row r="1714">
          <cell r="K1714">
            <v>0</v>
          </cell>
          <cell r="AH1714"/>
        </row>
        <row r="1715">
          <cell r="K1715">
            <v>0</v>
          </cell>
          <cell r="AH1715"/>
        </row>
        <row r="1716">
          <cell r="K1716">
            <v>0</v>
          </cell>
          <cell r="AH1716"/>
        </row>
        <row r="1717">
          <cell r="K1717">
            <v>0</v>
          </cell>
          <cell r="AH1717"/>
        </row>
        <row r="1718">
          <cell r="K1718">
            <v>0</v>
          </cell>
          <cell r="AH1718"/>
        </row>
        <row r="1719">
          <cell r="K1719">
            <v>0</v>
          </cell>
          <cell r="AH1719"/>
        </row>
        <row r="1720">
          <cell r="K1720">
            <v>0</v>
          </cell>
          <cell r="AH1720"/>
        </row>
        <row r="1721">
          <cell r="K1721">
            <v>0</v>
          </cell>
          <cell r="AH1721"/>
        </row>
        <row r="1722">
          <cell r="K1722">
            <v>0</v>
          </cell>
          <cell r="AH1722"/>
        </row>
        <row r="1723">
          <cell r="K1723">
            <v>0</v>
          </cell>
          <cell r="AH1723"/>
        </row>
        <row r="1724">
          <cell r="K1724">
            <v>0</v>
          </cell>
          <cell r="AH1724"/>
        </row>
        <row r="1725">
          <cell r="K1725">
            <v>0</v>
          </cell>
          <cell r="AH1725"/>
        </row>
        <row r="1726">
          <cell r="K1726">
            <v>0</v>
          </cell>
          <cell r="AH1726"/>
        </row>
        <row r="1727">
          <cell r="K1727">
            <v>0</v>
          </cell>
          <cell r="AH1727"/>
        </row>
        <row r="1728">
          <cell r="K1728">
            <v>0</v>
          </cell>
          <cell r="AH1728"/>
        </row>
        <row r="1729">
          <cell r="K1729">
            <v>0</v>
          </cell>
          <cell r="AH1729"/>
        </row>
        <row r="1730">
          <cell r="K1730">
            <v>0</v>
          </cell>
          <cell r="AH1730"/>
        </row>
        <row r="1731">
          <cell r="K1731">
            <v>0</v>
          </cell>
          <cell r="AH1731"/>
        </row>
        <row r="1732">
          <cell r="K1732">
            <v>0</v>
          </cell>
          <cell r="AH1732"/>
        </row>
        <row r="1733">
          <cell r="K1733">
            <v>0</v>
          </cell>
          <cell r="AH1733"/>
        </row>
        <row r="1734">
          <cell r="K1734">
            <v>0</v>
          </cell>
          <cell r="AH1734"/>
        </row>
        <row r="1735">
          <cell r="K1735">
            <v>0</v>
          </cell>
          <cell r="AH1735"/>
        </row>
        <row r="1736">
          <cell r="K1736">
            <v>0</v>
          </cell>
          <cell r="AH1736"/>
        </row>
        <row r="1737">
          <cell r="K1737">
            <v>0</v>
          </cell>
          <cell r="AH1737"/>
        </row>
        <row r="1738">
          <cell r="K1738">
            <v>0</v>
          </cell>
          <cell r="AH1738"/>
        </row>
        <row r="1739">
          <cell r="K1739">
            <v>0</v>
          </cell>
          <cell r="AH1739"/>
        </row>
        <row r="1740">
          <cell r="K1740">
            <v>0</v>
          </cell>
          <cell r="AH1740"/>
        </row>
        <row r="1741">
          <cell r="K1741">
            <v>0</v>
          </cell>
          <cell r="AH1741"/>
        </row>
        <row r="1742">
          <cell r="K1742">
            <v>0</v>
          </cell>
          <cell r="AH1742"/>
        </row>
        <row r="1743">
          <cell r="K1743">
            <v>0</v>
          </cell>
          <cell r="AH1743"/>
        </row>
        <row r="1744">
          <cell r="K1744">
            <v>0</v>
          </cell>
          <cell r="AH1744"/>
        </row>
        <row r="1745">
          <cell r="K1745">
            <v>0</v>
          </cell>
          <cell r="AH1745"/>
        </row>
        <row r="1746">
          <cell r="K1746">
            <v>0</v>
          </cell>
          <cell r="AH1746"/>
        </row>
        <row r="1747">
          <cell r="K1747">
            <v>0</v>
          </cell>
          <cell r="AH1747"/>
        </row>
        <row r="1748">
          <cell r="K1748">
            <v>0</v>
          </cell>
          <cell r="AH1748"/>
        </row>
        <row r="1749">
          <cell r="K1749">
            <v>0</v>
          </cell>
          <cell r="AH1749"/>
        </row>
        <row r="1750">
          <cell r="K1750">
            <v>0</v>
          </cell>
          <cell r="AH1750"/>
        </row>
        <row r="1751">
          <cell r="K1751">
            <v>0</v>
          </cell>
          <cell r="AH1751"/>
        </row>
        <row r="1752">
          <cell r="K1752">
            <v>0</v>
          </cell>
          <cell r="AH1752"/>
        </row>
        <row r="1753">
          <cell r="K1753">
            <v>0</v>
          </cell>
          <cell r="AH1753"/>
        </row>
        <row r="1754">
          <cell r="K1754">
            <v>0</v>
          </cell>
          <cell r="AH1754"/>
        </row>
        <row r="1755">
          <cell r="K1755">
            <v>0</v>
          </cell>
          <cell r="AH1755"/>
        </row>
        <row r="1756">
          <cell r="K1756">
            <v>0</v>
          </cell>
          <cell r="AH1756"/>
        </row>
        <row r="1757">
          <cell r="K1757">
            <v>0</v>
          </cell>
          <cell r="AH1757"/>
        </row>
        <row r="1758">
          <cell r="K1758">
            <v>0</v>
          </cell>
          <cell r="AH1758"/>
        </row>
        <row r="1759">
          <cell r="K1759">
            <v>0</v>
          </cell>
          <cell r="AH1759"/>
        </row>
        <row r="1760">
          <cell r="K1760">
            <v>0</v>
          </cell>
          <cell r="AH1760"/>
        </row>
        <row r="1761">
          <cell r="K1761">
            <v>0</v>
          </cell>
          <cell r="AH1761"/>
        </row>
        <row r="1762">
          <cell r="K1762">
            <v>0</v>
          </cell>
          <cell r="AH1762"/>
        </row>
        <row r="1763">
          <cell r="K1763">
            <v>0</v>
          </cell>
          <cell r="AH1763"/>
        </row>
        <row r="1764">
          <cell r="K1764">
            <v>0</v>
          </cell>
          <cell r="AH1764"/>
        </row>
        <row r="1765">
          <cell r="K1765">
            <v>0</v>
          </cell>
          <cell r="AH1765"/>
        </row>
        <row r="1766">
          <cell r="K1766">
            <v>0</v>
          </cell>
          <cell r="AH1766"/>
        </row>
        <row r="1767">
          <cell r="K1767">
            <v>0</v>
          </cell>
          <cell r="AH1767"/>
        </row>
        <row r="1768">
          <cell r="K1768">
            <v>0</v>
          </cell>
          <cell r="AH1768"/>
        </row>
        <row r="1769">
          <cell r="K1769">
            <v>0</v>
          </cell>
          <cell r="AH1769"/>
        </row>
        <row r="1770">
          <cell r="K1770">
            <v>0</v>
          </cell>
          <cell r="AH1770"/>
        </row>
        <row r="1771">
          <cell r="K1771">
            <v>0</v>
          </cell>
          <cell r="AH1771"/>
        </row>
        <row r="1772">
          <cell r="K1772">
            <v>0</v>
          </cell>
          <cell r="AH1772"/>
        </row>
        <row r="1773">
          <cell r="K1773">
            <v>0</v>
          </cell>
          <cell r="AH1773"/>
        </row>
        <row r="1774">
          <cell r="K1774">
            <v>0</v>
          </cell>
          <cell r="AH1774"/>
        </row>
        <row r="1775">
          <cell r="K1775">
            <v>0</v>
          </cell>
          <cell r="AH1775"/>
        </row>
        <row r="1776">
          <cell r="K1776">
            <v>0</v>
          </cell>
          <cell r="AH1776"/>
        </row>
        <row r="1777">
          <cell r="K1777">
            <v>0</v>
          </cell>
          <cell r="AH1777"/>
        </row>
        <row r="1778">
          <cell r="K1778">
            <v>0</v>
          </cell>
          <cell r="AH1778"/>
        </row>
        <row r="1779">
          <cell r="K1779">
            <v>0</v>
          </cell>
          <cell r="AH1779"/>
        </row>
        <row r="1780">
          <cell r="K1780">
            <v>0</v>
          </cell>
          <cell r="AH1780"/>
        </row>
        <row r="1781">
          <cell r="K1781">
            <v>0</v>
          </cell>
          <cell r="AH1781"/>
        </row>
        <row r="1782">
          <cell r="K1782">
            <v>0</v>
          </cell>
          <cell r="AH1782"/>
        </row>
        <row r="1783">
          <cell r="K1783">
            <v>0</v>
          </cell>
          <cell r="AH1783"/>
        </row>
        <row r="1784">
          <cell r="K1784">
            <v>0</v>
          </cell>
          <cell r="AH1784"/>
        </row>
        <row r="1785">
          <cell r="K1785">
            <v>0</v>
          </cell>
          <cell r="AH1785"/>
        </row>
        <row r="1786">
          <cell r="K1786">
            <v>0</v>
          </cell>
          <cell r="AH1786"/>
        </row>
        <row r="1787">
          <cell r="K1787">
            <v>0</v>
          </cell>
          <cell r="AH1787"/>
        </row>
        <row r="1788">
          <cell r="K1788">
            <v>0</v>
          </cell>
          <cell r="AH1788"/>
        </row>
        <row r="1789">
          <cell r="K1789">
            <v>0</v>
          </cell>
          <cell r="AH1789"/>
        </row>
        <row r="1790">
          <cell r="K1790">
            <v>0</v>
          </cell>
          <cell r="AH1790"/>
        </row>
        <row r="1791">
          <cell r="K1791">
            <v>0</v>
          </cell>
          <cell r="AH1791"/>
        </row>
        <row r="1792">
          <cell r="K1792">
            <v>0</v>
          </cell>
          <cell r="AH1792"/>
        </row>
        <row r="1793">
          <cell r="K1793">
            <v>0</v>
          </cell>
          <cell r="AH1793"/>
        </row>
        <row r="1794">
          <cell r="K1794">
            <v>0</v>
          </cell>
          <cell r="AH1794"/>
        </row>
        <row r="1795">
          <cell r="K1795">
            <v>0</v>
          </cell>
          <cell r="AH1795"/>
        </row>
        <row r="1796">
          <cell r="K1796">
            <v>0</v>
          </cell>
          <cell r="AH1796"/>
        </row>
        <row r="1797">
          <cell r="K1797">
            <v>0</v>
          </cell>
          <cell r="AH1797"/>
        </row>
        <row r="1798">
          <cell r="K1798">
            <v>0</v>
          </cell>
          <cell r="AH1798"/>
        </row>
        <row r="1799">
          <cell r="K1799">
            <v>0</v>
          </cell>
          <cell r="AH1799"/>
        </row>
        <row r="1800">
          <cell r="K1800">
            <v>0</v>
          </cell>
          <cell r="AH1800"/>
        </row>
        <row r="1801">
          <cell r="K1801">
            <v>0</v>
          </cell>
          <cell r="AH1801"/>
        </row>
        <row r="1802">
          <cell r="K1802">
            <v>0</v>
          </cell>
          <cell r="AH1802"/>
        </row>
        <row r="1803">
          <cell r="K1803">
            <v>0</v>
          </cell>
          <cell r="AH1803"/>
        </row>
        <row r="1804">
          <cell r="K1804">
            <v>0</v>
          </cell>
          <cell r="AH1804"/>
        </row>
        <row r="1805">
          <cell r="K1805">
            <v>0</v>
          </cell>
          <cell r="AH1805"/>
        </row>
        <row r="1806">
          <cell r="K1806">
            <v>0</v>
          </cell>
          <cell r="AH1806"/>
        </row>
        <row r="1807">
          <cell r="K1807">
            <v>0</v>
          </cell>
          <cell r="AH1807"/>
        </row>
        <row r="1808">
          <cell r="K1808">
            <v>0</v>
          </cell>
          <cell r="AH1808"/>
        </row>
        <row r="1809">
          <cell r="K1809">
            <v>0</v>
          </cell>
          <cell r="AH1809"/>
        </row>
        <row r="1810">
          <cell r="K1810">
            <v>0</v>
          </cell>
          <cell r="AH1810"/>
        </row>
        <row r="1811">
          <cell r="K1811">
            <v>0</v>
          </cell>
          <cell r="AH1811"/>
        </row>
        <row r="1812">
          <cell r="K1812">
            <v>0</v>
          </cell>
          <cell r="AH1812"/>
        </row>
        <row r="1813">
          <cell r="K1813">
            <v>0</v>
          </cell>
          <cell r="AH1813"/>
        </row>
        <row r="1814">
          <cell r="K1814">
            <v>0</v>
          </cell>
          <cell r="AH1814"/>
        </row>
        <row r="1815">
          <cell r="K1815">
            <v>0</v>
          </cell>
          <cell r="AH1815"/>
        </row>
        <row r="1816">
          <cell r="K1816">
            <v>0</v>
          </cell>
          <cell r="AH1816"/>
        </row>
        <row r="1817">
          <cell r="K1817">
            <v>0</v>
          </cell>
          <cell r="AH1817"/>
        </row>
        <row r="1818">
          <cell r="K1818">
            <v>0</v>
          </cell>
          <cell r="AH1818"/>
        </row>
        <row r="1819">
          <cell r="K1819">
            <v>0</v>
          </cell>
          <cell r="AH1819"/>
        </row>
        <row r="1820">
          <cell r="K1820">
            <v>0</v>
          </cell>
          <cell r="AH1820"/>
        </row>
        <row r="1821">
          <cell r="K1821">
            <v>0</v>
          </cell>
          <cell r="AH1821"/>
        </row>
        <row r="1822">
          <cell r="K1822">
            <v>0</v>
          </cell>
          <cell r="AH1822"/>
        </row>
        <row r="1823">
          <cell r="K1823">
            <v>0</v>
          </cell>
          <cell r="AH1823"/>
        </row>
        <row r="1824">
          <cell r="K1824">
            <v>0</v>
          </cell>
          <cell r="AH1824"/>
        </row>
        <row r="1825">
          <cell r="K1825">
            <v>0</v>
          </cell>
          <cell r="AH1825"/>
        </row>
        <row r="1826">
          <cell r="K1826">
            <v>0</v>
          </cell>
          <cell r="AH1826"/>
        </row>
        <row r="1827">
          <cell r="K1827">
            <v>0</v>
          </cell>
          <cell r="AH1827"/>
        </row>
        <row r="1828">
          <cell r="K1828">
            <v>0</v>
          </cell>
          <cell r="AH1828"/>
        </row>
        <row r="1829">
          <cell r="K1829">
            <v>0</v>
          </cell>
          <cell r="AH1829"/>
        </row>
        <row r="1830">
          <cell r="K1830">
            <v>0</v>
          </cell>
          <cell r="AH1830"/>
        </row>
        <row r="1831">
          <cell r="K1831">
            <v>0</v>
          </cell>
          <cell r="AH1831"/>
        </row>
        <row r="1832">
          <cell r="K1832">
            <v>0</v>
          </cell>
          <cell r="AH1832"/>
        </row>
        <row r="1833">
          <cell r="K1833">
            <v>0</v>
          </cell>
          <cell r="AH1833"/>
        </row>
        <row r="1834">
          <cell r="K1834">
            <v>0</v>
          </cell>
          <cell r="AH1834"/>
        </row>
        <row r="1835">
          <cell r="K1835">
            <v>0</v>
          </cell>
          <cell r="AH1835"/>
        </row>
        <row r="1836">
          <cell r="K1836">
            <v>0</v>
          </cell>
          <cell r="AH1836"/>
        </row>
        <row r="1837">
          <cell r="K1837">
            <v>0</v>
          </cell>
          <cell r="AH1837"/>
        </row>
        <row r="1838">
          <cell r="K1838">
            <v>0</v>
          </cell>
          <cell r="AH1838"/>
        </row>
        <row r="1839">
          <cell r="K1839">
            <v>0</v>
          </cell>
          <cell r="AH1839"/>
        </row>
        <row r="1840">
          <cell r="K1840">
            <v>0</v>
          </cell>
          <cell r="AH1840"/>
        </row>
        <row r="1841">
          <cell r="K1841">
            <v>0</v>
          </cell>
          <cell r="AH1841"/>
        </row>
        <row r="1842">
          <cell r="K1842">
            <v>0</v>
          </cell>
          <cell r="AH1842"/>
        </row>
        <row r="1843">
          <cell r="K1843">
            <v>0</v>
          </cell>
          <cell r="AH1843"/>
        </row>
        <row r="1844">
          <cell r="K1844">
            <v>0</v>
          </cell>
          <cell r="AH1844"/>
        </row>
        <row r="1845">
          <cell r="K1845">
            <v>0</v>
          </cell>
          <cell r="AH1845"/>
        </row>
        <row r="1846">
          <cell r="K1846">
            <v>0</v>
          </cell>
          <cell r="AH1846"/>
        </row>
        <row r="1847">
          <cell r="K1847">
            <v>0</v>
          </cell>
          <cell r="AH1847"/>
        </row>
        <row r="1848">
          <cell r="K1848">
            <v>0</v>
          </cell>
          <cell r="AH1848"/>
        </row>
        <row r="1849">
          <cell r="K1849">
            <v>0</v>
          </cell>
          <cell r="AH1849"/>
        </row>
        <row r="1850">
          <cell r="K1850">
            <v>0</v>
          </cell>
          <cell r="AH1850"/>
        </row>
        <row r="1851">
          <cell r="K1851">
            <v>0</v>
          </cell>
          <cell r="AH1851"/>
        </row>
        <row r="1852">
          <cell r="K1852">
            <v>0</v>
          </cell>
          <cell r="AH1852"/>
        </row>
        <row r="1853">
          <cell r="K1853">
            <v>0</v>
          </cell>
          <cell r="AH1853"/>
        </row>
        <row r="1854">
          <cell r="K1854">
            <v>0</v>
          </cell>
          <cell r="AH1854"/>
        </row>
        <row r="1855">
          <cell r="K1855">
            <v>0</v>
          </cell>
          <cell r="AH1855"/>
        </row>
        <row r="1856">
          <cell r="K1856">
            <v>0</v>
          </cell>
          <cell r="AH1856"/>
        </row>
        <row r="1857">
          <cell r="K1857">
            <v>0</v>
          </cell>
          <cell r="AH1857"/>
        </row>
        <row r="1858">
          <cell r="K1858">
            <v>0</v>
          </cell>
          <cell r="AH1858"/>
        </row>
        <row r="1859">
          <cell r="K1859">
            <v>0</v>
          </cell>
          <cell r="AH1859"/>
        </row>
        <row r="1860">
          <cell r="K1860">
            <v>0</v>
          </cell>
          <cell r="AH1860"/>
        </row>
        <row r="1861">
          <cell r="K1861">
            <v>0</v>
          </cell>
          <cell r="AH1861"/>
        </row>
        <row r="1862">
          <cell r="K1862">
            <v>0</v>
          </cell>
          <cell r="AH1862"/>
        </row>
        <row r="1863">
          <cell r="K1863">
            <v>0</v>
          </cell>
          <cell r="AH1863"/>
        </row>
        <row r="1864">
          <cell r="K1864">
            <v>0</v>
          </cell>
          <cell r="AH1864"/>
        </row>
        <row r="1865">
          <cell r="K1865">
            <v>0</v>
          </cell>
          <cell r="AH1865"/>
        </row>
        <row r="1866">
          <cell r="K1866">
            <v>0</v>
          </cell>
          <cell r="AH1866"/>
        </row>
        <row r="1867">
          <cell r="K1867">
            <v>0</v>
          </cell>
          <cell r="AH1867"/>
        </row>
        <row r="1868">
          <cell r="K1868">
            <v>0</v>
          </cell>
          <cell r="AH1868"/>
        </row>
        <row r="1869">
          <cell r="K1869">
            <v>0</v>
          </cell>
          <cell r="AH1869"/>
        </row>
        <row r="1870">
          <cell r="K1870">
            <v>0</v>
          </cell>
          <cell r="AH1870"/>
        </row>
        <row r="1871">
          <cell r="K1871">
            <v>0</v>
          </cell>
          <cell r="AH1871"/>
        </row>
        <row r="1872">
          <cell r="K1872">
            <v>0</v>
          </cell>
          <cell r="AH1872"/>
        </row>
        <row r="1873">
          <cell r="K1873">
            <v>0</v>
          </cell>
          <cell r="AH1873"/>
        </row>
        <row r="1874">
          <cell r="K1874">
            <v>0</v>
          </cell>
          <cell r="AH1874"/>
        </row>
        <row r="1875">
          <cell r="K1875">
            <v>0</v>
          </cell>
          <cell r="AH1875"/>
        </row>
        <row r="1876">
          <cell r="K1876">
            <v>0</v>
          </cell>
          <cell r="AH1876"/>
        </row>
        <row r="1877">
          <cell r="K1877">
            <v>0</v>
          </cell>
          <cell r="AH1877"/>
        </row>
        <row r="1878">
          <cell r="K1878">
            <v>0</v>
          </cell>
          <cell r="AH1878"/>
        </row>
        <row r="1879">
          <cell r="K1879">
            <v>0</v>
          </cell>
          <cell r="AH1879"/>
        </row>
        <row r="1880">
          <cell r="K1880">
            <v>0</v>
          </cell>
          <cell r="AH1880"/>
        </row>
        <row r="1881">
          <cell r="K1881">
            <v>0</v>
          </cell>
          <cell r="AH1881"/>
        </row>
        <row r="1882">
          <cell r="K1882">
            <v>0</v>
          </cell>
          <cell r="AH1882"/>
        </row>
        <row r="1883">
          <cell r="K1883">
            <v>0</v>
          </cell>
          <cell r="AH1883"/>
        </row>
        <row r="1884">
          <cell r="K1884">
            <v>0</v>
          </cell>
          <cell r="AH1884"/>
        </row>
        <row r="1885">
          <cell r="K1885">
            <v>0</v>
          </cell>
          <cell r="AH1885"/>
        </row>
        <row r="1886">
          <cell r="K1886">
            <v>0</v>
          </cell>
          <cell r="AH1886"/>
        </row>
        <row r="1887">
          <cell r="K1887">
            <v>0</v>
          </cell>
          <cell r="AH1887"/>
        </row>
        <row r="1888">
          <cell r="K1888">
            <v>0</v>
          </cell>
          <cell r="AH1888"/>
        </row>
        <row r="1889">
          <cell r="K1889">
            <v>0</v>
          </cell>
          <cell r="AH1889"/>
        </row>
        <row r="1890">
          <cell r="K1890">
            <v>0</v>
          </cell>
          <cell r="AH1890"/>
        </row>
        <row r="1891">
          <cell r="K1891">
            <v>0</v>
          </cell>
          <cell r="AH1891"/>
        </row>
        <row r="1892">
          <cell r="K1892">
            <v>0</v>
          </cell>
          <cell r="AH1892"/>
        </row>
        <row r="1893">
          <cell r="K1893">
            <v>0</v>
          </cell>
          <cell r="AH1893"/>
        </row>
        <row r="1894">
          <cell r="K1894">
            <v>0</v>
          </cell>
          <cell r="AH1894"/>
        </row>
        <row r="1895">
          <cell r="K1895">
            <v>0</v>
          </cell>
          <cell r="AH1895"/>
        </row>
        <row r="1896">
          <cell r="K1896">
            <v>0</v>
          </cell>
          <cell r="AH1896"/>
        </row>
        <row r="1897">
          <cell r="K1897">
            <v>0</v>
          </cell>
          <cell r="AH1897"/>
        </row>
        <row r="1898">
          <cell r="K1898">
            <v>0</v>
          </cell>
          <cell r="AH1898"/>
        </row>
        <row r="1899">
          <cell r="K1899">
            <v>0</v>
          </cell>
          <cell r="AH1899"/>
        </row>
        <row r="1900">
          <cell r="K1900">
            <v>0</v>
          </cell>
          <cell r="AH1900"/>
        </row>
        <row r="1901">
          <cell r="K1901">
            <v>0</v>
          </cell>
          <cell r="AH1901"/>
        </row>
        <row r="1902">
          <cell r="K1902">
            <v>0</v>
          </cell>
          <cell r="AH1902"/>
        </row>
        <row r="1903">
          <cell r="K1903">
            <v>0</v>
          </cell>
          <cell r="AH1903"/>
        </row>
        <row r="1904">
          <cell r="K1904">
            <v>0</v>
          </cell>
          <cell r="AH1904"/>
        </row>
        <row r="1905">
          <cell r="K1905">
            <v>0</v>
          </cell>
          <cell r="AH1905"/>
        </row>
        <row r="1906">
          <cell r="K1906">
            <v>0</v>
          </cell>
          <cell r="AH1906"/>
        </row>
        <row r="1907">
          <cell r="K1907">
            <v>0</v>
          </cell>
          <cell r="AH1907"/>
        </row>
        <row r="1908">
          <cell r="K1908">
            <v>0</v>
          </cell>
          <cell r="AH1908"/>
        </row>
        <row r="1909">
          <cell r="K1909">
            <v>0</v>
          </cell>
          <cell r="AH1909"/>
        </row>
        <row r="1910">
          <cell r="K1910">
            <v>0</v>
          </cell>
          <cell r="AH1910"/>
        </row>
        <row r="1911">
          <cell r="K1911">
            <v>0</v>
          </cell>
          <cell r="AH1911"/>
        </row>
        <row r="1912">
          <cell r="K1912">
            <v>0</v>
          </cell>
          <cell r="AH1912"/>
        </row>
        <row r="1913">
          <cell r="K1913">
            <v>0</v>
          </cell>
          <cell r="AH1913"/>
        </row>
        <row r="1914">
          <cell r="K1914">
            <v>0</v>
          </cell>
          <cell r="AH1914"/>
        </row>
        <row r="1915">
          <cell r="K1915">
            <v>0</v>
          </cell>
          <cell r="AH1915"/>
        </row>
        <row r="1916">
          <cell r="K1916">
            <v>0</v>
          </cell>
          <cell r="AH1916"/>
        </row>
        <row r="1917">
          <cell r="K1917">
            <v>0</v>
          </cell>
          <cell r="AH1917"/>
        </row>
        <row r="1918">
          <cell r="K1918">
            <v>0</v>
          </cell>
          <cell r="AH1918"/>
        </row>
        <row r="1919">
          <cell r="K1919">
            <v>0</v>
          </cell>
          <cell r="AH1919"/>
        </row>
        <row r="1920">
          <cell r="K1920">
            <v>0</v>
          </cell>
          <cell r="AH1920"/>
        </row>
        <row r="1921">
          <cell r="K1921">
            <v>0</v>
          </cell>
          <cell r="AH1921"/>
        </row>
        <row r="1922">
          <cell r="K1922">
            <v>0</v>
          </cell>
          <cell r="AH1922"/>
        </row>
        <row r="1923">
          <cell r="K1923">
            <v>0</v>
          </cell>
          <cell r="AH1923"/>
        </row>
        <row r="1924">
          <cell r="K1924">
            <v>0</v>
          </cell>
          <cell r="AH1924"/>
        </row>
        <row r="1925">
          <cell r="K1925">
            <v>0</v>
          </cell>
          <cell r="AH1925"/>
        </row>
        <row r="1926">
          <cell r="K1926">
            <v>0</v>
          </cell>
          <cell r="AH1926"/>
        </row>
        <row r="1927">
          <cell r="K1927">
            <v>0</v>
          </cell>
          <cell r="AH1927"/>
        </row>
        <row r="1928">
          <cell r="K1928">
            <v>0</v>
          </cell>
          <cell r="AH1928"/>
        </row>
        <row r="1929">
          <cell r="K1929">
            <v>0</v>
          </cell>
          <cell r="AH1929"/>
        </row>
        <row r="1930">
          <cell r="K1930">
            <v>0</v>
          </cell>
          <cell r="AH1930"/>
        </row>
        <row r="1931">
          <cell r="K1931">
            <v>0</v>
          </cell>
          <cell r="AH1931"/>
        </row>
        <row r="1932">
          <cell r="K1932">
            <v>0</v>
          </cell>
          <cell r="AH1932"/>
        </row>
        <row r="1933">
          <cell r="K1933">
            <v>0</v>
          </cell>
          <cell r="AH1933"/>
        </row>
        <row r="1934">
          <cell r="K1934">
            <v>0</v>
          </cell>
          <cell r="AH1934"/>
        </row>
        <row r="1935">
          <cell r="K1935">
            <v>0</v>
          </cell>
          <cell r="AH1935"/>
        </row>
        <row r="1936">
          <cell r="K1936">
            <v>0</v>
          </cell>
          <cell r="AH1936"/>
        </row>
        <row r="1937">
          <cell r="K1937">
            <v>0</v>
          </cell>
          <cell r="AH1937"/>
        </row>
        <row r="1938">
          <cell r="K1938">
            <v>0</v>
          </cell>
          <cell r="AH1938"/>
        </row>
        <row r="1939">
          <cell r="K1939">
            <v>0</v>
          </cell>
          <cell r="AH1939"/>
        </row>
        <row r="1940">
          <cell r="K1940">
            <v>0</v>
          </cell>
          <cell r="AH1940"/>
        </row>
        <row r="1941">
          <cell r="K1941">
            <v>0</v>
          </cell>
          <cell r="AH1941"/>
        </row>
        <row r="1942">
          <cell r="K1942">
            <v>0</v>
          </cell>
          <cell r="AH1942"/>
        </row>
        <row r="1943">
          <cell r="K1943">
            <v>0</v>
          </cell>
          <cell r="AH1943"/>
        </row>
        <row r="1944">
          <cell r="K1944">
            <v>0</v>
          </cell>
          <cell r="AH1944"/>
        </row>
        <row r="1945">
          <cell r="K1945">
            <v>0</v>
          </cell>
          <cell r="AH1945"/>
        </row>
        <row r="1946">
          <cell r="K1946">
            <v>0</v>
          </cell>
          <cell r="AH1946"/>
        </row>
        <row r="1947">
          <cell r="K1947">
            <v>0</v>
          </cell>
          <cell r="AH1947"/>
        </row>
        <row r="1948">
          <cell r="K1948">
            <v>0</v>
          </cell>
          <cell r="AH1948"/>
        </row>
        <row r="1949">
          <cell r="K1949">
            <v>0</v>
          </cell>
          <cell r="AH1949"/>
        </row>
        <row r="1950">
          <cell r="K1950">
            <v>0</v>
          </cell>
          <cell r="AH1950"/>
        </row>
        <row r="1951">
          <cell r="K1951">
            <v>0</v>
          </cell>
          <cell r="AH1951"/>
        </row>
        <row r="1952">
          <cell r="K1952">
            <v>0</v>
          </cell>
          <cell r="AH1952"/>
        </row>
        <row r="1953">
          <cell r="K1953">
            <v>0</v>
          </cell>
          <cell r="AH1953"/>
        </row>
        <row r="1954">
          <cell r="K1954">
            <v>0</v>
          </cell>
          <cell r="AH1954"/>
        </row>
        <row r="1955">
          <cell r="K1955">
            <v>0</v>
          </cell>
          <cell r="AH1955"/>
        </row>
        <row r="1956">
          <cell r="K1956">
            <v>0</v>
          </cell>
          <cell r="AH1956"/>
        </row>
        <row r="1957">
          <cell r="K1957">
            <v>0</v>
          </cell>
          <cell r="AH1957"/>
        </row>
        <row r="1958">
          <cell r="K1958">
            <v>0</v>
          </cell>
          <cell r="AH1958"/>
        </row>
        <row r="1959">
          <cell r="K1959">
            <v>0</v>
          </cell>
          <cell r="AH1959"/>
        </row>
        <row r="1960">
          <cell r="K1960">
            <v>0</v>
          </cell>
          <cell r="AH1960"/>
        </row>
        <row r="1961">
          <cell r="K1961">
            <v>0</v>
          </cell>
          <cell r="AH1961"/>
        </row>
        <row r="1962">
          <cell r="K1962">
            <v>0</v>
          </cell>
          <cell r="AH1962"/>
        </row>
        <row r="1963">
          <cell r="K1963">
            <v>0</v>
          </cell>
          <cell r="AH1963"/>
        </row>
        <row r="1964">
          <cell r="K1964">
            <v>0</v>
          </cell>
          <cell r="AH1964"/>
        </row>
        <row r="1965">
          <cell r="K1965">
            <v>0</v>
          </cell>
          <cell r="AH1965"/>
        </row>
        <row r="1966">
          <cell r="K1966">
            <v>0</v>
          </cell>
          <cell r="AH1966"/>
        </row>
        <row r="1967">
          <cell r="K1967">
            <v>0</v>
          </cell>
          <cell r="AH1967"/>
        </row>
        <row r="1968">
          <cell r="K1968">
            <v>0</v>
          </cell>
          <cell r="AH1968"/>
        </row>
        <row r="1969">
          <cell r="K1969">
            <v>0</v>
          </cell>
          <cell r="AH1969"/>
        </row>
        <row r="1970">
          <cell r="K1970">
            <v>0</v>
          </cell>
          <cell r="AH1970"/>
        </row>
        <row r="1971">
          <cell r="K1971">
            <v>0</v>
          </cell>
          <cell r="AH1971"/>
        </row>
        <row r="1972">
          <cell r="K1972">
            <v>0</v>
          </cell>
          <cell r="AH1972"/>
        </row>
        <row r="1973">
          <cell r="K1973">
            <v>0</v>
          </cell>
          <cell r="AH1973"/>
        </row>
        <row r="1974">
          <cell r="K1974">
            <v>0</v>
          </cell>
          <cell r="AH1974"/>
        </row>
        <row r="1975">
          <cell r="K1975">
            <v>0</v>
          </cell>
          <cell r="AH1975"/>
        </row>
        <row r="1976">
          <cell r="K1976">
            <v>0</v>
          </cell>
          <cell r="AH1976"/>
        </row>
        <row r="1977">
          <cell r="K1977">
            <v>0</v>
          </cell>
          <cell r="AH1977"/>
        </row>
        <row r="1978">
          <cell r="K1978">
            <v>0</v>
          </cell>
          <cell r="AH1978"/>
        </row>
        <row r="1979">
          <cell r="K1979">
            <v>0</v>
          </cell>
          <cell r="AH1979"/>
        </row>
        <row r="1980">
          <cell r="K1980">
            <v>0</v>
          </cell>
          <cell r="AH1980"/>
        </row>
        <row r="1981">
          <cell r="K1981">
            <v>0</v>
          </cell>
          <cell r="AH1981"/>
        </row>
        <row r="1982">
          <cell r="K1982">
            <v>0</v>
          </cell>
          <cell r="AH1982"/>
        </row>
        <row r="1983">
          <cell r="K1983">
            <v>0</v>
          </cell>
          <cell r="AH1983"/>
        </row>
        <row r="1984">
          <cell r="K1984">
            <v>0</v>
          </cell>
          <cell r="AH1984"/>
        </row>
        <row r="1985">
          <cell r="K1985">
            <v>0</v>
          </cell>
          <cell r="AH1985"/>
        </row>
        <row r="1986">
          <cell r="K1986">
            <v>0</v>
          </cell>
          <cell r="AH1986"/>
        </row>
        <row r="1987">
          <cell r="K1987">
            <v>0</v>
          </cell>
          <cell r="AH1987"/>
        </row>
        <row r="1988">
          <cell r="K1988">
            <v>0</v>
          </cell>
          <cell r="AH1988"/>
        </row>
        <row r="1989">
          <cell r="K1989">
            <v>0</v>
          </cell>
          <cell r="AH1989"/>
        </row>
        <row r="1990">
          <cell r="K1990">
            <v>0</v>
          </cell>
          <cell r="AH1990"/>
        </row>
        <row r="1991">
          <cell r="K1991">
            <v>0</v>
          </cell>
          <cell r="AH1991"/>
        </row>
        <row r="1992">
          <cell r="K1992">
            <v>0</v>
          </cell>
          <cell r="AH1992"/>
        </row>
        <row r="1993">
          <cell r="K1993">
            <v>0</v>
          </cell>
          <cell r="AH1993"/>
        </row>
        <row r="1994">
          <cell r="K1994">
            <v>0</v>
          </cell>
          <cell r="AH1994"/>
        </row>
        <row r="1995">
          <cell r="K1995">
            <v>0</v>
          </cell>
          <cell r="AH1995"/>
        </row>
        <row r="1996">
          <cell r="K1996">
            <v>0</v>
          </cell>
          <cell r="AH1996"/>
        </row>
        <row r="1997">
          <cell r="K1997">
            <v>0</v>
          </cell>
          <cell r="AH1997"/>
        </row>
        <row r="1998">
          <cell r="K1998">
            <v>0</v>
          </cell>
          <cell r="AH1998"/>
        </row>
        <row r="1999">
          <cell r="K1999">
            <v>0</v>
          </cell>
          <cell r="AH1999"/>
        </row>
        <row r="2000">
          <cell r="K2000">
            <v>0</v>
          </cell>
          <cell r="AH2000"/>
        </row>
        <row r="2001">
          <cell r="K2001">
            <v>0</v>
          </cell>
          <cell r="AH2001"/>
        </row>
        <row r="2002">
          <cell r="K2002">
            <v>0</v>
          </cell>
          <cell r="AH2002"/>
        </row>
        <row r="2003">
          <cell r="K2003">
            <v>0</v>
          </cell>
          <cell r="AH2003"/>
        </row>
        <row r="2004">
          <cell r="K2004">
            <v>0</v>
          </cell>
          <cell r="AH2004"/>
        </row>
        <row r="2005">
          <cell r="K2005">
            <v>0</v>
          </cell>
          <cell r="AH2005"/>
        </row>
        <row r="2006">
          <cell r="K2006">
            <v>0</v>
          </cell>
          <cell r="AH2006"/>
        </row>
        <row r="2007">
          <cell r="K2007">
            <v>0</v>
          </cell>
          <cell r="AH2007"/>
        </row>
        <row r="2008">
          <cell r="K2008">
            <v>0</v>
          </cell>
          <cell r="AH2008"/>
        </row>
        <row r="2009">
          <cell r="K2009">
            <v>0</v>
          </cell>
          <cell r="AH2009"/>
        </row>
        <row r="2010">
          <cell r="K2010">
            <v>0</v>
          </cell>
          <cell r="AH2010"/>
        </row>
        <row r="2011">
          <cell r="K2011">
            <v>0</v>
          </cell>
          <cell r="AH2011"/>
        </row>
        <row r="2012">
          <cell r="K2012">
            <v>0</v>
          </cell>
          <cell r="AH2012"/>
        </row>
        <row r="2013">
          <cell r="K2013">
            <v>0</v>
          </cell>
          <cell r="AH2013"/>
        </row>
        <row r="2014">
          <cell r="K2014">
            <v>0</v>
          </cell>
          <cell r="AH2014"/>
        </row>
        <row r="2015">
          <cell r="K2015">
            <v>0</v>
          </cell>
          <cell r="AH2015"/>
        </row>
        <row r="2016">
          <cell r="K2016">
            <v>0</v>
          </cell>
          <cell r="AH2016"/>
        </row>
        <row r="2017">
          <cell r="K2017">
            <v>0</v>
          </cell>
          <cell r="AH2017"/>
        </row>
        <row r="2018">
          <cell r="K2018">
            <v>0</v>
          </cell>
          <cell r="AH2018"/>
        </row>
        <row r="2019">
          <cell r="K2019">
            <v>0</v>
          </cell>
          <cell r="AH2019"/>
        </row>
        <row r="2020">
          <cell r="K2020">
            <v>0</v>
          </cell>
          <cell r="AH2020"/>
        </row>
        <row r="2021">
          <cell r="K2021">
            <v>0</v>
          </cell>
          <cell r="AH2021"/>
        </row>
        <row r="2022">
          <cell r="K2022">
            <v>0</v>
          </cell>
          <cell r="AH2022"/>
        </row>
        <row r="2023">
          <cell r="K2023">
            <v>0</v>
          </cell>
          <cell r="AH2023"/>
        </row>
        <row r="2024">
          <cell r="K2024">
            <v>0</v>
          </cell>
          <cell r="AH2024"/>
        </row>
        <row r="2025">
          <cell r="K2025">
            <v>0</v>
          </cell>
          <cell r="AH2025"/>
        </row>
        <row r="2026">
          <cell r="K2026">
            <v>0</v>
          </cell>
          <cell r="AH2026"/>
        </row>
        <row r="2027">
          <cell r="K2027">
            <v>0</v>
          </cell>
          <cell r="AH2027"/>
        </row>
        <row r="2028">
          <cell r="K2028">
            <v>0</v>
          </cell>
          <cell r="AH2028"/>
        </row>
        <row r="2029">
          <cell r="K2029">
            <v>0</v>
          </cell>
          <cell r="AH2029"/>
        </row>
        <row r="2030">
          <cell r="K2030">
            <v>0</v>
          </cell>
          <cell r="AH2030"/>
        </row>
        <row r="2031">
          <cell r="K2031">
            <v>0</v>
          </cell>
          <cell r="AH2031"/>
        </row>
        <row r="2032">
          <cell r="K2032">
            <v>0</v>
          </cell>
          <cell r="AH2032"/>
        </row>
        <row r="2033">
          <cell r="K2033">
            <v>0</v>
          </cell>
          <cell r="AH2033"/>
        </row>
        <row r="2034">
          <cell r="K2034">
            <v>0</v>
          </cell>
          <cell r="AH2034"/>
        </row>
        <row r="2035">
          <cell r="K2035">
            <v>0</v>
          </cell>
          <cell r="AH2035"/>
        </row>
        <row r="2036">
          <cell r="K2036">
            <v>0</v>
          </cell>
          <cell r="AH2036"/>
        </row>
        <row r="2037">
          <cell r="K2037">
            <v>0</v>
          </cell>
          <cell r="AH2037"/>
        </row>
        <row r="2038">
          <cell r="K2038">
            <v>0</v>
          </cell>
          <cell r="AH2038"/>
        </row>
        <row r="2039">
          <cell r="K2039">
            <v>0</v>
          </cell>
          <cell r="AH2039"/>
        </row>
        <row r="2040">
          <cell r="K2040">
            <v>0</v>
          </cell>
          <cell r="AH2040"/>
        </row>
        <row r="2041">
          <cell r="K2041">
            <v>0</v>
          </cell>
          <cell r="AH2041"/>
        </row>
        <row r="2042">
          <cell r="K2042">
            <v>0</v>
          </cell>
          <cell r="AH2042"/>
        </row>
        <row r="2043">
          <cell r="K2043">
            <v>0</v>
          </cell>
          <cell r="AH2043"/>
        </row>
        <row r="2044">
          <cell r="K2044">
            <v>0</v>
          </cell>
          <cell r="AH2044"/>
        </row>
        <row r="2045">
          <cell r="K2045">
            <v>0</v>
          </cell>
          <cell r="AH2045"/>
        </row>
        <row r="2046">
          <cell r="K2046">
            <v>0</v>
          </cell>
          <cell r="AH2046"/>
        </row>
        <row r="2047">
          <cell r="K2047">
            <v>0</v>
          </cell>
          <cell r="AH2047"/>
        </row>
        <row r="2048">
          <cell r="K2048">
            <v>0</v>
          </cell>
          <cell r="AH2048"/>
        </row>
        <row r="2049">
          <cell r="K2049">
            <v>0</v>
          </cell>
          <cell r="AH2049"/>
        </row>
        <row r="2050">
          <cell r="K2050">
            <v>0</v>
          </cell>
          <cell r="AH2050"/>
        </row>
        <row r="2051">
          <cell r="K2051">
            <v>0</v>
          </cell>
          <cell r="AH2051"/>
        </row>
        <row r="2052">
          <cell r="K2052">
            <v>0</v>
          </cell>
          <cell r="AH2052"/>
        </row>
        <row r="2053">
          <cell r="K2053">
            <v>0</v>
          </cell>
          <cell r="AH2053"/>
        </row>
        <row r="2054">
          <cell r="K2054">
            <v>0</v>
          </cell>
          <cell r="AH2054"/>
        </row>
        <row r="2055">
          <cell r="K2055">
            <v>0</v>
          </cell>
          <cell r="AH2055"/>
        </row>
        <row r="2056">
          <cell r="K2056">
            <v>0</v>
          </cell>
          <cell r="AH2056"/>
        </row>
        <row r="2057">
          <cell r="K2057">
            <v>0</v>
          </cell>
          <cell r="AH2057"/>
        </row>
        <row r="2058">
          <cell r="K2058">
            <v>0</v>
          </cell>
          <cell r="AH2058"/>
        </row>
        <row r="2059">
          <cell r="K2059">
            <v>0</v>
          </cell>
          <cell r="AH2059"/>
        </row>
        <row r="2060">
          <cell r="K2060">
            <v>0</v>
          </cell>
          <cell r="AH2060"/>
        </row>
        <row r="2061">
          <cell r="K2061">
            <v>0</v>
          </cell>
          <cell r="AH2061"/>
        </row>
        <row r="2062">
          <cell r="K2062">
            <v>0</v>
          </cell>
          <cell r="AH2062"/>
        </row>
        <row r="2063">
          <cell r="K2063">
            <v>0</v>
          </cell>
          <cell r="AH2063"/>
        </row>
        <row r="2064">
          <cell r="K2064">
            <v>0</v>
          </cell>
          <cell r="AH2064"/>
        </row>
        <row r="2065">
          <cell r="K2065">
            <v>0</v>
          </cell>
          <cell r="AH2065"/>
        </row>
        <row r="2066">
          <cell r="K2066">
            <v>0</v>
          </cell>
          <cell r="AH2066"/>
        </row>
        <row r="2067">
          <cell r="K2067">
            <v>0</v>
          </cell>
          <cell r="AH2067"/>
        </row>
        <row r="2068">
          <cell r="K2068">
            <v>0</v>
          </cell>
          <cell r="AH2068"/>
        </row>
        <row r="2069">
          <cell r="K2069">
            <v>0</v>
          </cell>
          <cell r="AH2069"/>
        </row>
        <row r="2070">
          <cell r="K2070">
            <v>0</v>
          </cell>
          <cell r="AH2070"/>
        </row>
        <row r="2071">
          <cell r="K2071">
            <v>0</v>
          </cell>
          <cell r="AH2071"/>
        </row>
        <row r="2072">
          <cell r="K2072">
            <v>0</v>
          </cell>
          <cell r="AH2072"/>
        </row>
        <row r="2073">
          <cell r="K2073">
            <v>0</v>
          </cell>
          <cell r="AH2073"/>
        </row>
        <row r="2074">
          <cell r="K2074">
            <v>0</v>
          </cell>
          <cell r="AH2074"/>
        </row>
        <row r="2075">
          <cell r="K2075">
            <v>0</v>
          </cell>
          <cell r="AH2075"/>
        </row>
        <row r="2076">
          <cell r="K2076">
            <v>0</v>
          </cell>
          <cell r="AH2076"/>
        </row>
        <row r="2077">
          <cell r="K2077">
            <v>0</v>
          </cell>
          <cell r="AH2077"/>
        </row>
        <row r="2078">
          <cell r="K2078">
            <v>0</v>
          </cell>
          <cell r="AH2078"/>
        </row>
        <row r="2079">
          <cell r="K2079">
            <v>0</v>
          </cell>
          <cell r="AH2079"/>
        </row>
        <row r="2080">
          <cell r="K2080">
            <v>0</v>
          </cell>
          <cell r="AH2080"/>
        </row>
        <row r="2081">
          <cell r="K2081">
            <v>0</v>
          </cell>
          <cell r="AH2081"/>
        </row>
        <row r="2082">
          <cell r="K2082">
            <v>0</v>
          </cell>
          <cell r="AH2082"/>
        </row>
        <row r="2083">
          <cell r="K2083">
            <v>0</v>
          </cell>
          <cell r="AH2083"/>
        </row>
        <row r="2084">
          <cell r="K2084">
            <v>0</v>
          </cell>
          <cell r="AH2084"/>
        </row>
        <row r="2085">
          <cell r="K2085">
            <v>0</v>
          </cell>
          <cell r="AH2085"/>
        </row>
        <row r="2086">
          <cell r="K2086">
            <v>0</v>
          </cell>
          <cell r="AH2086"/>
        </row>
        <row r="2087">
          <cell r="K2087">
            <v>0</v>
          </cell>
          <cell r="AH2087"/>
        </row>
        <row r="2088">
          <cell r="K2088">
            <v>0</v>
          </cell>
          <cell r="AH2088"/>
        </row>
        <row r="2089">
          <cell r="K2089">
            <v>0</v>
          </cell>
          <cell r="AH2089"/>
        </row>
        <row r="2090">
          <cell r="K2090">
            <v>0</v>
          </cell>
          <cell r="AH2090"/>
        </row>
        <row r="2091">
          <cell r="K2091">
            <v>0</v>
          </cell>
          <cell r="AH2091"/>
        </row>
        <row r="2092">
          <cell r="K2092">
            <v>0</v>
          </cell>
          <cell r="AH2092"/>
        </row>
        <row r="2093">
          <cell r="K2093">
            <v>0</v>
          </cell>
          <cell r="AH2093"/>
        </row>
        <row r="2094">
          <cell r="K2094">
            <v>0</v>
          </cell>
          <cell r="AH2094"/>
        </row>
        <row r="2095">
          <cell r="K2095">
            <v>0</v>
          </cell>
          <cell r="AH2095"/>
        </row>
        <row r="2096">
          <cell r="K2096">
            <v>0</v>
          </cell>
          <cell r="AH2096"/>
        </row>
        <row r="2097">
          <cell r="K2097">
            <v>0</v>
          </cell>
          <cell r="AH2097"/>
        </row>
        <row r="2098">
          <cell r="K2098">
            <v>0</v>
          </cell>
          <cell r="AH2098"/>
        </row>
        <row r="2099">
          <cell r="K2099">
            <v>0</v>
          </cell>
          <cell r="AH2099"/>
        </row>
        <row r="2100">
          <cell r="K2100">
            <v>0</v>
          </cell>
          <cell r="AH2100"/>
        </row>
        <row r="2101">
          <cell r="K2101">
            <v>0</v>
          </cell>
          <cell r="AH2101"/>
        </row>
        <row r="2102">
          <cell r="K2102">
            <v>0</v>
          </cell>
          <cell r="AH2102"/>
        </row>
        <row r="2103">
          <cell r="K2103">
            <v>0</v>
          </cell>
          <cell r="AH2103"/>
        </row>
        <row r="2104">
          <cell r="K2104">
            <v>0</v>
          </cell>
          <cell r="AH2104"/>
        </row>
        <row r="2105">
          <cell r="K2105">
            <v>0</v>
          </cell>
          <cell r="AH2105"/>
        </row>
        <row r="2106">
          <cell r="K2106">
            <v>0</v>
          </cell>
          <cell r="AH2106"/>
        </row>
        <row r="2107">
          <cell r="K2107">
            <v>0</v>
          </cell>
          <cell r="AH2107"/>
        </row>
        <row r="2108">
          <cell r="K2108">
            <v>0</v>
          </cell>
          <cell r="AH2108"/>
        </row>
        <row r="2109">
          <cell r="K2109">
            <v>0</v>
          </cell>
          <cell r="AH2109"/>
        </row>
        <row r="2110">
          <cell r="K2110">
            <v>0</v>
          </cell>
          <cell r="AH2110"/>
        </row>
        <row r="2111">
          <cell r="K2111">
            <v>0</v>
          </cell>
          <cell r="AH2111"/>
        </row>
        <row r="2112">
          <cell r="K2112">
            <v>0</v>
          </cell>
          <cell r="AH2112"/>
        </row>
        <row r="2113">
          <cell r="K2113">
            <v>0</v>
          </cell>
          <cell r="AH2113"/>
        </row>
        <row r="2114">
          <cell r="K2114">
            <v>0</v>
          </cell>
          <cell r="AH2114"/>
        </row>
        <row r="2115">
          <cell r="K2115">
            <v>0</v>
          </cell>
          <cell r="AH2115"/>
        </row>
        <row r="2116">
          <cell r="K2116">
            <v>0</v>
          </cell>
          <cell r="AH2116"/>
        </row>
        <row r="2117">
          <cell r="K2117">
            <v>0</v>
          </cell>
          <cell r="AH2117"/>
        </row>
        <row r="2118">
          <cell r="K2118">
            <v>0</v>
          </cell>
          <cell r="AH2118"/>
        </row>
        <row r="2119">
          <cell r="K2119">
            <v>0</v>
          </cell>
          <cell r="AH2119"/>
        </row>
        <row r="2120">
          <cell r="K2120">
            <v>0</v>
          </cell>
          <cell r="AH2120"/>
        </row>
        <row r="2121">
          <cell r="K2121">
            <v>0</v>
          </cell>
          <cell r="AH2121"/>
        </row>
        <row r="2122">
          <cell r="K2122">
            <v>0</v>
          </cell>
          <cell r="AH2122"/>
        </row>
        <row r="2123">
          <cell r="K2123">
            <v>0</v>
          </cell>
          <cell r="AH2123"/>
        </row>
        <row r="2124">
          <cell r="K2124">
            <v>0</v>
          </cell>
          <cell r="AH2124"/>
        </row>
        <row r="2125">
          <cell r="K2125">
            <v>0</v>
          </cell>
          <cell r="AH2125"/>
        </row>
        <row r="2126">
          <cell r="K2126">
            <v>0</v>
          </cell>
          <cell r="AH2126"/>
        </row>
        <row r="2127">
          <cell r="K2127">
            <v>0</v>
          </cell>
          <cell r="AH2127"/>
        </row>
        <row r="2128">
          <cell r="K2128">
            <v>0</v>
          </cell>
          <cell r="AH2128"/>
        </row>
        <row r="2129">
          <cell r="K2129">
            <v>0</v>
          </cell>
          <cell r="AH2129"/>
        </row>
        <row r="2130">
          <cell r="K2130">
            <v>0</v>
          </cell>
          <cell r="AH2130"/>
        </row>
        <row r="2131">
          <cell r="K2131">
            <v>0</v>
          </cell>
          <cell r="AH2131"/>
        </row>
        <row r="2132">
          <cell r="K2132">
            <v>0</v>
          </cell>
          <cell r="AH2132"/>
        </row>
        <row r="2133">
          <cell r="K2133">
            <v>0</v>
          </cell>
          <cell r="AH2133"/>
        </row>
        <row r="2134">
          <cell r="K2134">
            <v>0</v>
          </cell>
          <cell r="AH2134"/>
        </row>
        <row r="2135">
          <cell r="K2135">
            <v>0</v>
          </cell>
          <cell r="AH2135"/>
        </row>
        <row r="2136">
          <cell r="K2136">
            <v>0</v>
          </cell>
          <cell r="AH2136"/>
        </row>
        <row r="2137">
          <cell r="K2137">
            <v>0</v>
          </cell>
          <cell r="AH2137"/>
        </row>
        <row r="2138">
          <cell r="K2138">
            <v>0</v>
          </cell>
          <cell r="AH2138"/>
        </row>
        <row r="2139">
          <cell r="K2139">
            <v>0</v>
          </cell>
          <cell r="AH2139"/>
        </row>
        <row r="2140">
          <cell r="K2140">
            <v>0</v>
          </cell>
          <cell r="AH2140"/>
        </row>
        <row r="2141">
          <cell r="K2141">
            <v>0</v>
          </cell>
          <cell r="AH2141"/>
        </row>
        <row r="2142">
          <cell r="K2142">
            <v>0</v>
          </cell>
          <cell r="AH2142"/>
        </row>
        <row r="2143">
          <cell r="K2143">
            <v>0</v>
          </cell>
          <cell r="AH2143"/>
        </row>
        <row r="2144">
          <cell r="K2144">
            <v>0</v>
          </cell>
          <cell r="AH2144"/>
        </row>
        <row r="2145">
          <cell r="K2145">
            <v>0</v>
          </cell>
          <cell r="AH2145"/>
        </row>
        <row r="2146">
          <cell r="K2146">
            <v>0</v>
          </cell>
          <cell r="AH2146"/>
        </row>
        <row r="2147">
          <cell r="K2147">
            <v>0</v>
          </cell>
          <cell r="AH2147"/>
        </row>
        <row r="2148">
          <cell r="K2148">
            <v>0</v>
          </cell>
          <cell r="AH2148"/>
        </row>
        <row r="2149">
          <cell r="K2149">
            <v>0</v>
          </cell>
          <cell r="AH2149"/>
        </row>
        <row r="2150">
          <cell r="K2150">
            <v>0</v>
          </cell>
          <cell r="AH2150"/>
        </row>
        <row r="2151">
          <cell r="K2151">
            <v>0</v>
          </cell>
          <cell r="AH2151"/>
        </row>
        <row r="2152">
          <cell r="K2152">
            <v>0</v>
          </cell>
          <cell r="AH2152"/>
        </row>
        <row r="2153">
          <cell r="K2153">
            <v>0</v>
          </cell>
          <cell r="AH2153"/>
        </row>
        <row r="2154">
          <cell r="K2154">
            <v>0</v>
          </cell>
          <cell r="AH2154"/>
        </row>
        <row r="2155">
          <cell r="K2155">
            <v>0</v>
          </cell>
          <cell r="AH2155"/>
        </row>
        <row r="2156">
          <cell r="K2156">
            <v>0</v>
          </cell>
          <cell r="AH2156"/>
        </row>
        <row r="2157">
          <cell r="K2157">
            <v>0</v>
          </cell>
          <cell r="AH2157"/>
        </row>
        <row r="2158">
          <cell r="K2158">
            <v>0</v>
          </cell>
          <cell r="AH2158"/>
        </row>
        <row r="2159">
          <cell r="K2159">
            <v>0</v>
          </cell>
          <cell r="AH2159"/>
        </row>
        <row r="2160">
          <cell r="K2160">
            <v>0</v>
          </cell>
          <cell r="AH2160"/>
        </row>
        <row r="2161">
          <cell r="K2161">
            <v>0</v>
          </cell>
          <cell r="AH2161"/>
        </row>
        <row r="2162">
          <cell r="K2162">
            <v>0</v>
          </cell>
          <cell r="AH2162"/>
        </row>
        <row r="2163">
          <cell r="K2163">
            <v>0</v>
          </cell>
          <cell r="AH2163"/>
        </row>
        <row r="2164">
          <cell r="K2164">
            <v>0</v>
          </cell>
          <cell r="AH2164"/>
        </row>
        <row r="2165">
          <cell r="K2165">
            <v>0</v>
          </cell>
          <cell r="AH2165"/>
        </row>
        <row r="2166">
          <cell r="K2166">
            <v>0</v>
          </cell>
          <cell r="AH2166"/>
        </row>
        <row r="2167">
          <cell r="K2167">
            <v>0</v>
          </cell>
          <cell r="AH2167"/>
        </row>
        <row r="2168">
          <cell r="K2168">
            <v>0</v>
          </cell>
          <cell r="AH2168"/>
        </row>
        <row r="2169">
          <cell r="K2169">
            <v>0</v>
          </cell>
          <cell r="AH2169"/>
        </row>
        <row r="2170">
          <cell r="K2170">
            <v>0</v>
          </cell>
          <cell r="AH2170"/>
        </row>
        <row r="2171">
          <cell r="K2171">
            <v>0</v>
          </cell>
          <cell r="AH2171"/>
        </row>
        <row r="2172">
          <cell r="K2172">
            <v>0</v>
          </cell>
          <cell r="AH2172"/>
        </row>
        <row r="2173">
          <cell r="K2173">
            <v>0</v>
          </cell>
          <cell r="AH2173"/>
        </row>
        <row r="2174">
          <cell r="K2174">
            <v>0</v>
          </cell>
          <cell r="AH2174"/>
        </row>
        <row r="2175">
          <cell r="K2175">
            <v>0</v>
          </cell>
          <cell r="AH2175"/>
        </row>
        <row r="2176">
          <cell r="K2176">
            <v>0</v>
          </cell>
          <cell r="AH2176"/>
        </row>
        <row r="2177">
          <cell r="K2177">
            <v>0</v>
          </cell>
          <cell r="AH2177"/>
        </row>
        <row r="2178">
          <cell r="K2178">
            <v>0</v>
          </cell>
          <cell r="AH2178"/>
        </row>
        <row r="2179">
          <cell r="K2179">
            <v>0</v>
          </cell>
          <cell r="AH2179"/>
        </row>
        <row r="2180">
          <cell r="K2180">
            <v>0</v>
          </cell>
          <cell r="AH2180"/>
        </row>
        <row r="2181">
          <cell r="K2181">
            <v>0</v>
          </cell>
          <cell r="AH2181"/>
        </row>
        <row r="2182">
          <cell r="K2182">
            <v>0</v>
          </cell>
          <cell r="AH2182"/>
        </row>
        <row r="2183">
          <cell r="K2183">
            <v>0</v>
          </cell>
          <cell r="AH2183"/>
        </row>
        <row r="2184">
          <cell r="K2184">
            <v>0</v>
          </cell>
          <cell r="AH2184"/>
        </row>
        <row r="2185">
          <cell r="K2185">
            <v>0</v>
          </cell>
          <cell r="AH2185"/>
        </row>
        <row r="2186">
          <cell r="K2186">
            <v>0</v>
          </cell>
          <cell r="AH2186"/>
        </row>
        <row r="2187">
          <cell r="K2187">
            <v>0</v>
          </cell>
          <cell r="AH2187"/>
        </row>
        <row r="2188">
          <cell r="K2188">
            <v>0</v>
          </cell>
          <cell r="AH2188"/>
        </row>
        <row r="2189">
          <cell r="K2189">
            <v>0</v>
          </cell>
          <cell r="AH2189"/>
        </row>
        <row r="2190">
          <cell r="K2190">
            <v>0</v>
          </cell>
          <cell r="AH2190"/>
        </row>
        <row r="2191">
          <cell r="K2191">
            <v>0</v>
          </cell>
          <cell r="AH2191"/>
        </row>
        <row r="2192">
          <cell r="K2192">
            <v>0</v>
          </cell>
          <cell r="AH2192"/>
        </row>
        <row r="2193">
          <cell r="K2193">
            <v>0</v>
          </cell>
          <cell r="AH2193"/>
        </row>
        <row r="2194">
          <cell r="K2194">
            <v>0</v>
          </cell>
          <cell r="AH2194"/>
        </row>
        <row r="2195">
          <cell r="K2195">
            <v>0</v>
          </cell>
          <cell r="AH2195"/>
        </row>
        <row r="2196">
          <cell r="K2196">
            <v>0</v>
          </cell>
          <cell r="AH2196"/>
        </row>
        <row r="2197">
          <cell r="K2197">
            <v>0</v>
          </cell>
          <cell r="AH2197"/>
        </row>
        <row r="2198">
          <cell r="K2198">
            <v>0</v>
          </cell>
          <cell r="AH2198"/>
        </row>
        <row r="2199">
          <cell r="K2199">
            <v>0</v>
          </cell>
          <cell r="AH2199"/>
        </row>
        <row r="2200">
          <cell r="K2200">
            <v>0</v>
          </cell>
          <cell r="AH2200"/>
        </row>
        <row r="2201">
          <cell r="K2201">
            <v>0</v>
          </cell>
          <cell r="AH2201"/>
        </row>
        <row r="2202">
          <cell r="K2202">
            <v>0</v>
          </cell>
          <cell r="AH2202"/>
        </row>
        <row r="2203">
          <cell r="K2203">
            <v>0</v>
          </cell>
          <cell r="AH2203"/>
        </row>
        <row r="2204">
          <cell r="K2204">
            <v>0</v>
          </cell>
          <cell r="AH2204"/>
        </row>
        <row r="2205">
          <cell r="K2205">
            <v>0</v>
          </cell>
          <cell r="AH2205"/>
        </row>
        <row r="2206">
          <cell r="K2206">
            <v>0</v>
          </cell>
          <cell r="AH2206"/>
        </row>
        <row r="2207">
          <cell r="K2207">
            <v>0</v>
          </cell>
          <cell r="AH2207"/>
        </row>
        <row r="2208">
          <cell r="K2208">
            <v>0</v>
          </cell>
          <cell r="AH2208"/>
        </row>
        <row r="2209">
          <cell r="K2209">
            <v>0</v>
          </cell>
          <cell r="AH2209"/>
        </row>
        <row r="2210">
          <cell r="K2210">
            <v>0</v>
          </cell>
          <cell r="AH2210"/>
        </row>
        <row r="2211">
          <cell r="K2211">
            <v>0</v>
          </cell>
          <cell r="AH2211"/>
        </row>
        <row r="2212">
          <cell r="K2212">
            <v>0</v>
          </cell>
          <cell r="AH2212"/>
        </row>
        <row r="2213">
          <cell r="K2213">
            <v>0</v>
          </cell>
          <cell r="AH2213"/>
        </row>
        <row r="2214">
          <cell r="K2214">
            <v>0</v>
          </cell>
          <cell r="AH2214"/>
        </row>
        <row r="2215">
          <cell r="K2215">
            <v>0</v>
          </cell>
          <cell r="AH2215"/>
        </row>
        <row r="2216">
          <cell r="K2216">
            <v>0</v>
          </cell>
          <cell r="AH2216"/>
        </row>
        <row r="2217">
          <cell r="K2217">
            <v>0</v>
          </cell>
          <cell r="AH2217"/>
        </row>
        <row r="2218">
          <cell r="K2218">
            <v>0</v>
          </cell>
          <cell r="AH2218"/>
        </row>
        <row r="2219">
          <cell r="K2219">
            <v>0</v>
          </cell>
          <cell r="AH2219"/>
        </row>
        <row r="2220">
          <cell r="K2220">
            <v>0</v>
          </cell>
          <cell r="AH2220"/>
        </row>
        <row r="2221">
          <cell r="K2221">
            <v>0</v>
          </cell>
          <cell r="AH2221"/>
        </row>
        <row r="2222">
          <cell r="K2222">
            <v>0</v>
          </cell>
          <cell r="AH2222"/>
        </row>
        <row r="2223">
          <cell r="K2223">
            <v>0</v>
          </cell>
          <cell r="AH2223"/>
        </row>
        <row r="2224">
          <cell r="K2224">
            <v>0</v>
          </cell>
          <cell r="AH2224"/>
        </row>
        <row r="2225">
          <cell r="K2225">
            <v>0</v>
          </cell>
          <cell r="AH2225"/>
        </row>
        <row r="2226">
          <cell r="K2226">
            <v>0</v>
          </cell>
          <cell r="AH2226"/>
        </row>
        <row r="2227">
          <cell r="K2227">
            <v>0</v>
          </cell>
          <cell r="AH2227"/>
        </row>
        <row r="2228">
          <cell r="K2228">
            <v>0</v>
          </cell>
          <cell r="AH2228"/>
        </row>
        <row r="2229">
          <cell r="K2229">
            <v>0</v>
          </cell>
          <cell r="AH2229"/>
        </row>
        <row r="2230">
          <cell r="K2230">
            <v>0</v>
          </cell>
          <cell r="AH2230"/>
        </row>
        <row r="2231">
          <cell r="K2231">
            <v>0</v>
          </cell>
          <cell r="AH2231"/>
        </row>
        <row r="2232">
          <cell r="K2232">
            <v>0</v>
          </cell>
          <cell r="AH2232"/>
        </row>
        <row r="2233">
          <cell r="K2233">
            <v>0</v>
          </cell>
          <cell r="AH2233"/>
        </row>
        <row r="2234">
          <cell r="K2234">
            <v>0</v>
          </cell>
          <cell r="AH2234"/>
        </row>
        <row r="2235">
          <cell r="K2235">
            <v>0</v>
          </cell>
          <cell r="AH2235"/>
        </row>
        <row r="2236">
          <cell r="K2236">
            <v>0</v>
          </cell>
          <cell r="AH2236"/>
        </row>
        <row r="2237">
          <cell r="K2237">
            <v>0</v>
          </cell>
          <cell r="AH2237"/>
        </row>
        <row r="2238">
          <cell r="K2238">
            <v>0</v>
          </cell>
          <cell r="AH2238"/>
        </row>
        <row r="2239">
          <cell r="K2239">
            <v>0</v>
          </cell>
          <cell r="AH2239"/>
        </row>
        <row r="2240">
          <cell r="K2240">
            <v>0</v>
          </cell>
          <cell r="AH2240"/>
        </row>
        <row r="2241">
          <cell r="K2241">
            <v>0</v>
          </cell>
          <cell r="AH2241"/>
        </row>
        <row r="2242">
          <cell r="K2242">
            <v>0</v>
          </cell>
          <cell r="AH2242"/>
        </row>
        <row r="2243">
          <cell r="K2243">
            <v>0</v>
          </cell>
          <cell r="AH2243"/>
        </row>
        <row r="2244">
          <cell r="K2244">
            <v>0</v>
          </cell>
          <cell r="AH2244"/>
        </row>
        <row r="2245">
          <cell r="K2245">
            <v>0</v>
          </cell>
          <cell r="AH2245"/>
        </row>
        <row r="2246">
          <cell r="K2246">
            <v>0</v>
          </cell>
          <cell r="AH2246"/>
        </row>
        <row r="2247">
          <cell r="K2247">
            <v>0</v>
          </cell>
          <cell r="AH2247"/>
        </row>
        <row r="2248">
          <cell r="K2248">
            <v>0</v>
          </cell>
          <cell r="AH2248"/>
        </row>
        <row r="2249">
          <cell r="K2249">
            <v>0</v>
          </cell>
          <cell r="AH2249"/>
        </row>
        <row r="2250">
          <cell r="K2250">
            <v>0</v>
          </cell>
          <cell r="AH2250"/>
        </row>
        <row r="2251">
          <cell r="K2251">
            <v>0</v>
          </cell>
          <cell r="AH2251"/>
        </row>
        <row r="2252">
          <cell r="K2252">
            <v>0</v>
          </cell>
          <cell r="AH2252"/>
        </row>
        <row r="2253">
          <cell r="K2253">
            <v>0</v>
          </cell>
          <cell r="AH2253"/>
        </row>
        <row r="2254">
          <cell r="K2254">
            <v>0</v>
          </cell>
          <cell r="AH2254"/>
        </row>
        <row r="2255">
          <cell r="K2255">
            <v>0</v>
          </cell>
          <cell r="AH2255"/>
        </row>
        <row r="2256">
          <cell r="K2256">
            <v>0</v>
          </cell>
          <cell r="AH2256"/>
        </row>
        <row r="2257">
          <cell r="K2257">
            <v>0</v>
          </cell>
          <cell r="AH2257"/>
        </row>
        <row r="2258">
          <cell r="K2258">
            <v>0</v>
          </cell>
          <cell r="AH2258"/>
        </row>
        <row r="2259">
          <cell r="K2259">
            <v>0</v>
          </cell>
          <cell r="AH2259"/>
        </row>
        <row r="2260">
          <cell r="K2260">
            <v>0</v>
          </cell>
          <cell r="AH2260"/>
        </row>
        <row r="2261">
          <cell r="K2261">
            <v>0</v>
          </cell>
          <cell r="AH2261"/>
        </row>
        <row r="2262">
          <cell r="K2262">
            <v>0</v>
          </cell>
          <cell r="AH2262"/>
        </row>
        <row r="2263">
          <cell r="K2263">
            <v>0</v>
          </cell>
          <cell r="AH2263"/>
        </row>
        <row r="2264">
          <cell r="K2264">
            <v>0</v>
          </cell>
          <cell r="AH2264"/>
        </row>
        <row r="2265">
          <cell r="K2265">
            <v>0</v>
          </cell>
          <cell r="AH2265"/>
        </row>
        <row r="2266">
          <cell r="K2266">
            <v>0</v>
          </cell>
          <cell r="AH2266"/>
        </row>
        <row r="2267">
          <cell r="K2267">
            <v>0</v>
          </cell>
          <cell r="AH2267"/>
        </row>
        <row r="2268">
          <cell r="K2268">
            <v>0</v>
          </cell>
          <cell r="AH2268"/>
        </row>
        <row r="2269">
          <cell r="K2269">
            <v>0</v>
          </cell>
          <cell r="AH2269"/>
        </row>
        <row r="2270">
          <cell r="K2270">
            <v>0</v>
          </cell>
          <cell r="AH2270"/>
        </row>
        <row r="2271">
          <cell r="K2271">
            <v>0</v>
          </cell>
          <cell r="AH2271"/>
        </row>
        <row r="2272">
          <cell r="K2272">
            <v>0</v>
          </cell>
          <cell r="AH2272"/>
        </row>
        <row r="2273">
          <cell r="K2273">
            <v>0</v>
          </cell>
          <cell r="AH2273"/>
        </row>
        <row r="2274">
          <cell r="K2274">
            <v>0</v>
          </cell>
          <cell r="AH2274"/>
        </row>
        <row r="2275">
          <cell r="K2275">
            <v>0</v>
          </cell>
          <cell r="AH2275"/>
        </row>
        <row r="2276">
          <cell r="K2276">
            <v>0</v>
          </cell>
          <cell r="AH2276"/>
        </row>
        <row r="2277">
          <cell r="K2277">
            <v>0</v>
          </cell>
          <cell r="AH2277"/>
        </row>
        <row r="2278">
          <cell r="K2278">
            <v>0</v>
          </cell>
          <cell r="AH2278"/>
        </row>
        <row r="2279">
          <cell r="K2279">
            <v>0</v>
          </cell>
          <cell r="AH2279"/>
        </row>
        <row r="2280">
          <cell r="K2280">
            <v>0</v>
          </cell>
          <cell r="AH2280"/>
        </row>
        <row r="2281">
          <cell r="K2281">
            <v>0</v>
          </cell>
          <cell r="AH2281"/>
        </row>
        <row r="2282">
          <cell r="K2282">
            <v>0</v>
          </cell>
          <cell r="AH2282"/>
        </row>
        <row r="2283">
          <cell r="K2283">
            <v>0</v>
          </cell>
          <cell r="AH2283"/>
        </row>
        <row r="2284">
          <cell r="K2284">
            <v>0</v>
          </cell>
          <cell r="AH2284"/>
        </row>
        <row r="2285">
          <cell r="K2285">
            <v>0</v>
          </cell>
          <cell r="AH2285"/>
        </row>
        <row r="2286">
          <cell r="K2286">
            <v>0</v>
          </cell>
          <cell r="AH2286"/>
        </row>
        <row r="2287">
          <cell r="K2287">
            <v>0</v>
          </cell>
          <cell r="AH2287"/>
        </row>
        <row r="2288">
          <cell r="K2288">
            <v>0</v>
          </cell>
          <cell r="AH2288"/>
        </row>
        <row r="2289">
          <cell r="K2289">
            <v>0</v>
          </cell>
          <cell r="AH2289"/>
        </row>
        <row r="2290">
          <cell r="K2290">
            <v>0</v>
          </cell>
          <cell r="AH2290"/>
        </row>
        <row r="2291">
          <cell r="K2291">
            <v>0</v>
          </cell>
          <cell r="AH2291"/>
        </row>
        <row r="2292">
          <cell r="K2292">
            <v>0</v>
          </cell>
          <cell r="AH2292"/>
        </row>
        <row r="2293">
          <cell r="K2293">
            <v>0</v>
          </cell>
          <cell r="AH2293"/>
        </row>
        <row r="2294">
          <cell r="K2294">
            <v>0</v>
          </cell>
          <cell r="AH2294"/>
        </row>
        <row r="2295">
          <cell r="K2295">
            <v>0</v>
          </cell>
          <cell r="AH2295"/>
        </row>
        <row r="2296">
          <cell r="K2296">
            <v>0</v>
          </cell>
          <cell r="AH2296"/>
        </row>
        <row r="2297">
          <cell r="K2297">
            <v>0</v>
          </cell>
          <cell r="AH2297"/>
        </row>
        <row r="2298">
          <cell r="K2298">
            <v>0</v>
          </cell>
          <cell r="AH2298"/>
        </row>
        <row r="2299">
          <cell r="K2299">
            <v>0</v>
          </cell>
          <cell r="AH2299"/>
        </row>
        <row r="2300">
          <cell r="K2300">
            <v>0</v>
          </cell>
          <cell r="AH2300"/>
        </row>
        <row r="2301">
          <cell r="K2301">
            <v>0</v>
          </cell>
          <cell r="AH2301"/>
        </row>
        <row r="2302">
          <cell r="K2302">
            <v>0</v>
          </cell>
          <cell r="AH2302"/>
        </row>
        <row r="2303">
          <cell r="K2303">
            <v>0</v>
          </cell>
          <cell r="AH2303"/>
        </row>
        <row r="2304">
          <cell r="K2304">
            <v>0</v>
          </cell>
          <cell r="AH2304"/>
        </row>
        <row r="2305">
          <cell r="K2305">
            <v>0</v>
          </cell>
          <cell r="AH2305"/>
        </row>
        <row r="2306">
          <cell r="K2306">
            <v>0</v>
          </cell>
          <cell r="AH2306"/>
        </row>
        <row r="2307">
          <cell r="K2307">
            <v>0</v>
          </cell>
          <cell r="AH2307"/>
        </row>
        <row r="2308">
          <cell r="K2308">
            <v>0</v>
          </cell>
          <cell r="AH2308"/>
        </row>
        <row r="2309">
          <cell r="K2309">
            <v>0</v>
          </cell>
          <cell r="AH2309"/>
        </row>
        <row r="2310">
          <cell r="K2310">
            <v>0</v>
          </cell>
          <cell r="AH2310"/>
        </row>
        <row r="2311">
          <cell r="K2311">
            <v>0</v>
          </cell>
          <cell r="AH2311"/>
        </row>
        <row r="2312">
          <cell r="K2312">
            <v>0</v>
          </cell>
          <cell r="AH2312"/>
        </row>
        <row r="2313">
          <cell r="K2313">
            <v>0</v>
          </cell>
          <cell r="AH2313"/>
        </row>
        <row r="2314">
          <cell r="K2314">
            <v>0</v>
          </cell>
          <cell r="AH2314"/>
        </row>
        <row r="2315">
          <cell r="K2315">
            <v>0</v>
          </cell>
          <cell r="AH2315"/>
        </row>
        <row r="2316">
          <cell r="K2316">
            <v>0</v>
          </cell>
          <cell r="AH2316"/>
        </row>
        <row r="2317">
          <cell r="K2317">
            <v>0</v>
          </cell>
          <cell r="AH2317"/>
        </row>
        <row r="2318">
          <cell r="K2318">
            <v>0</v>
          </cell>
          <cell r="AH2318"/>
        </row>
        <row r="2319">
          <cell r="K2319">
            <v>0</v>
          </cell>
          <cell r="AH2319"/>
        </row>
        <row r="2320">
          <cell r="K2320">
            <v>0</v>
          </cell>
          <cell r="AH2320"/>
        </row>
        <row r="2321">
          <cell r="K2321">
            <v>0</v>
          </cell>
          <cell r="AH2321"/>
        </row>
        <row r="2322">
          <cell r="K2322">
            <v>0</v>
          </cell>
          <cell r="AH2322"/>
        </row>
        <row r="2323">
          <cell r="K2323">
            <v>0</v>
          </cell>
          <cell r="AH2323"/>
        </row>
        <row r="2324">
          <cell r="K2324">
            <v>0</v>
          </cell>
          <cell r="AH2324"/>
        </row>
        <row r="2325">
          <cell r="K2325">
            <v>0</v>
          </cell>
          <cell r="AH2325"/>
        </row>
        <row r="2326">
          <cell r="K2326">
            <v>0</v>
          </cell>
          <cell r="AH2326"/>
        </row>
        <row r="2327">
          <cell r="K2327">
            <v>0</v>
          </cell>
          <cell r="AH2327"/>
        </row>
        <row r="2328">
          <cell r="K2328">
            <v>0</v>
          </cell>
          <cell r="AH2328"/>
        </row>
        <row r="2329">
          <cell r="K2329">
            <v>0</v>
          </cell>
          <cell r="AH2329"/>
        </row>
        <row r="2330">
          <cell r="K2330">
            <v>0</v>
          </cell>
          <cell r="AH2330"/>
        </row>
        <row r="2331">
          <cell r="K2331">
            <v>0</v>
          </cell>
          <cell r="AH2331"/>
        </row>
        <row r="2332">
          <cell r="K2332">
            <v>0</v>
          </cell>
          <cell r="AH2332"/>
        </row>
        <row r="2333">
          <cell r="K2333">
            <v>0</v>
          </cell>
          <cell r="AH2333"/>
        </row>
        <row r="2334">
          <cell r="K2334">
            <v>0</v>
          </cell>
          <cell r="AH2334"/>
        </row>
        <row r="2335">
          <cell r="K2335">
            <v>0</v>
          </cell>
          <cell r="AH2335"/>
        </row>
        <row r="2336">
          <cell r="K2336">
            <v>0</v>
          </cell>
          <cell r="AH2336"/>
        </row>
        <row r="2337">
          <cell r="K2337">
            <v>0</v>
          </cell>
          <cell r="AH2337"/>
        </row>
        <row r="2338">
          <cell r="K2338">
            <v>0</v>
          </cell>
          <cell r="AH2338"/>
        </row>
        <row r="2339">
          <cell r="K2339">
            <v>0</v>
          </cell>
          <cell r="AH2339"/>
        </row>
        <row r="2340">
          <cell r="K2340">
            <v>0</v>
          </cell>
          <cell r="AH2340"/>
        </row>
        <row r="2341">
          <cell r="K2341">
            <v>0</v>
          </cell>
          <cell r="AH2341"/>
        </row>
        <row r="2342">
          <cell r="K2342">
            <v>0</v>
          </cell>
          <cell r="AH2342"/>
        </row>
        <row r="2343">
          <cell r="K2343">
            <v>0</v>
          </cell>
          <cell r="AH2343"/>
        </row>
        <row r="2344">
          <cell r="K2344">
            <v>0</v>
          </cell>
          <cell r="AH2344"/>
        </row>
        <row r="2345">
          <cell r="K2345">
            <v>0</v>
          </cell>
          <cell r="AH2345"/>
        </row>
        <row r="2346">
          <cell r="K2346">
            <v>0</v>
          </cell>
          <cell r="AH2346"/>
        </row>
        <row r="2347">
          <cell r="K2347">
            <v>0</v>
          </cell>
          <cell r="AH2347"/>
        </row>
        <row r="2348">
          <cell r="K2348">
            <v>0</v>
          </cell>
          <cell r="AH2348"/>
        </row>
        <row r="2349">
          <cell r="K2349">
            <v>0</v>
          </cell>
          <cell r="AH2349"/>
        </row>
        <row r="2350">
          <cell r="K2350">
            <v>0</v>
          </cell>
          <cell r="AH2350"/>
        </row>
        <row r="2351">
          <cell r="K2351">
            <v>0</v>
          </cell>
          <cell r="AH2351"/>
        </row>
        <row r="2352">
          <cell r="K2352">
            <v>0</v>
          </cell>
          <cell r="AH2352"/>
        </row>
        <row r="2353">
          <cell r="K2353">
            <v>0</v>
          </cell>
          <cell r="AH2353"/>
        </row>
        <row r="2354">
          <cell r="K2354">
            <v>0</v>
          </cell>
          <cell r="AH2354"/>
        </row>
        <row r="2355">
          <cell r="K2355">
            <v>0</v>
          </cell>
          <cell r="AH2355"/>
        </row>
        <row r="2356">
          <cell r="K2356">
            <v>0</v>
          </cell>
          <cell r="AH2356"/>
        </row>
        <row r="2357">
          <cell r="K2357">
            <v>0</v>
          </cell>
          <cell r="AH2357"/>
        </row>
        <row r="2358">
          <cell r="K2358">
            <v>0</v>
          </cell>
          <cell r="AH2358"/>
        </row>
        <row r="2359">
          <cell r="K2359">
            <v>0</v>
          </cell>
          <cell r="AH2359"/>
        </row>
        <row r="2360">
          <cell r="K2360">
            <v>0</v>
          </cell>
          <cell r="AH2360"/>
        </row>
        <row r="2361">
          <cell r="K2361">
            <v>0</v>
          </cell>
          <cell r="AH2361"/>
        </row>
        <row r="2362">
          <cell r="K2362">
            <v>0</v>
          </cell>
          <cell r="AH2362"/>
        </row>
        <row r="2363">
          <cell r="K2363">
            <v>0</v>
          </cell>
          <cell r="AH2363"/>
        </row>
        <row r="2364">
          <cell r="K2364">
            <v>0</v>
          </cell>
          <cell r="AH2364"/>
        </row>
        <row r="2365">
          <cell r="K2365">
            <v>0</v>
          </cell>
          <cell r="AH2365"/>
        </row>
        <row r="2366">
          <cell r="K2366">
            <v>0</v>
          </cell>
          <cell r="AH2366"/>
        </row>
        <row r="2367">
          <cell r="K2367">
            <v>0</v>
          </cell>
          <cell r="AH2367"/>
        </row>
        <row r="2368">
          <cell r="K2368">
            <v>0</v>
          </cell>
          <cell r="AH2368"/>
        </row>
        <row r="2369">
          <cell r="K2369">
            <v>0</v>
          </cell>
          <cell r="AH2369"/>
        </row>
        <row r="2370">
          <cell r="K2370">
            <v>0</v>
          </cell>
          <cell r="AH2370"/>
        </row>
        <row r="2371">
          <cell r="K2371">
            <v>0</v>
          </cell>
          <cell r="AH2371"/>
        </row>
        <row r="2372">
          <cell r="K2372">
            <v>0</v>
          </cell>
          <cell r="AH2372"/>
        </row>
        <row r="2373">
          <cell r="K2373">
            <v>0</v>
          </cell>
          <cell r="AH2373"/>
        </row>
        <row r="2374">
          <cell r="K2374">
            <v>0</v>
          </cell>
          <cell r="AH2374"/>
        </row>
        <row r="2375">
          <cell r="K2375">
            <v>0</v>
          </cell>
          <cell r="AH2375"/>
        </row>
        <row r="2376">
          <cell r="K2376">
            <v>0</v>
          </cell>
          <cell r="AH2376"/>
        </row>
        <row r="2377">
          <cell r="K2377">
            <v>0</v>
          </cell>
          <cell r="AH2377"/>
        </row>
        <row r="2378">
          <cell r="K2378">
            <v>0</v>
          </cell>
          <cell r="AH2378"/>
        </row>
        <row r="2379">
          <cell r="K2379">
            <v>0</v>
          </cell>
          <cell r="AH2379"/>
        </row>
        <row r="2380">
          <cell r="K2380">
            <v>0</v>
          </cell>
          <cell r="AH2380"/>
        </row>
        <row r="2381">
          <cell r="K2381">
            <v>0</v>
          </cell>
          <cell r="AH2381"/>
        </row>
        <row r="2382">
          <cell r="K2382">
            <v>0</v>
          </cell>
          <cell r="AH2382"/>
        </row>
        <row r="2383">
          <cell r="K2383">
            <v>0</v>
          </cell>
          <cell r="AH2383"/>
        </row>
        <row r="2384">
          <cell r="K2384">
            <v>0</v>
          </cell>
          <cell r="AH2384"/>
        </row>
        <row r="2385">
          <cell r="K2385">
            <v>0</v>
          </cell>
          <cell r="AH2385"/>
        </row>
        <row r="2386">
          <cell r="K2386">
            <v>0</v>
          </cell>
          <cell r="AH2386"/>
        </row>
        <row r="2387">
          <cell r="K2387">
            <v>0</v>
          </cell>
          <cell r="AH2387"/>
        </row>
        <row r="2388">
          <cell r="K2388">
            <v>0</v>
          </cell>
          <cell r="AH2388"/>
        </row>
        <row r="2389">
          <cell r="K2389">
            <v>0</v>
          </cell>
          <cell r="AH2389"/>
        </row>
        <row r="2390">
          <cell r="K2390">
            <v>0</v>
          </cell>
          <cell r="AH2390"/>
        </row>
        <row r="2391">
          <cell r="K2391">
            <v>0</v>
          </cell>
          <cell r="AH2391"/>
        </row>
        <row r="2392">
          <cell r="K2392">
            <v>0</v>
          </cell>
          <cell r="AH2392"/>
        </row>
        <row r="2393">
          <cell r="K2393">
            <v>0</v>
          </cell>
          <cell r="AH2393"/>
        </row>
        <row r="2394">
          <cell r="K2394">
            <v>0</v>
          </cell>
          <cell r="AH2394"/>
        </row>
        <row r="2395">
          <cell r="K2395">
            <v>0</v>
          </cell>
          <cell r="AH2395"/>
        </row>
        <row r="2396">
          <cell r="K2396">
            <v>0</v>
          </cell>
          <cell r="AH2396"/>
        </row>
        <row r="2397">
          <cell r="K2397">
            <v>0</v>
          </cell>
          <cell r="AH2397"/>
        </row>
        <row r="2398">
          <cell r="K2398">
            <v>0</v>
          </cell>
          <cell r="AH2398"/>
        </row>
        <row r="2399">
          <cell r="K2399">
            <v>0</v>
          </cell>
          <cell r="AH2399"/>
        </row>
        <row r="2400">
          <cell r="K2400">
            <v>0</v>
          </cell>
          <cell r="AH2400"/>
        </row>
        <row r="2401">
          <cell r="K2401">
            <v>0</v>
          </cell>
          <cell r="AH2401"/>
        </row>
        <row r="2402">
          <cell r="K2402">
            <v>0</v>
          </cell>
          <cell r="AH2402"/>
        </row>
        <row r="2403">
          <cell r="K2403">
            <v>0</v>
          </cell>
          <cell r="AH2403"/>
        </row>
        <row r="2404">
          <cell r="K2404">
            <v>0</v>
          </cell>
          <cell r="AH2404"/>
        </row>
        <row r="2405">
          <cell r="K2405">
            <v>0</v>
          </cell>
          <cell r="AH2405"/>
        </row>
        <row r="2406">
          <cell r="K2406">
            <v>0</v>
          </cell>
          <cell r="AH2406"/>
        </row>
        <row r="2407">
          <cell r="K2407">
            <v>0</v>
          </cell>
          <cell r="AH2407"/>
        </row>
        <row r="2408">
          <cell r="K2408">
            <v>0</v>
          </cell>
          <cell r="AH2408"/>
        </row>
        <row r="2409">
          <cell r="K2409">
            <v>0</v>
          </cell>
          <cell r="AH2409"/>
        </row>
        <row r="2410">
          <cell r="K2410">
            <v>0</v>
          </cell>
          <cell r="AH2410"/>
        </row>
        <row r="2411">
          <cell r="K2411">
            <v>0</v>
          </cell>
          <cell r="AH2411"/>
        </row>
        <row r="2412">
          <cell r="K2412">
            <v>0</v>
          </cell>
          <cell r="AH2412"/>
        </row>
        <row r="2413">
          <cell r="K2413">
            <v>0</v>
          </cell>
          <cell r="AH2413"/>
        </row>
        <row r="2414">
          <cell r="K2414">
            <v>0</v>
          </cell>
          <cell r="AH2414"/>
        </row>
        <row r="2415">
          <cell r="K2415">
            <v>0</v>
          </cell>
          <cell r="AH2415"/>
        </row>
        <row r="2416">
          <cell r="K2416">
            <v>0</v>
          </cell>
          <cell r="AH2416"/>
        </row>
        <row r="2417">
          <cell r="K2417">
            <v>0</v>
          </cell>
          <cell r="AH2417"/>
        </row>
        <row r="2418">
          <cell r="K2418">
            <v>0</v>
          </cell>
          <cell r="AH2418"/>
        </row>
        <row r="2419">
          <cell r="K2419">
            <v>0</v>
          </cell>
          <cell r="AH2419"/>
        </row>
        <row r="2420">
          <cell r="K2420">
            <v>0</v>
          </cell>
          <cell r="AH2420"/>
        </row>
        <row r="2421">
          <cell r="K2421">
            <v>0</v>
          </cell>
          <cell r="AH2421"/>
        </row>
        <row r="2422">
          <cell r="K2422">
            <v>0</v>
          </cell>
          <cell r="AH2422"/>
        </row>
        <row r="2423">
          <cell r="K2423">
            <v>0</v>
          </cell>
          <cell r="AH2423"/>
        </row>
        <row r="2424">
          <cell r="K2424">
            <v>0</v>
          </cell>
          <cell r="AH2424"/>
        </row>
        <row r="2425">
          <cell r="K2425">
            <v>0</v>
          </cell>
          <cell r="AH2425"/>
        </row>
        <row r="2426">
          <cell r="K2426">
            <v>0</v>
          </cell>
          <cell r="AH2426"/>
        </row>
        <row r="2427">
          <cell r="K2427">
            <v>0</v>
          </cell>
          <cell r="AH2427"/>
        </row>
        <row r="2428">
          <cell r="K2428">
            <v>0</v>
          </cell>
          <cell r="AH2428"/>
        </row>
        <row r="2429">
          <cell r="K2429">
            <v>0</v>
          </cell>
          <cell r="AH2429"/>
        </row>
        <row r="2430">
          <cell r="K2430">
            <v>0</v>
          </cell>
          <cell r="AH2430"/>
        </row>
        <row r="2431">
          <cell r="K2431">
            <v>0</v>
          </cell>
          <cell r="AH2431"/>
        </row>
        <row r="2432">
          <cell r="K2432">
            <v>0</v>
          </cell>
          <cell r="AH2432"/>
        </row>
        <row r="2433">
          <cell r="K2433">
            <v>0</v>
          </cell>
          <cell r="AH2433"/>
        </row>
        <row r="2434">
          <cell r="K2434">
            <v>0</v>
          </cell>
          <cell r="AH2434"/>
        </row>
        <row r="2435">
          <cell r="K2435">
            <v>0</v>
          </cell>
          <cell r="AH2435"/>
        </row>
        <row r="2436">
          <cell r="K2436">
            <v>0</v>
          </cell>
          <cell r="AH2436"/>
        </row>
        <row r="2437">
          <cell r="K2437">
            <v>0</v>
          </cell>
          <cell r="AH2437"/>
        </row>
        <row r="2438">
          <cell r="K2438">
            <v>0</v>
          </cell>
          <cell r="AH2438"/>
        </row>
        <row r="2439">
          <cell r="K2439">
            <v>0</v>
          </cell>
          <cell r="AH2439"/>
        </row>
        <row r="2440">
          <cell r="K2440">
            <v>0</v>
          </cell>
          <cell r="AH2440"/>
        </row>
        <row r="2441">
          <cell r="K2441">
            <v>0</v>
          </cell>
          <cell r="AH2441"/>
        </row>
        <row r="2442">
          <cell r="K2442">
            <v>0</v>
          </cell>
          <cell r="AH2442"/>
        </row>
        <row r="2443">
          <cell r="K2443">
            <v>0</v>
          </cell>
          <cell r="AH2443"/>
        </row>
        <row r="2444">
          <cell r="K2444">
            <v>0</v>
          </cell>
          <cell r="AH2444"/>
        </row>
        <row r="2445">
          <cell r="K2445">
            <v>0</v>
          </cell>
          <cell r="AH2445"/>
        </row>
        <row r="2446">
          <cell r="K2446">
            <v>0</v>
          </cell>
          <cell r="AH2446"/>
        </row>
        <row r="2447">
          <cell r="K2447">
            <v>0</v>
          </cell>
          <cell r="AH2447"/>
        </row>
        <row r="2448">
          <cell r="K2448">
            <v>0</v>
          </cell>
          <cell r="AH2448"/>
        </row>
        <row r="2449">
          <cell r="K2449">
            <v>0</v>
          </cell>
          <cell r="AH2449"/>
        </row>
        <row r="2450">
          <cell r="K2450">
            <v>0</v>
          </cell>
          <cell r="AH2450"/>
        </row>
        <row r="2451">
          <cell r="K2451">
            <v>0</v>
          </cell>
          <cell r="AH2451"/>
        </row>
        <row r="2452">
          <cell r="K2452">
            <v>0</v>
          </cell>
          <cell r="AH2452"/>
        </row>
        <row r="2453">
          <cell r="K2453">
            <v>0</v>
          </cell>
          <cell r="AH2453"/>
        </row>
        <row r="2454">
          <cell r="K2454">
            <v>0</v>
          </cell>
          <cell r="AH2454"/>
        </row>
        <row r="2455">
          <cell r="K2455">
            <v>0</v>
          </cell>
          <cell r="AH2455"/>
        </row>
        <row r="2456">
          <cell r="K2456">
            <v>0</v>
          </cell>
          <cell r="AH2456"/>
        </row>
        <row r="2457">
          <cell r="K2457">
            <v>0</v>
          </cell>
          <cell r="AH2457"/>
        </row>
        <row r="2458">
          <cell r="K2458">
            <v>0</v>
          </cell>
          <cell r="AH2458"/>
        </row>
        <row r="2459">
          <cell r="K2459">
            <v>0</v>
          </cell>
          <cell r="AH2459"/>
        </row>
        <row r="2460">
          <cell r="K2460">
            <v>0</v>
          </cell>
          <cell r="AH2460"/>
        </row>
        <row r="2461">
          <cell r="K2461">
            <v>0</v>
          </cell>
          <cell r="AH2461"/>
        </row>
        <row r="2462">
          <cell r="K2462">
            <v>0</v>
          </cell>
          <cell r="AH2462"/>
        </row>
        <row r="2463">
          <cell r="K2463">
            <v>0</v>
          </cell>
          <cell r="AH2463"/>
        </row>
        <row r="2464">
          <cell r="K2464">
            <v>0</v>
          </cell>
          <cell r="AH2464"/>
        </row>
        <row r="2465">
          <cell r="K2465">
            <v>0</v>
          </cell>
          <cell r="AH2465"/>
        </row>
        <row r="2466">
          <cell r="K2466">
            <v>0</v>
          </cell>
          <cell r="AH2466"/>
        </row>
        <row r="2467">
          <cell r="K2467">
            <v>0</v>
          </cell>
          <cell r="AH2467"/>
        </row>
        <row r="2468">
          <cell r="K2468">
            <v>0</v>
          </cell>
          <cell r="AH2468"/>
        </row>
        <row r="2469">
          <cell r="K2469">
            <v>0</v>
          </cell>
          <cell r="AH2469"/>
        </row>
        <row r="2470">
          <cell r="K2470">
            <v>0</v>
          </cell>
          <cell r="AH2470"/>
        </row>
        <row r="2471">
          <cell r="K2471">
            <v>0</v>
          </cell>
          <cell r="AH2471"/>
        </row>
        <row r="2472">
          <cell r="K2472">
            <v>0</v>
          </cell>
          <cell r="AH2472"/>
        </row>
        <row r="2473">
          <cell r="K2473">
            <v>0</v>
          </cell>
          <cell r="AH2473"/>
        </row>
        <row r="2474">
          <cell r="K2474">
            <v>0</v>
          </cell>
          <cell r="AH2474"/>
        </row>
        <row r="2475">
          <cell r="K2475">
            <v>0</v>
          </cell>
          <cell r="AH2475"/>
        </row>
        <row r="2476">
          <cell r="K2476">
            <v>0</v>
          </cell>
          <cell r="AH2476"/>
        </row>
        <row r="2477">
          <cell r="K2477">
            <v>0</v>
          </cell>
          <cell r="AH2477"/>
        </row>
        <row r="2478">
          <cell r="K2478">
            <v>0</v>
          </cell>
          <cell r="AH2478"/>
        </row>
        <row r="2479">
          <cell r="K2479">
            <v>0</v>
          </cell>
          <cell r="AH2479"/>
        </row>
        <row r="2480">
          <cell r="K2480">
            <v>0</v>
          </cell>
          <cell r="AH2480"/>
        </row>
        <row r="2481">
          <cell r="K2481">
            <v>0</v>
          </cell>
          <cell r="AH2481"/>
        </row>
        <row r="2482">
          <cell r="K2482">
            <v>0</v>
          </cell>
          <cell r="AH2482"/>
        </row>
        <row r="2483">
          <cell r="K2483">
            <v>0</v>
          </cell>
          <cell r="AH2483"/>
        </row>
        <row r="2484">
          <cell r="K2484">
            <v>0</v>
          </cell>
          <cell r="AH2484"/>
        </row>
        <row r="2485">
          <cell r="K2485">
            <v>0</v>
          </cell>
          <cell r="AH2485"/>
        </row>
        <row r="2486">
          <cell r="K2486">
            <v>0</v>
          </cell>
          <cell r="AH2486"/>
        </row>
        <row r="2487">
          <cell r="K2487">
            <v>0</v>
          </cell>
          <cell r="AH2487"/>
        </row>
        <row r="2488">
          <cell r="K2488">
            <v>0</v>
          </cell>
          <cell r="AH2488"/>
        </row>
        <row r="2489">
          <cell r="K2489">
            <v>0</v>
          </cell>
          <cell r="AH2489"/>
        </row>
        <row r="2490">
          <cell r="K2490">
            <v>0</v>
          </cell>
          <cell r="AH2490"/>
        </row>
        <row r="2491">
          <cell r="K2491">
            <v>0</v>
          </cell>
          <cell r="AH2491"/>
        </row>
        <row r="2492">
          <cell r="K2492">
            <v>0</v>
          </cell>
          <cell r="AH2492"/>
        </row>
        <row r="2493">
          <cell r="K2493">
            <v>0</v>
          </cell>
          <cell r="AH2493"/>
        </row>
        <row r="2494">
          <cell r="K2494">
            <v>0</v>
          </cell>
          <cell r="AH2494"/>
        </row>
        <row r="2495">
          <cell r="K2495">
            <v>0</v>
          </cell>
          <cell r="AH2495"/>
        </row>
        <row r="2496">
          <cell r="K2496">
            <v>0</v>
          </cell>
          <cell r="AH2496"/>
        </row>
        <row r="2497">
          <cell r="K2497">
            <v>0</v>
          </cell>
          <cell r="AH2497"/>
        </row>
        <row r="2498">
          <cell r="K2498">
            <v>0</v>
          </cell>
          <cell r="AH2498"/>
        </row>
        <row r="2499">
          <cell r="K2499">
            <v>0</v>
          </cell>
          <cell r="AH2499"/>
        </row>
        <row r="2500">
          <cell r="K2500">
            <v>0</v>
          </cell>
          <cell r="AH2500"/>
        </row>
        <row r="2501">
          <cell r="K2501">
            <v>0</v>
          </cell>
          <cell r="AH2501"/>
        </row>
        <row r="2502">
          <cell r="K2502">
            <v>0</v>
          </cell>
          <cell r="AH2502"/>
        </row>
        <row r="2503">
          <cell r="K2503">
            <v>0</v>
          </cell>
          <cell r="AH2503"/>
        </row>
        <row r="2504">
          <cell r="K2504">
            <v>0</v>
          </cell>
          <cell r="AH2504"/>
        </row>
        <row r="2505">
          <cell r="K2505">
            <v>0</v>
          </cell>
          <cell r="AH2505"/>
        </row>
        <row r="2506">
          <cell r="K2506">
            <v>0</v>
          </cell>
          <cell r="AH2506"/>
        </row>
        <row r="2507">
          <cell r="K2507">
            <v>0</v>
          </cell>
          <cell r="AH2507"/>
        </row>
        <row r="2508">
          <cell r="K2508">
            <v>0</v>
          </cell>
          <cell r="AH2508"/>
        </row>
        <row r="2509">
          <cell r="K2509">
            <v>0</v>
          </cell>
          <cell r="AH2509"/>
        </row>
        <row r="2510">
          <cell r="K2510">
            <v>0</v>
          </cell>
          <cell r="AH2510"/>
        </row>
        <row r="2511">
          <cell r="K2511">
            <v>0</v>
          </cell>
          <cell r="AH2511"/>
        </row>
        <row r="2512">
          <cell r="K2512">
            <v>0</v>
          </cell>
          <cell r="AH2512"/>
        </row>
        <row r="2513">
          <cell r="K2513">
            <v>0</v>
          </cell>
          <cell r="AH2513"/>
        </row>
        <row r="2514">
          <cell r="K2514">
            <v>0</v>
          </cell>
          <cell r="AH2514"/>
        </row>
        <row r="2515">
          <cell r="K2515">
            <v>0</v>
          </cell>
          <cell r="AH2515"/>
        </row>
        <row r="2516">
          <cell r="K2516">
            <v>0</v>
          </cell>
          <cell r="AH2516"/>
        </row>
        <row r="2517">
          <cell r="K2517">
            <v>0</v>
          </cell>
          <cell r="AH2517"/>
        </row>
        <row r="2518">
          <cell r="K2518">
            <v>0</v>
          </cell>
          <cell r="AH2518"/>
        </row>
        <row r="2519">
          <cell r="K2519">
            <v>0</v>
          </cell>
          <cell r="AH2519"/>
        </row>
        <row r="2520">
          <cell r="K2520">
            <v>0</v>
          </cell>
          <cell r="AH2520"/>
        </row>
        <row r="2521">
          <cell r="K2521">
            <v>0</v>
          </cell>
          <cell r="AH2521"/>
        </row>
        <row r="2522">
          <cell r="K2522">
            <v>0</v>
          </cell>
          <cell r="AH2522"/>
        </row>
        <row r="2523">
          <cell r="K2523">
            <v>0</v>
          </cell>
          <cell r="AH2523"/>
        </row>
        <row r="2524">
          <cell r="K2524">
            <v>0</v>
          </cell>
          <cell r="AH2524"/>
        </row>
        <row r="2525">
          <cell r="K2525">
            <v>0</v>
          </cell>
          <cell r="AH2525"/>
        </row>
        <row r="2526">
          <cell r="K2526">
            <v>0</v>
          </cell>
          <cell r="AH2526"/>
        </row>
        <row r="2527">
          <cell r="K2527">
            <v>0</v>
          </cell>
          <cell r="AH2527"/>
        </row>
        <row r="2528">
          <cell r="K2528">
            <v>0</v>
          </cell>
          <cell r="AH2528"/>
        </row>
        <row r="2529">
          <cell r="K2529">
            <v>0</v>
          </cell>
          <cell r="AH2529"/>
        </row>
        <row r="2530">
          <cell r="K2530">
            <v>0</v>
          </cell>
          <cell r="AH2530"/>
        </row>
        <row r="2531">
          <cell r="K2531">
            <v>0</v>
          </cell>
          <cell r="AH2531"/>
        </row>
        <row r="2532">
          <cell r="K2532">
            <v>0</v>
          </cell>
          <cell r="AH2532"/>
        </row>
        <row r="2533">
          <cell r="K2533">
            <v>0</v>
          </cell>
          <cell r="AH2533"/>
        </row>
        <row r="2534">
          <cell r="K2534">
            <v>0</v>
          </cell>
          <cell r="AH2534"/>
        </row>
        <row r="2535">
          <cell r="K2535">
            <v>0</v>
          </cell>
          <cell r="AH2535"/>
        </row>
        <row r="2536">
          <cell r="K2536">
            <v>0</v>
          </cell>
          <cell r="AH2536"/>
        </row>
        <row r="2537">
          <cell r="K2537">
            <v>0</v>
          </cell>
          <cell r="AH2537"/>
        </row>
        <row r="2538">
          <cell r="K2538">
            <v>0</v>
          </cell>
          <cell r="AH2538"/>
        </row>
        <row r="2539">
          <cell r="K2539">
            <v>0</v>
          </cell>
          <cell r="AH2539"/>
        </row>
        <row r="2540">
          <cell r="K2540">
            <v>0</v>
          </cell>
          <cell r="AH2540"/>
        </row>
        <row r="2541">
          <cell r="K2541">
            <v>0</v>
          </cell>
          <cell r="AH2541"/>
        </row>
        <row r="2542">
          <cell r="K2542">
            <v>0</v>
          </cell>
          <cell r="AH2542"/>
        </row>
        <row r="2543">
          <cell r="K2543">
            <v>0</v>
          </cell>
          <cell r="AH2543"/>
        </row>
        <row r="2544">
          <cell r="K2544">
            <v>0</v>
          </cell>
          <cell r="AH2544"/>
        </row>
        <row r="2545">
          <cell r="K2545">
            <v>0</v>
          </cell>
          <cell r="AH2545"/>
        </row>
        <row r="2546">
          <cell r="K2546">
            <v>0</v>
          </cell>
          <cell r="AH2546"/>
        </row>
        <row r="2547">
          <cell r="K2547">
            <v>0</v>
          </cell>
          <cell r="AH2547"/>
        </row>
        <row r="2548">
          <cell r="K2548">
            <v>0</v>
          </cell>
          <cell r="AH2548"/>
        </row>
        <row r="2549">
          <cell r="K2549">
            <v>0</v>
          </cell>
          <cell r="AH2549"/>
        </row>
        <row r="2550">
          <cell r="K2550">
            <v>0</v>
          </cell>
          <cell r="AH2550"/>
        </row>
        <row r="2551">
          <cell r="K2551">
            <v>0</v>
          </cell>
          <cell r="AH2551"/>
        </row>
        <row r="2552">
          <cell r="K2552">
            <v>0</v>
          </cell>
          <cell r="AH2552"/>
        </row>
        <row r="2553">
          <cell r="K2553">
            <v>0</v>
          </cell>
          <cell r="AH2553"/>
        </row>
        <row r="2554">
          <cell r="K2554">
            <v>0</v>
          </cell>
          <cell r="AH2554"/>
        </row>
        <row r="2555">
          <cell r="K2555">
            <v>0</v>
          </cell>
          <cell r="AH2555"/>
        </row>
        <row r="2556">
          <cell r="K2556">
            <v>0</v>
          </cell>
          <cell r="AH2556"/>
        </row>
        <row r="2557">
          <cell r="K2557">
            <v>0</v>
          </cell>
          <cell r="AH2557"/>
        </row>
        <row r="2558">
          <cell r="K2558">
            <v>0</v>
          </cell>
          <cell r="AH2558"/>
        </row>
        <row r="2559">
          <cell r="K2559">
            <v>0</v>
          </cell>
          <cell r="AH2559"/>
        </row>
        <row r="2560">
          <cell r="K2560">
            <v>0</v>
          </cell>
          <cell r="AH2560"/>
        </row>
        <row r="2561">
          <cell r="K2561">
            <v>0</v>
          </cell>
          <cell r="AH2561"/>
        </row>
        <row r="2562">
          <cell r="K2562">
            <v>0</v>
          </cell>
          <cell r="AH2562"/>
        </row>
        <row r="2563">
          <cell r="K2563">
            <v>0</v>
          </cell>
          <cell r="AH2563"/>
        </row>
        <row r="2564">
          <cell r="K2564">
            <v>0</v>
          </cell>
          <cell r="AH2564"/>
        </row>
        <row r="2565">
          <cell r="K2565">
            <v>0</v>
          </cell>
          <cell r="AH2565"/>
        </row>
        <row r="2566">
          <cell r="K2566">
            <v>0</v>
          </cell>
          <cell r="AH2566"/>
        </row>
        <row r="2567">
          <cell r="K2567">
            <v>0</v>
          </cell>
          <cell r="AH2567"/>
        </row>
        <row r="2568">
          <cell r="K2568">
            <v>0</v>
          </cell>
          <cell r="AH2568"/>
        </row>
        <row r="2569">
          <cell r="K2569">
            <v>0</v>
          </cell>
          <cell r="AH2569"/>
        </row>
        <row r="2570">
          <cell r="K2570">
            <v>0</v>
          </cell>
          <cell r="AH2570"/>
        </row>
        <row r="2571">
          <cell r="K2571">
            <v>0</v>
          </cell>
          <cell r="AH2571"/>
        </row>
        <row r="2572">
          <cell r="K2572">
            <v>0</v>
          </cell>
          <cell r="AH2572"/>
        </row>
        <row r="2573">
          <cell r="K2573">
            <v>0</v>
          </cell>
          <cell r="AH2573"/>
        </row>
        <row r="2574">
          <cell r="K2574">
            <v>0</v>
          </cell>
          <cell r="AH2574"/>
        </row>
        <row r="2575">
          <cell r="K2575">
            <v>0</v>
          </cell>
          <cell r="AH2575"/>
        </row>
        <row r="2576">
          <cell r="K2576">
            <v>0</v>
          </cell>
          <cell r="AH2576"/>
        </row>
        <row r="2577">
          <cell r="K2577">
            <v>0</v>
          </cell>
          <cell r="AH2577"/>
        </row>
        <row r="2578">
          <cell r="K2578">
            <v>0</v>
          </cell>
          <cell r="AH2578"/>
        </row>
        <row r="2579">
          <cell r="K2579">
            <v>0</v>
          </cell>
          <cell r="AH2579"/>
        </row>
        <row r="2580">
          <cell r="K2580">
            <v>0</v>
          </cell>
          <cell r="AH2580"/>
        </row>
        <row r="2581">
          <cell r="K2581">
            <v>0</v>
          </cell>
          <cell r="AH2581"/>
        </row>
        <row r="2582">
          <cell r="K2582">
            <v>0</v>
          </cell>
          <cell r="AH2582"/>
        </row>
        <row r="2583">
          <cell r="K2583">
            <v>0</v>
          </cell>
          <cell r="AH2583"/>
        </row>
        <row r="2584">
          <cell r="K2584">
            <v>0</v>
          </cell>
          <cell r="AH2584"/>
        </row>
        <row r="2585">
          <cell r="K2585">
            <v>0</v>
          </cell>
          <cell r="AH2585"/>
        </row>
        <row r="2586">
          <cell r="K2586">
            <v>0</v>
          </cell>
          <cell r="AH2586"/>
        </row>
        <row r="2587">
          <cell r="K2587">
            <v>0</v>
          </cell>
          <cell r="AH2587"/>
        </row>
        <row r="2588">
          <cell r="K2588">
            <v>0</v>
          </cell>
          <cell r="AH2588"/>
        </row>
        <row r="2589">
          <cell r="K2589">
            <v>0</v>
          </cell>
          <cell r="AH2589"/>
        </row>
        <row r="2590">
          <cell r="K2590">
            <v>0</v>
          </cell>
          <cell r="AH2590"/>
        </row>
        <row r="2591">
          <cell r="K2591">
            <v>0</v>
          </cell>
          <cell r="AH2591"/>
        </row>
        <row r="2592">
          <cell r="K2592">
            <v>0</v>
          </cell>
          <cell r="AH2592"/>
        </row>
        <row r="2593">
          <cell r="K2593">
            <v>0</v>
          </cell>
          <cell r="AH2593"/>
        </row>
        <row r="2594">
          <cell r="K2594">
            <v>0</v>
          </cell>
          <cell r="AH2594"/>
        </row>
        <row r="2595">
          <cell r="K2595">
            <v>0</v>
          </cell>
          <cell r="AH2595"/>
        </row>
        <row r="2596">
          <cell r="K2596">
            <v>0</v>
          </cell>
          <cell r="AH2596"/>
        </row>
        <row r="2597">
          <cell r="K2597">
            <v>0</v>
          </cell>
          <cell r="AH2597"/>
        </row>
        <row r="2598">
          <cell r="K2598">
            <v>0</v>
          </cell>
          <cell r="AH2598"/>
        </row>
        <row r="2599">
          <cell r="K2599">
            <v>0</v>
          </cell>
          <cell r="AH2599"/>
        </row>
        <row r="2600">
          <cell r="K2600">
            <v>0</v>
          </cell>
          <cell r="AH2600"/>
        </row>
        <row r="2601">
          <cell r="K2601">
            <v>0</v>
          </cell>
          <cell r="AH2601"/>
        </row>
        <row r="2602">
          <cell r="K2602">
            <v>0</v>
          </cell>
          <cell r="AH2602"/>
        </row>
        <row r="2603">
          <cell r="K2603">
            <v>0</v>
          </cell>
          <cell r="AH2603"/>
        </row>
        <row r="2604">
          <cell r="K2604">
            <v>0</v>
          </cell>
          <cell r="AH2604"/>
        </row>
        <row r="2605">
          <cell r="K2605">
            <v>0</v>
          </cell>
          <cell r="AH2605"/>
        </row>
        <row r="2606">
          <cell r="K2606">
            <v>0</v>
          </cell>
          <cell r="AH2606"/>
        </row>
        <row r="2607">
          <cell r="K2607">
            <v>0</v>
          </cell>
          <cell r="AH2607"/>
        </row>
        <row r="2608">
          <cell r="K2608">
            <v>0</v>
          </cell>
          <cell r="AH2608"/>
        </row>
        <row r="2609">
          <cell r="K2609">
            <v>0</v>
          </cell>
          <cell r="AH2609"/>
        </row>
        <row r="2610">
          <cell r="K2610">
            <v>0</v>
          </cell>
          <cell r="AH2610"/>
        </row>
        <row r="2611">
          <cell r="K2611">
            <v>0</v>
          </cell>
          <cell r="AH2611"/>
        </row>
        <row r="2612">
          <cell r="K2612">
            <v>0</v>
          </cell>
          <cell r="AH2612"/>
        </row>
        <row r="2613">
          <cell r="K2613">
            <v>0</v>
          </cell>
          <cell r="AH2613"/>
        </row>
        <row r="2614">
          <cell r="K2614">
            <v>0</v>
          </cell>
          <cell r="AH2614"/>
        </row>
        <row r="2615">
          <cell r="K2615">
            <v>0</v>
          </cell>
          <cell r="AH2615"/>
        </row>
        <row r="2616">
          <cell r="K2616">
            <v>0</v>
          </cell>
          <cell r="AH2616"/>
        </row>
        <row r="2617">
          <cell r="K2617">
            <v>0</v>
          </cell>
          <cell r="AH2617"/>
        </row>
        <row r="2618">
          <cell r="K2618">
            <v>0</v>
          </cell>
          <cell r="AH2618"/>
        </row>
        <row r="2619">
          <cell r="K2619">
            <v>0</v>
          </cell>
          <cell r="AH2619"/>
        </row>
        <row r="2620">
          <cell r="K2620">
            <v>0</v>
          </cell>
          <cell r="AH2620"/>
        </row>
        <row r="2621">
          <cell r="K2621">
            <v>0</v>
          </cell>
          <cell r="AH2621"/>
        </row>
        <row r="2622">
          <cell r="K2622">
            <v>0</v>
          </cell>
          <cell r="AH2622"/>
        </row>
        <row r="2623">
          <cell r="K2623">
            <v>0</v>
          </cell>
          <cell r="AH2623"/>
        </row>
        <row r="2624">
          <cell r="K2624">
            <v>0</v>
          </cell>
          <cell r="AH2624"/>
        </row>
        <row r="2625">
          <cell r="K2625">
            <v>0</v>
          </cell>
          <cell r="AH2625"/>
        </row>
        <row r="2626">
          <cell r="K2626">
            <v>0</v>
          </cell>
          <cell r="AH2626"/>
        </row>
        <row r="2627">
          <cell r="K2627">
            <v>0</v>
          </cell>
          <cell r="AH2627"/>
        </row>
        <row r="2628">
          <cell r="K2628">
            <v>0</v>
          </cell>
          <cell r="AH2628"/>
        </row>
        <row r="2629">
          <cell r="K2629">
            <v>0</v>
          </cell>
          <cell r="AH2629"/>
        </row>
        <row r="2630">
          <cell r="K2630">
            <v>0</v>
          </cell>
          <cell r="AH2630"/>
        </row>
        <row r="2631">
          <cell r="K2631">
            <v>0</v>
          </cell>
          <cell r="AH2631"/>
        </row>
        <row r="2632">
          <cell r="K2632">
            <v>0</v>
          </cell>
          <cell r="AH2632"/>
        </row>
        <row r="2633">
          <cell r="K2633">
            <v>0</v>
          </cell>
          <cell r="AH2633"/>
        </row>
        <row r="2634">
          <cell r="K2634">
            <v>0</v>
          </cell>
          <cell r="AH2634"/>
        </row>
        <row r="2635">
          <cell r="K2635">
            <v>0</v>
          </cell>
          <cell r="AH2635"/>
        </row>
        <row r="2636">
          <cell r="K2636">
            <v>0</v>
          </cell>
          <cell r="AH2636"/>
        </row>
        <row r="2637">
          <cell r="K2637">
            <v>0</v>
          </cell>
          <cell r="AH2637"/>
        </row>
        <row r="2638">
          <cell r="K2638">
            <v>0</v>
          </cell>
          <cell r="AH2638"/>
        </row>
        <row r="2639">
          <cell r="K2639">
            <v>0</v>
          </cell>
          <cell r="AH2639"/>
        </row>
        <row r="2640">
          <cell r="K2640">
            <v>0</v>
          </cell>
          <cell r="AH2640"/>
        </row>
        <row r="2641">
          <cell r="K2641">
            <v>0</v>
          </cell>
          <cell r="AH2641"/>
        </row>
        <row r="2642">
          <cell r="K2642">
            <v>0</v>
          </cell>
          <cell r="AH2642"/>
        </row>
        <row r="2643">
          <cell r="K2643">
            <v>0</v>
          </cell>
          <cell r="AH2643"/>
        </row>
        <row r="2644">
          <cell r="K2644">
            <v>0</v>
          </cell>
          <cell r="AH2644"/>
        </row>
        <row r="2645">
          <cell r="K2645">
            <v>0</v>
          </cell>
          <cell r="AH2645"/>
        </row>
        <row r="2646">
          <cell r="K2646">
            <v>0</v>
          </cell>
          <cell r="AH2646"/>
        </row>
        <row r="2647">
          <cell r="K2647">
            <v>0</v>
          </cell>
          <cell r="AH2647"/>
        </row>
        <row r="2648">
          <cell r="K2648">
            <v>0</v>
          </cell>
          <cell r="AH2648"/>
        </row>
        <row r="2649">
          <cell r="K2649">
            <v>0</v>
          </cell>
          <cell r="AH2649"/>
        </row>
        <row r="2650">
          <cell r="K2650">
            <v>0</v>
          </cell>
          <cell r="AH2650"/>
        </row>
        <row r="2651">
          <cell r="K2651">
            <v>0</v>
          </cell>
          <cell r="AH2651"/>
        </row>
        <row r="2652">
          <cell r="K2652">
            <v>0</v>
          </cell>
          <cell r="AH2652"/>
        </row>
        <row r="2653">
          <cell r="K2653">
            <v>0</v>
          </cell>
          <cell r="AH2653"/>
        </row>
        <row r="2654">
          <cell r="K2654">
            <v>0</v>
          </cell>
          <cell r="AH2654"/>
        </row>
        <row r="2655">
          <cell r="K2655">
            <v>0</v>
          </cell>
          <cell r="AH2655"/>
        </row>
        <row r="2656">
          <cell r="K2656">
            <v>0</v>
          </cell>
          <cell r="AH2656"/>
        </row>
        <row r="2657">
          <cell r="K2657">
            <v>0</v>
          </cell>
          <cell r="AH2657"/>
        </row>
        <row r="2658">
          <cell r="K2658">
            <v>0</v>
          </cell>
          <cell r="AH2658"/>
        </row>
        <row r="2659">
          <cell r="K2659">
            <v>0</v>
          </cell>
          <cell r="AH2659"/>
        </row>
        <row r="2660">
          <cell r="K2660">
            <v>0</v>
          </cell>
          <cell r="AH2660"/>
        </row>
        <row r="2661">
          <cell r="K2661">
            <v>0</v>
          </cell>
          <cell r="AH2661"/>
        </row>
        <row r="2662">
          <cell r="K2662">
            <v>0</v>
          </cell>
          <cell r="AH2662"/>
        </row>
        <row r="2663">
          <cell r="K2663">
            <v>0</v>
          </cell>
          <cell r="AH2663"/>
        </row>
        <row r="2664">
          <cell r="K2664">
            <v>0</v>
          </cell>
          <cell r="AH2664"/>
        </row>
        <row r="2665">
          <cell r="K2665">
            <v>0</v>
          </cell>
          <cell r="AH2665"/>
        </row>
        <row r="2666">
          <cell r="K2666">
            <v>0</v>
          </cell>
          <cell r="AH2666"/>
        </row>
        <row r="2667">
          <cell r="K2667">
            <v>0</v>
          </cell>
          <cell r="AH2667"/>
        </row>
        <row r="2668">
          <cell r="K2668">
            <v>0</v>
          </cell>
          <cell r="AH2668"/>
        </row>
        <row r="2669">
          <cell r="K2669">
            <v>0</v>
          </cell>
          <cell r="AH2669"/>
        </row>
        <row r="2670">
          <cell r="K2670">
            <v>0</v>
          </cell>
          <cell r="AH2670"/>
        </row>
        <row r="2671">
          <cell r="K2671">
            <v>0</v>
          </cell>
          <cell r="AH2671"/>
        </row>
        <row r="2672">
          <cell r="K2672">
            <v>0</v>
          </cell>
          <cell r="AH2672"/>
        </row>
        <row r="2673">
          <cell r="K2673">
            <v>0</v>
          </cell>
          <cell r="AH2673"/>
        </row>
        <row r="2674">
          <cell r="K2674">
            <v>0</v>
          </cell>
          <cell r="AH2674"/>
        </row>
        <row r="2675">
          <cell r="K2675">
            <v>0</v>
          </cell>
          <cell r="AH2675"/>
        </row>
        <row r="2676">
          <cell r="K2676">
            <v>0</v>
          </cell>
          <cell r="AH2676"/>
        </row>
        <row r="2677">
          <cell r="K2677">
            <v>0</v>
          </cell>
          <cell r="AH2677"/>
        </row>
        <row r="2678">
          <cell r="K2678">
            <v>0</v>
          </cell>
          <cell r="AH2678"/>
        </row>
        <row r="2679">
          <cell r="K2679">
            <v>0</v>
          </cell>
          <cell r="AH2679"/>
        </row>
        <row r="2680">
          <cell r="K2680">
            <v>0</v>
          </cell>
          <cell r="AH2680"/>
        </row>
        <row r="2681">
          <cell r="K2681">
            <v>0</v>
          </cell>
          <cell r="AH2681"/>
        </row>
        <row r="2682">
          <cell r="K2682">
            <v>0</v>
          </cell>
          <cell r="AH2682"/>
        </row>
        <row r="2683">
          <cell r="K2683">
            <v>0</v>
          </cell>
          <cell r="AH2683"/>
        </row>
        <row r="2684">
          <cell r="K2684">
            <v>0</v>
          </cell>
          <cell r="AH2684"/>
        </row>
        <row r="2685">
          <cell r="K2685">
            <v>0</v>
          </cell>
          <cell r="AH2685"/>
        </row>
        <row r="2686">
          <cell r="K2686">
            <v>0</v>
          </cell>
          <cell r="AH2686"/>
        </row>
        <row r="2687">
          <cell r="K2687">
            <v>0</v>
          </cell>
          <cell r="AH2687"/>
        </row>
        <row r="2688">
          <cell r="K2688">
            <v>0</v>
          </cell>
          <cell r="AH2688"/>
        </row>
        <row r="2689">
          <cell r="K2689">
            <v>0</v>
          </cell>
          <cell r="AH2689"/>
        </row>
        <row r="2690">
          <cell r="K2690">
            <v>0</v>
          </cell>
          <cell r="AH2690"/>
        </row>
        <row r="2691">
          <cell r="K2691">
            <v>0</v>
          </cell>
          <cell r="AH2691"/>
        </row>
        <row r="2692">
          <cell r="K2692">
            <v>0</v>
          </cell>
          <cell r="AH2692"/>
        </row>
        <row r="2693">
          <cell r="K2693">
            <v>0</v>
          </cell>
          <cell r="AH2693"/>
        </row>
        <row r="2694">
          <cell r="K2694">
            <v>0</v>
          </cell>
          <cell r="AH2694"/>
        </row>
        <row r="2695">
          <cell r="K2695">
            <v>0</v>
          </cell>
          <cell r="AH2695"/>
        </row>
        <row r="2696">
          <cell r="K2696">
            <v>0</v>
          </cell>
          <cell r="AH2696"/>
        </row>
        <row r="2697">
          <cell r="K2697">
            <v>0</v>
          </cell>
          <cell r="AH2697"/>
        </row>
        <row r="2698">
          <cell r="K2698">
            <v>0</v>
          </cell>
          <cell r="AH2698"/>
        </row>
        <row r="2699">
          <cell r="K2699">
            <v>0</v>
          </cell>
          <cell r="AH2699"/>
        </row>
        <row r="2700">
          <cell r="K2700">
            <v>0</v>
          </cell>
          <cell r="AH2700"/>
        </row>
        <row r="2701">
          <cell r="K2701">
            <v>0</v>
          </cell>
          <cell r="AH2701"/>
        </row>
        <row r="2702">
          <cell r="K2702">
            <v>0</v>
          </cell>
          <cell r="AH2702"/>
        </row>
        <row r="2703">
          <cell r="K2703">
            <v>0</v>
          </cell>
          <cell r="AH2703"/>
        </row>
        <row r="2704">
          <cell r="K2704">
            <v>0</v>
          </cell>
          <cell r="AH2704"/>
        </row>
        <row r="2705">
          <cell r="K2705">
            <v>0</v>
          </cell>
          <cell r="AH2705"/>
        </row>
        <row r="2706">
          <cell r="K2706">
            <v>0</v>
          </cell>
          <cell r="AH2706"/>
        </row>
        <row r="2707">
          <cell r="K2707">
            <v>0</v>
          </cell>
          <cell r="AH2707"/>
        </row>
        <row r="2708">
          <cell r="K2708">
            <v>0</v>
          </cell>
          <cell r="AH2708"/>
        </row>
        <row r="2709">
          <cell r="K2709">
            <v>0</v>
          </cell>
          <cell r="AH2709"/>
        </row>
        <row r="2710">
          <cell r="K2710">
            <v>0</v>
          </cell>
          <cell r="AH2710"/>
        </row>
        <row r="2711">
          <cell r="K2711">
            <v>0</v>
          </cell>
          <cell r="AH2711"/>
        </row>
        <row r="2712">
          <cell r="K2712">
            <v>0</v>
          </cell>
          <cell r="AH2712"/>
        </row>
        <row r="2713">
          <cell r="K2713">
            <v>0</v>
          </cell>
          <cell r="AH2713"/>
        </row>
        <row r="2714">
          <cell r="K2714">
            <v>0</v>
          </cell>
          <cell r="AH2714"/>
        </row>
        <row r="2715">
          <cell r="K2715">
            <v>0</v>
          </cell>
          <cell r="AH2715"/>
        </row>
        <row r="2716">
          <cell r="K2716">
            <v>0</v>
          </cell>
          <cell r="AH2716"/>
        </row>
        <row r="2717">
          <cell r="K2717">
            <v>0</v>
          </cell>
          <cell r="AH2717"/>
        </row>
        <row r="2718">
          <cell r="K2718">
            <v>0</v>
          </cell>
          <cell r="AH2718"/>
        </row>
        <row r="2719">
          <cell r="K2719">
            <v>0</v>
          </cell>
          <cell r="AH2719"/>
        </row>
        <row r="2720">
          <cell r="K2720">
            <v>0</v>
          </cell>
          <cell r="AH2720"/>
        </row>
        <row r="2721">
          <cell r="K2721">
            <v>0</v>
          </cell>
          <cell r="AH2721"/>
        </row>
        <row r="2722">
          <cell r="K2722">
            <v>0</v>
          </cell>
          <cell r="AH2722"/>
        </row>
        <row r="2723">
          <cell r="K2723">
            <v>0</v>
          </cell>
          <cell r="AH2723"/>
        </row>
        <row r="2724">
          <cell r="K2724">
            <v>0</v>
          </cell>
          <cell r="AH2724"/>
        </row>
        <row r="2725">
          <cell r="K2725">
            <v>0</v>
          </cell>
          <cell r="AH2725"/>
        </row>
        <row r="2726">
          <cell r="K2726">
            <v>0</v>
          </cell>
          <cell r="AH2726"/>
        </row>
        <row r="2727">
          <cell r="K2727">
            <v>0</v>
          </cell>
          <cell r="AH2727"/>
        </row>
        <row r="2728">
          <cell r="K2728">
            <v>0</v>
          </cell>
          <cell r="AH2728"/>
        </row>
        <row r="2729">
          <cell r="K2729">
            <v>0</v>
          </cell>
          <cell r="AH2729"/>
        </row>
        <row r="2730">
          <cell r="K2730">
            <v>0</v>
          </cell>
          <cell r="AH2730"/>
        </row>
        <row r="2731">
          <cell r="K2731">
            <v>0</v>
          </cell>
          <cell r="AH2731"/>
        </row>
        <row r="2732">
          <cell r="K2732">
            <v>0</v>
          </cell>
          <cell r="AH2732"/>
        </row>
        <row r="2733">
          <cell r="K2733">
            <v>0</v>
          </cell>
          <cell r="AH2733"/>
        </row>
        <row r="2734">
          <cell r="K2734">
            <v>0</v>
          </cell>
          <cell r="AH2734"/>
        </row>
        <row r="2735">
          <cell r="K2735">
            <v>0</v>
          </cell>
          <cell r="AH2735"/>
        </row>
        <row r="2736">
          <cell r="K2736">
            <v>0</v>
          </cell>
          <cell r="AH2736"/>
        </row>
        <row r="2737">
          <cell r="K2737">
            <v>0</v>
          </cell>
          <cell r="AH2737"/>
        </row>
        <row r="2738">
          <cell r="K2738">
            <v>0</v>
          </cell>
          <cell r="AH2738"/>
        </row>
        <row r="2739">
          <cell r="K2739">
            <v>0</v>
          </cell>
          <cell r="AH2739"/>
        </row>
        <row r="2740">
          <cell r="K2740">
            <v>0</v>
          </cell>
          <cell r="AH2740"/>
        </row>
        <row r="2741">
          <cell r="K2741">
            <v>0</v>
          </cell>
          <cell r="AH2741"/>
        </row>
        <row r="2742">
          <cell r="K2742">
            <v>0</v>
          </cell>
          <cell r="AH2742"/>
        </row>
        <row r="2743">
          <cell r="K2743">
            <v>0</v>
          </cell>
          <cell r="AH2743"/>
        </row>
        <row r="2744">
          <cell r="K2744">
            <v>0</v>
          </cell>
          <cell r="AH2744"/>
        </row>
        <row r="2745">
          <cell r="K2745">
            <v>0</v>
          </cell>
          <cell r="AH2745"/>
        </row>
        <row r="2746">
          <cell r="K2746">
            <v>0</v>
          </cell>
          <cell r="AH2746"/>
        </row>
        <row r="2747">
          <cell r="K2747">
            <v>0</v>
          </cell>
          <cell r="AH2747"/>
        </row>
        <row r="2748">
          <cell r="K2748">
            <v>0</v>
          </cell>
          <cell r="AH2748"/>
        </row>
        <row r="2749">
          <cell r="K2749">
            <v>0</v>
          </cell>
          <cell r="AH2749"/>
        </row>
        <row r="2750">
          <cell r="K2750">
            <v>0</v>
          </cell>
          <cell r="AH2750"/>
        </row>
        <row r="2751">
          <cell r="K2751">
            <v>0</v>
          </cell>
          <cell r="AH2751"/>
        </row>
        <row r="2752">
          <cell r="K2752">
            <v>0</v>
          </cell>
          <cell r="AH2752"/>
        </row>
        <row r="2753">
          <cell r="K2753">
            <v>0</v>
          </cell>
          <cell r="AH2753"/>
        </row>
        <row r="2754">
          <cell r="K2754">
            <v>0</v>
          </cell>
          <cell r="AH2754"/>
        </row>
        <row r="2755">
          <cell r="K2755">
            <v>0</v>
          </cell>
          <cell r="AH2755"/>
        </row>
        <row r="2756">
          <cell r="K2756">
            <v>0</v>
          </cell>
          <cell r="AH2756"/>
        </row>
        <row r="2757">
          <cell r="K2757">
            <v>0</v>
          </cell>
          <cell r="AH2757"/>
        </row>
        <row r="2758">
          <cell r="K2758">
            <v>0</v>
          </cell>
          <cell r="AH2758"/>
        </row>
        <row r="2759">
          <cell r="K2759">
            <v>0</v>
          </cell>
          <cell r="AH2759"/>
        </row>
        <row r="2760">
          <cell r="K2760">
            <v>0</v>
          </cell>
          <cell r="AH2760"/>
        </row>
        <row r="2761">
          <cell r="K2761">
            <v>0</v>
          </cell>
          <cell r="AH2761"/>
        </row>
        <row r="2762">
          <cell r="K2762">
            <v>0</v>
          </cell>
          <cell r="AH2762"/>
        </row>
        <row r="2763">
          <cell r="K2763">
            <v>0</v>
          </cell>
          <cell r="AH2763"/>
        </row>
        <row r="2764">
          <cell r="K2764">
            <v>0</v>
          </cell>
          <cell r="AH2764"/>
        </row>
        <row r="2765">
          <cell r="K2765">
            <v>0</v>
          </cell>
          <cell r="AH2765"/>
        </row>
        <row r="2766">
          <cell r="K2766">
            <v>0</v>
          </cell>
          <cell r="AH2766"/>
        </row>
        <row r="2767">
          <cell r="K2767">
            <v>0</v>
          </cell>
          <cell r="AH2767"/>
        </row>
        <row r="2768">
          <cell r="K2768">
            <v>0</v>
          </cell>
          <cell r="AH2768"/>
        </row>
        <row r="2769">
          <cell r="K2769">
            <v>0</v>
          </cell>
          <cell r="AH2769"/>
        </row>
        <row r="2770">
          <cell r="K2770">
            <v>0</v>
          </cell>
          <cell r="AH2770"/>
        </row>
        <row r="2771">
          <cell r="K2771">
            <v>0</v>
          </cell>
          <cell r="AH2771"/>
        </row>
        <row r="2772">
          <cell r="K2772">
            <v>0</v>
          </cell>
          <cell r="AH2772"/>
        </row>
        <row r="2773">
          <cell r="K2773">
            <v>0</v>
          </cell>
          <cell r="AH2773"/>
        </row>
        <row r="2774">
          <cell r="K2774">
            <v>0</v>
          </cell>
          <cell r="AH2774"/>
        </row>
        <row r="2775">
          <cell r="K2775">
            <v>0</v>
          </cell>
          <cell r="AH2775"/>
        </row>
        <row r="2776">
          <cell r="K2776">
            <v>0</v>
          </cell>
          <cell r="AH2776"/>
        </row>
        <row r="2777">
          <cell r="K2777">
            <v>0</v>
          </cell>
          <cell r="AH2777"/>
        </row>
        <row r="2778">
          <cell r="K2778">
            <v>0</v>
          </cell>
          <cell r="AH2778"/>
        </row>
        <row r="2779">
          <cell r="K2779">
            <v>0</v>
          </cell>
          <cell r="AH2779"/>
        </row>
        <row r="2780">
          <cell r="K2780">
            <v>0</v>
          </cell>
          <cell r="AH2780"/>
        </row>
        <row r="2781">
          <cell r="K2781">
            <v>0</v>
          </cell>
          <cell r="AH2781"/>
        </row>
        <row r="2782">
          <cell r="K2782">
            <v>0</v>
          </cell>
          <cell r="AH2782"/>
        </row>
        <row r="2783">
          <cell r="K2783">
            <v>0</v>
          </cell>
          <cell r="AH2783"/>
        </row>
        <row r="2784">
          <cell r="K2784">
            <v>0</v>
          </cell>
          <cell r="AH2784"/>
        </row>
        <row r="2785">
          <cell r="K2785">
            <v>0</v>
          </cell>
          <cell r="AH2785"/>
        </row>
        <row r="2786">
          <cell r="K2786">
            <v>0</v>
          </cell>
          <cell r="AH2786"/>
        </row>
        <row r="2787">
          <cell r="K2787">
            <v>0</v>
          </cell>
          <cell r="AH2787"/>
        </row>
        <row r="2788">
          <cell r="K2788">
            <v>0</v>
          </cell>
          <cell r="AH2788"/>
        </row>
        <row r="2789">
          <cell r="K2789">
            <v>0</v>
          </cell>
          <cell r="AH2789"/>
        </row>
        <row r="2790">
          <cell r="K2790">
            <v>0</v>
          </cell>
          <cell r="AH2790"/>
        </row>
        <row r="2791">
          <cell r="K2791">
            <v>0</v>
          </cell>
          <cell r="AH2791"/>
        </row>
        <row r="2792">
          <cell r="K2792">
            <v>0</v>
          </cell>
          <cell r="AH2792"/>
        </row>
        <row r="2793">
          <cell r="K2793">
            <v>0</v>
          </cell>
          <cell r="AH2793"/>
        </row>
        <row r="2794">
          <cell r="K2794">
            <v>0</v>
          </cell>
          <cell r="AH2794"/>
        </row>
        <row r="2795">
          <cell r="K2795">
            <v>0</v>
          </cell>
          <cell r="AH2795"/>
        </row>
        <row r="2796">
          <cell r="K2796">
            <v>0</v>
          </cell>
          <cell r="AH2796"/>
        </row>
        <row r="2797">
          <cell r="K2797">
            <v>0</v>
          </cell>
          <cell r="AH2797"/>
        </row>
        <row r="2798">
          <cell r="K2798">
            <v>0</v>
          </cell>
          <cell r="AH2798"/>
        </row>
        <row r="2799">
          <cell r="K2799">
            <v>0</v>
          </cell>
          <cell r="AH2799"/>
        </row>
        <row r="2800">
          <cell r="K2800">
            <v>0</v>
          </cell>
          <cell r="AH2800"/>
        </row>
        <row r="2801">
          <cell r="K2801">
            <v>0</v>
          </cell>
          <cell r="AH2801"/>
        </row>
        <row r="2802">
          <cell r="K2802">
            <v>0</v>
          </cell>
          <cell r="AH2802"/>
        </row>
        <row r="2803">
          <cell r="K2803">
            <v>0</v>
          </cell>
          <cell r="AH2803"/>
        </row>
        <row r="2804">
          <cell r="K2804">
            <v>0</v>
          </cell>
          <cell r="AH2804"/>
        </row>
        <row r="2805">
          <cell r="K2805">
            <v>0</v>
          </cell>
          <cell r="AH2805"/>
        </row>
        <row r="2806">
          <cell r="K2806">
            <v>0</v>
          </cell>
          <cell r="AH2806"/>
        </row>
        <row r="2807">
          <cell r="K2807">
            <v>0</v>
          </cell>
          <cell r="AH2807"/>
        </row>
        <row r="2808">
          <cell r="K2808">
            <v>0</v>
          </cell>
          <cell r="AH2808"/>
        </row>
        <row r="2809">
          <cell r="K2809">
            <v>0</v>
          </cell>
          <cell r="AH2809"/>
        </row>
        <row r="2810">
          <cell r="K2810">
            <v>0</v>
          </cell>
          <cell r="AH2810"/>
        </row>
        <row r="2811">
          <cell r="K2811">
            <v>0</v>
          </cell>
          <cell r="AH2811"/>
        </row>
        <row r="2812">
          <cell r="K2812">
            <v>0</v>
          </cell>
          <cell r="AH2812"/>
        </row>
        <row r="2813">
          <cell r="K2813">
            <v>0</v>
          </cell>
          <cell r="AH2813"/>
        </row>
        <row r="2814">
          <cell r="K2814">
            <v>0</v>
          </cell>
          <cell r="AH2814"/>
        </row>
        <row r="2815">
          <cell r="K2815">
            <v>0</v>
          </cell>
          <cell r="AH2815"/>
        </row>
        <row r="2816">
          <cell r="K2816">
            <v>0</v>
          </cell>
          <cell r="AH2816"/>
        </row>
        <row r="2817">
          <cell r="K2817">
            <v>0</v>
          </cell>
          <cell r="AH2817"/>
        </row>
        <row r="2818">
          <cell r="K2818">
            <v>0</v>
          </cell>
          <cell r="AH2818"/>
        </row>
        <row r="2819">
          <cell r="K2819">
            <v>0</v>
          </cell>
          <cell r="AH2819"/>
        </row>
        <row r="2820">
          <cell r="K2820">
            <v>0</v>
          </cell>
          <cell r="AH2820"/>
        </row>
        <row r="2821">
          <cell r="K2821">
            <v>0</v>
          </cell>
          <cell r="AH2821"/>
        </row>
        <row r="2822">
          <cell r="K2822">
            <v>0</v>
          </cell>
          <cell r="AH2822"/>
        </row>
        <row r="2823">
          <cell r="K2823">
            <v>0</v>
          </cell>
          <cell r="AH2823"/>
        </row>
        <row r="2824">
          <cell r="K2824">
            <v>0</v>
          </cell>
          <cell r="AH2824"/>
        </row>
        <row r="2825">
          <cell r="K2825">
            <v>0</v>
          </cell>
          <cell r="AH2825"/>
        </row>
        <row r="2826">
          <cell r="K2826">
            <v>0</v>
          </cell>
          <cell r="AH2826"/>
        </row>
        <row r="2827">
          <cell r="K2827">
            <v>0</v>
          </cell>
          <cell r="AH2827"/>
        </row>
        <row r="2828">
          <cell r="K2828">
            <v>0</v>
          </cell>
          <cell r="AH2828"/>
        </row>
        <row r="2829">
          <cell r="K2829">
            <v>0</v>
          </cell>
          <cell r="AH2829"/>
        </row>
        <row r="2830">
          <cell r="K2830">
            <v>0</v>
          </cell>
          <cell r="AH2830"/>
        </row>
        <row r="2831">
          <cell r="K2831">
            <v>0</v>
          </cell>
          <cell r="AH2831"/>
        </row>
        <row r="2832">
          <cell r="K2832">
            <v>0</v>
          </cell>
          <cell r="AH2832"/>
        </row>
        <row r="2833">
          <cell r="K2833">
            <v>0</v>
          </cell>
          <cell r="AH2833"/>
        </row>
        <row r="2834">
          <cell r="K2834">
            <v>0</v>
          </cell>
          <cell r="AH2834"/>
        </row>
        <row r="2835">
          <cell r="K2835">
            <v>0</v>
          </cell>
          <cell r="AH2835"/>
        </row>
        <row r="2836">
          <cell r="K2836">
            <v>0</v>
          </cell>
          <cell r="AH2836"/>
        </row>
        <row r="2837">
          <cell r="K2837">
            <v>0</v>
          </cell>
          <cell r="AH2837"/>
        </row>
        <row r="2838">
          <cell r="K2838">
            <v>0</v>
          </cell>
          <cell r="AH2838"/>
        </row>
        <row r="2839">
          <cell r="K2839">
            <v>0</v>
          </cell>
          <cell r="AH2839"/>
        </row>
        <row r="2840">
          <cell r="K2840">
            <v>0</v>
          </cell>
          <cell r="AH2840"/>
        </row>
        <row r="2841">
          <cell r="K2841">
            <v>0</v>
          </cell>
          <cell r="AH2841"/>
        </row>
        <row r="2842">
          <cell r="K2842">
            <v>0</v>
          </cell>
          <cell r="AH2842"/>
        </row>
        <row r="2843">
          <cell r="K2843">
            <v>0</v>
          </cell>
          <cell r="AH2843"/>
        </row>
        <row r="2844">
          <cell r="K2844">
            <v>0</v>
          </cell>
          <cell r="AH2844"/>
        </row>
        <row r="2845">
          <cell r="K2845">
            <v>0</v>
          </cell>
          <cell r="AH2845"/>
        </row>
        <row r="2846">
          <cell r="K2846">
            <v>0</v>
          </cell>
          <cell r="AH2846"/>
        </row>
        <row r="2847">
          <cell r="K2847">
            <v>0</v>
          </cell>
          <cell r="AH2847"/>
        </row>
        <row r="2848">
          <cell r="K2848">
            <v>0</v>
          </cell>
          <cell r="AH2848"/>
        </row>
        <row r="2849">
          <cell r="K2849">
            <v>0</v>
          </cell>
          <cell r="AH2849"/>
        </row>
        <row r="2850">
          <cell r="K2850">
            <v>0</v>
          </cell>
          <cell r="AH2850"/>
        </row>
        <row r="2851">
          <cell r="K2851">
            <v>0</v>
          </cell>
          <cell r="AH2851"/>
        </row>
        <row r="2852">
          <cell r="K2852">
            <v>0</v>
          </cell>
          <cell r="AH2852"/>
        </row>
        <row r="2853">
          <cell r="K2853">
            <v>0</v>
          </cell>
          <cell r="AH2853"/>
        </row>
        <row r="2854">
          <cell r="K2854">
            <v>0</v>
          </cell>
          <cell r="AH2854"/>
        </row>
        <row r="2855">
          <cell r="K2855">
            <v>0</v>
          </cell>
          <cell r="AH2855"/>
        </row>
        <row r="2856">
          <cell r="K2856">
            <v>0</v>
          </cell>
          <cell r="AH2856"/>
        </row>
        <row r="2857">
          <cell r="K2857">
            <v>0</v>
          </cell>
          <cell r="AH2857"/>
        </row>
        <row r="2858">
          <cell r="K2858">
            <v>0</v>
          </cell>
          <cell r="AH2858"/>
        </row>
        <row r="2859">
          <cell r="K2859">
            <v>0</v>
          </cell>
          <cell r="AH2859"/>
        </row>
        <row r="2860">
          <cell r="K2860">
            <v>0</v>
          </cell>
          <cell r="AH2860"/>
        </row>
        <row r="2861">
          <cell r="K2861">
            <v>0</v>
          </cell>
          <cell r="AH2861"/>
        </row>
        <row r="2862">
          <cell r="K2862">
            <v>0</v>
          </cell>
          <cell r="AH2862"/>
        </row>
        <row r="2863">
          <cell r="K2863">
            <v>0</v>
          </cell>
          <cell r="AH2863"/>
        </row>
        <row r="2864">
          <cell r="K2864">
            <v>0</v>
          </cell>
          <cell r="AH2864"/>
        </row>
        <row r="2865">
          <cell r="K2865">
            <v>0</v>
          </cell>
          <cell r="AH2865"/>
        </row>
        <row r="2866">
          <cell r="K2866">
            <v>0</v>
          </cell>
          <cell r="AH2866"/>
        </row>
        <row r="2867">
          <cell r="K2867">
            <v>0</v>
          </cell>
          <cell r="AH2867"/>
        </row>
        <row r="2868">
          <cell r="K2868">
            <v>0</v>
          </cell>
          <cell r="AH2868"/>
        </row>
        <row r="2869">
          <cell r="K2869">
            <v>0</v>
          </cell>
          <cell r="AH2869"/>
        </row>
        <row r="2870">
          <cell r="K2870">
            <v>0</v>
          </cell>
          <cell r="AH2870"/>
        </row>
        <row r="2871">
          <cell r="K2871">
            <v>0</v>
          </cell>
          <cell r="AH2871"/>
        </row>
        <row r="2872">
          <cell r="K2872">
            <v>0</v>
          </cell>
          <cell r="AH2872"/>
        </row>
        <row r="2873">
          <cell r="K2873">
            <v>0</v>
          </cell>
          <cell r="AH2873"/>
        </row>
        <row r="2874">
          <cell r="K2874">
            <v>0</v>
          </cell>
          <cell r="AH2874"/>
        </row>
        <row r="2875">
          <cell r="K2875">
            <v>0</v>
          </cell>
          <cell r="AH2875"/>
        </row>
        <row r="2876">
          <cell r="K2876">
            <v>0</v>
          </cell>
          <cell r="AH2876"/>
        </row>
        <row r="2877">
          <cell r="K2877">
            <v>0</v>
          </cell>
          <cell r="AH2877"/>
        </row>
        <row r="2878">
          <cell r="K2878">
            <v>0</v>
          </cell>
          <cell r="AH2878"/>
        </row>
        <row r="2879">
          <cell r="K2879">
            <v>0</v>
          </cell>
          <cell r="AH2879"/>
        </row>
        <row r="2880">
          <cell r="K2880">
            <v>0</v>
          </cell>
          <cell r="AH2880"/>
        </row>
        <row r="2881">
          <cell r="K2881">
            <v>0</v>
          </cell>
          <cell r="AH2881"/>
        </row>
        <row r="2882">
          <cell r="K2882">
            <v>0</v>
          </cell>
          <cell r="AH2882"/>
        </row>
        <row r="2883">
          <cell r="K2883">
            <v>0</v>
          </cell>
          <cell r="AH2883"/>
        </row>
        <row r="2884">
          <cell r="K2884">
            <v>0</v>
          </cell>
          <cell r="AH2884"/>
        </row>
        <row r="2885">
          <cell r="K2885">
            <v>0</v>
          </cell>
          <cell r="AH2885"/>
        </row>
        <row r="2886">
          <cell r="K2886">
            <v>0</v>
          </cell>
          <cell r="AH2886"/>
        </row>
        <row r="2887">
          <cell r="K2887">
            <v>0</v>
          </cell>
          <cell r="AH2887"/>
        </row>
        <row r="2888">
          <cell r="K2888">
            <v>0</v>
          </cell>
          <cell r="AH2888"/>
        </row>
        <row r="2889">
          <cell r="K2889">
            <v>0</v>
          </cell>
          <cell r="AH2889"/>
        </row>
        <row r="2890">
          <cell r="K2890">
            <v>0</v>
          </cell>
          <cell r="AH2890"/>
        </row>
        <row r="2891">
          <cell r="K2891">
            <v>0</v>
          </cell>
          <cell r="AH2891"/>
        </row>
        <row r="2892">
          <cell r="K2892">
            <v>0</v>
          </cell>
          <cell r="AH2892"/>
        </row>
        <row r="2893">
          <cell r="K2893">
            <v>0</v>
          </cell>
          <cell r="AH2893"/>
        </row>
        <row r="2894">
          <cell r="K2894">
            <v>0</v>
          </cell>
          <cell r="AH2894"/>
        </row>
        <row r="2895">
          <cell r="K2895">
            <v>0</v>
          </cell>
          <cell r="AH2895"/>
        </row>
        <row r="2896">
          <cell r="K2896">
            <v>0</v>
          </cell>
          <cell r="AH2896"/>
        </row>
        <row r="2897">
          <cell r="K2897">
            <v>0</v>
          </cell>
          <cell r="AH2897"/>
        </row>
        <row r="2898">
          <cell r="K2898">
            <v>0</v>
          </cell>
          <cell r="AH2898"/>
        </row>
        <row r="2899">
          <cell r="K2899">
            <v>0</v>
          </cell>
          <cell r="AH2899"/>
        </row>
        <row r="2900">
          <cell r="K2900">
            <v>0</v>
          </cell>
          <cell r="AH2900"/>
        </row>
        <row r="2901">
          <cell r="K2901">
            <v>0</v>
          </cell>
          <cell r="AH2901"/>
        </row>
        <row r="2902">
          <cell r="K2902">
            <v>0</v>
          </cell>
          <cell r="AH2902"/>
        </row>
        <row r="2903">
          <cell r="K2903">
            <v>0</v>
          </cell>
          <cell r="AH2903"/>
        </row>
        <row r="2904">
          <cell r="K2904">
            <v>0</v>
          </cell>
          <cell r="AH2904"/>
        </row>
        <row r="2905">
          <cell r="K2905">
            <v>0</v>
          </cell>
          <cell r="AH2905"/>
        </row>
        <row r="2906">
          <cell r="K2906">
            <v>0</v>
          </cell>
          <cell r="AH2906"/>
        </row>
        <row r="2907">
          <cell r="K2907">
            <v>0</v>
          </cell>
          <cell r="AH2907"/>
        </row>
        <row r="2908">
          <cell r="K2908">
            <v>0</v>
          </cell>
          <cell r="AH2908"/>
        </row>
        <row r="2909">
          <cell r="K2909">
            <v>0</v>
          </cell>
          <cell r="AH2909"/>
        </row>
        <row r="2910">
          <cell r="K2910">
            <v>0</v>
          </cell>
          <cell r="AH2910"/>
        </row>
        <row r="2911">
          <cell r="K2911">
            <v>0</v>
          </cell>
          <cell r="AH2911"/>
        </row>
        <row r="2912">
          <cell r="K2912">
            <v>0</v>
          </cell>
          <cell r="AH2912"/>
        </row>
        <row r="2913">
          <cell r="K2913">
            <v>0</v>
          </cell>
          <cell r="AH2913"/>
        </row>
        <row r="2914">
          <cell r="K2914">
            <v>0</v>
          </cell>
          <cell r="AH2914"/>
        </row>
        <row r="2915">
          <cell r="K2915">
            <v>0</v>
          </cell>
          <cell r="AH2915"/>
        </row>
        <row r="2916">
          <cell r="K2916">
            <v>0</v>
          </cell>
          <cell r="AH2916"/>
        </row>
        <row r="2917">
          <cell r="K2917">
            <v>0</v>
          </cell>
          <cell r="AH2917"/>
        </row>
        <row r="2918">
          <cell r="K2918">
            <v>0</v>
          </cell>
          <cell r="AH2918"/>
        </row>
        <row r="2919">
          <cell r="K2919">
            <v>0</v>
          </cell>
          <cell r="AH2919"/>
        </row>
        <row r="2920">
          <cell r="K2920">
            <v>0</v>
          </cell>
          <cell r="AH2920"/>
        </row>
        <row r="2921">
          <cell r="K2921">
            <v>0</v>
          </cell>
          <cell r="AH2921"/>
        </row>
        <row r="2922">
          <cell r="K2922">
            <v>0</v>
          </cell>
          <cell r="AH2922"/>
        </row>
        <row r="2923">
          <cell r="K2923">
            <v>0</v>
          </cell>
          <cell r="AH2923"/>
        </row>
        <row r="2924">
          <cell r="K2924">
            <v>0</v>
          </cell>
          <cell r="AH2924"/>
        </row>
        <row r="2925">
          <cell r="K2925">
            <v>0</v>
          </cell>
          <cell r="AH2925"/>
        </row>
        <row r="2926">
          <cell r="K2926">
            <v>0</v>
          </cell>
          <cell r="AH2926"/>
        </row>
        <row r="2927">
          <cell r="K2927">
            <v>0</v>
          </cell>
          <cell r="AH2927"/>
        </row>
        <row r="2928">
          <cell r="K2928">
            <v>0</v>
          </cell>
          <cell r="AH2928"/>
        </row>
        <row r="2929">
          <cell r="K2929">
            <v>0</v>
          </cell>
          <cell r="AH2929"/>
        </row>
        <row r="2930">
          <cell r="K2930">
            <v>0</v>
          </cell>
          <cell r="AH2930"/>
        </row>
        <row r="2931">
          <cell r="K2931">
            <v>0</v>
          </cell>
          <cell r="AH2931"/>
        </row>
        <row r="2932">
          <cell r="K2932">
            <v>0</v>
          </cell>
          <cell r="AH2932"/>
        </row>
        <row r="2933">
          <cell r="K2933">
            <v>0</v>
          </cell>
          <cell r="AH2933"/>
        </row>
        <row r="2934">
          <cell r="K2934">
            <v>0</v>
          </cell>
          <cell r="AH2934"/>
        </row>
        <row r="2935">
          <cell r="K2935">
            <v>0</v>
          </cell>
          <cell r="AH2935"/>
        </row>
        <row r="2936">
          <cell r="K2936">
            <v>0</v>
          </cell>
          <cell r="AH2936"/>
        </row>
        <row r="2937">
          <cell r="K2937">
            <v>0</v>
          </cell>
          <cell r="AH2937"/>
        </row>
        <row r="2938">
          <cell r="K2938">
            <v>0</v>
          </cell>
          <cell r="AH2938"/>
        </row>
        <row r="2939">
          <cell r="K2939">
            <v>0</v>
          </cell>
          <cell r="AH2939"/>
        </row>
        <row r="2940">
          <cell r="K2940">
            <v>0</v>
          </cell>
          <cell r="AH2940"/>
        </row>
        <row r="2941">
          <cell r="K2941">
            <v>0</v>
          </cell>
          <cell r="AH2941"/>
        </row>
        <row r="2942">
          <cell r="K2942">
            <v>0</v>
          </cell>
          <cell r="AH2942"/>
        </row>
        <row r="2943">
          <cell r="K2943">
            <v>0</v>
          </cell>
          <cell r="AH2943"/>
        </row>
        <row r="2944">
          <cell r="K2944">
            <v>0</v>
          </cell>
          <cell r="AH2944"/>
        </row>
        <row r="2945">
          <cell r="K2945">
            <v>0</v>
          </cell>
          <cell r="AH2945"/>
        </row>
        <row r="2946">
          <cell r="K2946">
            <v>0</v>
          </cell>
          <cell r="AH2946"/>
        </row>
        <row r="2947">
          <cell r="K2947">
            <v>0</v>
          </cell>
          <cell r="AH2947"/>
        </row>
        <row r="2948">
          <cell r="K2948">
            <v>0</v>
          </cell>
          <cell r="AH2948"/>
        </row>
        <row r="2949">
          <cell r="K2949">
            <v>0</v>
          </cell>
          <cell r="AH2949"/>
        </row>
        <row r="2950">
          <cell r="K2950">
            <v>0</v>
          </cell>
          <cell r="AH2950"/>
        </row>
        <row r="2951">
          <cell r="K2951">
            <v>0</v>
          </cell>
          <cell r="AH2951"/>
        </row>
        <row r="2952">
          <cell r="K2952">
            <v>0</v>
          </cell>
          <cell r="AH2952"/>
        </row>
        <row r="2953">
          <cell r="K2953">
            <v>0</v>
          </cell>
          <cell r="AH2953"/>
        </row>
        <row r="2954">
          <cell r="K2954">
            <v>0</v>
          </cell>
          <cell r="AH2954"/>
        </row>
        <row r="2955">
          <cell r="K2955">
            <v>0</v>
          </cell>
          <cell r="AH2955"/>
        </row>
        <row r="2956">
          <cell r="K2956">
            <v>0</v>
          </cell>
          <cell r="AH2956"/>
        </row>
        <row r="2957">
          <cell r="K2957">
            <v>0</v>
          </cell>
          <cell r="AH2957"/>
        </row>
        <row r="2958">
          <cell r="K2958">
            <v>0</v>
          </cell>
          <cell r="AH2958"/>
        </row>
        <row r="2959">
          <cell r="K2959">
            <v>0</v>
          </cell>
          <cell r="AH2959"/>
        </row>
        <row r="2960">
          <cell r="K2960">
            <v>0</v>
          </cell>
          <cell r="AH2960"/>
        </row>
        <row r="2961">
          <cell r="K2961">
            <v>0</v>
          </cell>
          <cell r="AH2961"/>
        </row>
        <row r="2962">
          <cell r="K2962">
            <v>0</v>
          </cell>
          <cell r="AH2962"/>
        </row>
        <row r="2963">
          <cell r="K2963">
            <v>0</v>
          </cell>
          <cell r="AH2963"/>
        </row>
        <row r="2964">
          <cell r="K2964">
            <v>0</v>
          </cell>
          <cell r="AH2964"/>
        </row>
        <row r="2965">
          <cell r="K2965">
            <v>0</v>
          </cell>
          <cell r="AH2965"/>
        </row>
        <row r="2966">
          <cell r="K2966">
            <v>0</v>
          </cell>
          <cell r="AH2966"/>
        </row>
        <row r="2967">
          <cell r="K2967">
            <v>0</v>
          </cell>
          <cell r="AH2967"/>
        </row>
        <row r="2968">
          <cell r="K2968">
            <v>0</v>
          </cell>
          <cell r="AH2968"/>
        </row>
        <row r="2969">
          <cell r="K2969">
            <v>0</v>
          </cell>
          <cell r="AH2969"/>
        </row>
        <row r="2970">
          <cell r="K2970">
            <v>0</v>
          </cell>
          <cell r="AH2970"/>
        </row>
        <row r="2971">
          <cell r="K2971">
            <v>0</v>
          </cell>
          <cell r="AH2971"/>
        </row>
        <row r="2972">
          <cell r="K2972">
            <v>0</v>
          </cell>
          <cell r="AH2972"/>
        </row>
        <row r="2973">
          <cell r="K2973">
            <v>0</v>
          </cell>
          <cell r="AH2973"/>
        </row>
        <row r="2974">
          <cell r="K2974">
            <v>0</v>
          </cell>
          <cell r="AH2974"/>
        </row>
        <row r="2975">
          <cell r="K2975">
            <v>0</v>
          </cell>
          <cell r="AH2975"/>
        </row>
        <row r="2976">
          <cell r="K2976">
            <v>0</v>
          </cell>
          <cell r="AH2976"/>
        </row>
        <row r="2977">
          <cell r="K2977">
            <v>0</v>
          </cell>
          <cell r="AH2977"/>
        </row>
        <row r="2978">
          <cell r="K2978">
            <v>0</v>
          </cell>
          <cell r="AH2978"/>
        </row>
        <row r="2979">
          <cell r="K2979">
            <v>0</v>
          </cell>
          <cell r="AH2979"/>
        </row>
        <row r="2980">
          <cell r="K2980">
            <v>0</v>
          </cell>
          <cell r="AH2980"/>
        </row>
        <row r="2981">
          <cell r="K2981">
            <v>0</v>
          </cell>
          <cell r="AH2981"/>
        </row>
        <row r="2982">
          <cell r="K2982">
            <v>0</v>
          </cell>
          <cell r="AH2982"/>
        </row>
        <row r="2983">
          <cell r="K2983">
            <v>0</v>
          </cell>
          <cell r="AH2983"/>
        </row>
        <row r="2984">
          <cell r="K2984">
            <v>0</v>
          </cell>
          <cell r="AH2984"/>
        </row>
        <row r="2985">
          <cell r="K2985">
            <v>0</v>
          </cell>
          <cell r="AH2985"/>
        </row>
        <row r="2986">
          <cell r="K2986">
            <v>0</v>
          </cell>
          <cell r="AH2986"/>
        </row>
        <row r="2987">
          <cell r="K2987">
            <v>0</v>
          </cell>
          <cell r="AH2987"/>
        </row>
        <row r="2988">
          <cell r="K2988">
            <v>0</v>
          </cell>
          <cell r="AH2988"/>
        </row>
        <row r="2989">
          <cell r="K2989">
            <v>0</v>
          </cell>
          <cell r="AH2989"/>
        </row>
        <row r="2990">
          <cell r="K2990">
            <v>0</v>
          </cell>
          <cell r="AH2990"/>
        </row>
        <row r="2991">
          <cell r="K2991">
            <v>0</v>
          </cell>
          <cell r="AH2991"/>
        </row>
        <row r="2992">
          <cell r="K2992">
            <v>0</v>
          </cell>
          <cell r="AH2992"/>
        </row>
        <row r="2993">
          <cell r="K2993">
            <v>0</v>
          </cell>
          <cell r="AH2993"/>
        </row>
        <row r="2994">
          <cell r="K2994">
            <v>0</v>
          </cell>
          <cell r="AH2994"/>
        </row>
        <row r="2995">
          <cell r="K2995">
            <v>0</v>
          </cell>
          <cell r="AH2995"/>
        </row>
        <row r="2996">
          <cell r="K2996">
            <v>0</v>
          </cell>
          <cell r="AH2996"/>
        </row>
        <row r="2997">
          <cell r="K2997">
            <v>0</v>
          </cell>
          <cell r="AH2997"/>
        </row>
        <row r="2998">
          <cell r="K2998">
            <v>0</v>
          </cell>
          <cell r="AH2998"/>
        </row>
        <row r="2999">
          <cell r="K2999">
            <v>0</v>
          </cell>
          <cell r="AH2999"/>
        </row>
        <row r="3000">
          <cell r="K3000">
            <v>0</v>
          </cell>
          <cell r="AH3000"/>
        </row>
        <row r="3001">
          <cell r="K3001">
            <v>0</v>
          </cell>
          <cell r="AH3001"/>
        </row>
        <row r="3002">
          <cell r="K3002">
            <v>0</v>
          </cell>
          <cell r="AH3002"/>
        </row>
        <row r="3003">
          <cell r="K3003">
            <v>0</v>
          </cell>
          <cell r="AH3003"/>
        </row>
        <row r="3004">
          <cell r="K3004">
            <v>0</v>
          </cell>
          <cell r="AH3004"/>
        </row>
        <row r="3005">
          <cell r="K3005">
            <v>0</v>
          </cell>
          <cell r="AH3005"/>
        </row>
        <row r="3006">
          <cell r="K3006">
            <v>0</v>
          </cell>
          <cell r="AH3006"/>
        </row>
        <row r="3007">
          <cell r="K3007">
            <v>0</v>
          </cell>
          <cell r="AH3007"/>
        </row>
        <row r="3008">
          <cell r="K3008">
            <v>0</v>
          </cell>
          <cell r="AH3008"/>
        </row>
        <row r="3009">
          <cell r="K3009">
            <v>0</v>
          </cell>
          <cell r="AH3009"/>
        </row>
        <row r="3010">
          <cell r="K3010">
            <v>0</v>
          </cell>
          <cell r="AH3010"/>
        </row>
        <row r="3011">
          <cell r="K3011">
            <v>0</v>
          </cell>
          <cell r="AH3011"/>
        </row>
        <row r="3012">
          <cell r="K3012">
            <v>0</v>
          </cell>
          <cell r="AH3012"/>
        </row>
        <row r="3013">
          <cell r="K3013">
            <v>0</v>
          </cell>
          <cell r="AH3013"/>
        </row>
        <row r="3014">
          <cell r="K3014">
            <v>0</v>
          </cell>
          <cell r="AH3014"/>
        </row>
        <row r="3015">
          <cell r="K3015">
            <v>0</v>
          </cell>
          <cell r="AH3015"/>
        </row>
        <row r="3016">
          <cell r="K3016">
            <v>0</v>
          </cell>
          <cell r="AH3016"/>
        </row>
        <row r="3017">
          <cell r="K3017">
            <v>0</v>
          </cell>
          <cell r="AH3017"/>
        </row>
        <row r="3018">
          <cell r="K3018">
            <v>0</v>
          </cell>
          <cell r="AH3018"/>
        </row>
        <row r="3019">
          <cell r="K3019">
            <v>0</v>
          </cell>
          <cell r="AH3019"/>
        </row>
        <row r="3020">
          <cell r="K3020">
            <v>0</v>
          </cell>
          <cell r="AH3020"/>
        </row>
        <row r="3021">
          <cell r="K3021">
            <v>0</v>
          </cell>
          <cell r="AH3021"/>
        </row>
        <row r="3022">
          <cell r="K3022">
            <v>0</v>
          </cell>
          <cell r="AH3022"/>
        </row>
        <row r="3023">
          <cell r="K3023">
            <v>0</v>
          </cell>
          <cell r="AH3023"/>
        </row>
        <row r="3024">
          <cell r="K3024">
            <v>0</v>
          </cell>
          <cell r="AH3024"/>
        </row>
        <row r="3025">
          <cell r="K3025">
            <v>0</v>
          </cell>
          <cell r="AH3025"/>
        </row>
        <row r="3026">
          <cell r="K3026">
            <v>0</v>
          </cell>
          <cell r="AH3026"/>
        </row>
        <row r="3027">
          <cell r="K3027">
            <v>0</v>
          </cell>
          <cell r="AH3027"/>
        </row>
        <row r="3028">
          <cell r="K3028">
            <v>0</v>
          </cell>
          <cell r="AH3028"/>
        </row>
        <row r="3029">
          <cell r="K3029">
            <v>0</v>
          </cell>
          <cell r="AH3029"/>
        </row>
        <row r="3030">
          <cell r="K3030">
            <v>0</v>
          </cell>
          <cell r="AH3030"/>
        </row>
        <row r="3031">
          <cell r="K3031">
            <v>0</v>
          </cell>
          <cell r="AH3031"/>
        </row>
        <row r="3032">
          <cell r="K3032">
            <v>0</v>
          </cell>
          <cell r="AH3032"/>
        </row>
        <row r="3033">
          <cell r="K3033">
            <v>0</v>
          </cell>
          <cell r="AH3033"/>
        </row>
        <row r="3034">
          <cell r="K3034">
            <v>0</v>
          </cell>
          <cell r="AH3034"/>
        </row>
        <row r="3035">
          <cell r="K3035">
            <v>0</v>
          </cell>
          <cell r="AH3035"/>
        </row>
        <row r="3036">
          <cell r="K3036">
            <v>0</v>
          </cell>
          <cell r="AH3036"/>
        </row>
        <row r="3037">
          <cell r="K3037">
            <v>0</v>
          </cell>
          <cell r="AH3037"/>
        </row>
        <row r="3038">
          <cell r="K3038">
            <v>0</v>
          </cell>
          <cell r="AH3038"/>
        </row>
        <row r="3039">
          <cell r="K3039">
            <v>0</v>
          </cell>
          <cell r="AH3039"/>
        </row>
        <row r="3040">
          <cell r="K3040">
            <v>0</v>
          </cell>
          <cell r="AH3040"/>
        </row>
        <row r="3041">
          <cell r="K3041">
            <v>0</v>
          </cell>
          <cell r="AH3041"/>
        </row>
        <row r="3042">
          <cell r="K3042">
            <v>0</v>
          </cell>
          <cell r="AH3042"/>
        </row>
        <row r="3043">
          <cell r="K3043">
            <v>0</v>
          </cell>
          <cell r="AH3043"/>
        </row>
        <row r="3044">
          <cell r="K3044">
            <v>0</v>
          </cell>
          <cell r="AH3044"/>
        </row>
        <row r="3045">
          <cell r="K3045">
            <v>0</v>
          </cell>
          <cell r="AH3045"/>
        </row>
        <row r="3046">
          <cell r="K3046">
            <v>0</v>
          </cell>
          <cell r="AH3046"/>
        </row>
        <row r="3047">
          <cell r="K3047">
            <v>0</v>
          </cell>
          <cell r="AH3047"/>
        </row>
        <row r="3048">
          <cell r="K3048">
            <v>0</v>
          </cell>
          <cell r="AH3048"/>
        </row>
        <row r="3049">
          <cell r="K3049">
            <v>0</v>
          </cell>
          <cell r="AH3049"/>
        </row>
        <row r="3050">
          <cell r="K3050">
            <v>0</v>
          </cell>
          <cell r="AH3050"/>
        </row>
        <row r="3051">
          <cell r="K3051">
            <v>0</v>
          </cell>
          <cell r="AH3051"/>
        </row>
        <row r="3052">
          <cell r="K3052">
            <v>0</v>
          </cell>
          <cell r="AH3052"/>
        </row>
        <row r="3053">
          <cell r="K3053">
            <v>0</v>
          </cell>
          <cell r="AH3053"/>
        </row>
        <row r="3054">
          <cell r="K3054">
            <v>0</v>
          </cell>
          <cell r="AH3054"/>
        </row>
        <row r="3055">
          <cell r="K3055">
            <v>0</v>
          </cell>
          <cell r="AH3055"/>
        </row>
        <row r="3056">
          <cell r="K3056">
            <v>0</v>
          </cell>
          <cell r="AH3056"/>
        </row>
        <row r="3057">
          <cell r="K3057">
            <v>0</v>
          </cell>
          <cell r="AH3057"/>
        </row>
        <row r="3058">
          <cell r="K3058">
            <v>0</v>
          </cell>
          <cell r="AH3058"/>
        </row>
        <row r="3059">
          <cell r="K3059">
            <v>0</v>
          </cell>
          <cell r="AH3059"/>
        </row>
        <row r="3060">
          <cell r="K3060">
            <v>0</v>
          </cell>
          <cell r="AH3060"/>
        </row>
        <row r="3061">
          <cell r="K3061">
            <v>0</v>
          </cell>
          <cell r="AH3061"/>
        </row>
        <row r="3062">
          <cell r="K3062">
            <v>0</v>
          </cell>
          <cell r="AH3062"/>
        </row>
        <row r="3063">
          <cell r="K3063">
            <v>0</v>
          </cell>
          <cell r="AH3063"/>
        </row>
        <row r="3064">
          <cell r="K3064">
            <v>0</v>
          </cell>
          <cell r="AH3064"/>
        </row>
        <row r="3065">
          <cell r="K3065">
            <v>0</v>
          </cell>
          <cell r="AH3065"/>
        </row>
        <row r="3066">
          <cell r="K3066">
            <v>0</v>
          </cell>
          <cell r="AH3066"/>
        </row>
        <row r="3067">
          <cell r="K3067">
            <v>0</v>
          </cell>
          <cell r="AH3067"/>
        </row>
        <row r="3068">
          <cell r="K3068">
            <v>0</v>
          </cell>
          <cell r="AH3068"/>
        </row>
        <row r="3069">
          <cell r="K3069">
            <v>0</v>
          </cell>
          <cell r="AH3069"/>
        </row>
        <row r="3070">
          <cell r="K3070">
            <v>0</v>
          </cell>
          <cell r="AH3070"/>
        </row>
        <row r="3071">
          <cell r="K3071">
            <v>0</v>
          </cell>
          <cell r="AH3071"/>
        </row>
        <row r="3072">
          <cell r="K3072">
            <v>0</v>
          </cell>
          <cell r="AH3072"/>
        </row>
        <row r="3073">
          <cell r="K3073">
            <v>0</v>
          </cell>
          <cell r="AH3073"/>
        </row>
        <row r="3074">
          <cell r="K3074">
            <v>0</v>
          </cell>
          <cell r="AH3074"/>
        </row>
        <row r="3075">
          <cell r="K3075">
            <v>0</v>
          </cell>
          <cell r="AH3075"/>
        </row>
        <row r="3076">
          <cell r="K3076">
            <v>0</v>
          </cell>
          <cell r="AH3076"/>
        </row>
        <row r="3077">
          <cell r="K3077">
            <v>0</v>
          </cell>
          <cell r="AH3077"/>
        </row>
        <row r="3078">
          <cell r="K3078">
            <v>0</v>
          </cell>
          <cell r="AH3078"/>
        </row>
        <row r="3079">
          <cell r="K3079">
            <v>0</v>
          </cell>
          <cell r="AH3079"/>
        </row>
        <row r="3080">
          <cell r="K3080">
            <v>0</v>
          </cell>
          <cell r="AH3080"/>
        </row>
        <row r="3081">
          <cell r="K3081">
            <v>0</v>
          </cell>
          <cell r="AH3081"/>
        </row>
        <row r="3082">
          <cell r="K3082">
            <v>0</v>
          </cell>
          <cell r="AH3082"/>
        </row>
        <row r="3083">
          <cell r="K3083">
            <v>0</v>
          </cell>
          <cell r="AH3083"/>
        </row>
        <row r="3084">
          <cell r="K3084">
            <v>0</v>
          </cell>
          <cell r="AH3084"/>
        </row>
        <row r="3085">
          <cell r="K3085">
            <v>0</v>
          </cell>
          <cell r="AH3085"/>
        </row>
        <row r="3086">
          <cell r="K3086">
            <v>0</v>
          </cell>
          <cell r="AH3086"/>
        </row>
        <row r="3087">
          <cell r="K3087">
            <v>0</v>
          </cell>
          <cell r="AH3087"/>
        </row>
        <row r="3088">
          <cell r="K3088">
            <v>0</v>
          </cell>
          <cell r="AH3088"/>
        </row>
        <row r="3089">
          <cell r="K3089">
            <v>0</v>
          </cell>
          <cell r="AH3089"/>
        </row>
        <row r="3090">
          <cell r="K3090">
            <v>0</v>
          </cell>
          <cell r="AH3090"/>
        </row>
        <row r="3091">
          <cell r="K3091">
            <v>0</v>
          </cell>
          <cell r="AH3091"/>
        </row>
        <row r="3092">
          <cell r="K3092">
            <v>0</v>
          </cell>
          <cell r="AH3092"/>
        </row>
        <row r="3093">
          <cell r="K3093">
            <v>0</v>
          </cell>
          <cell r="AH3093"/>
        </row>
        <row r="3094">
          <cell r="K3094">
            <v>0</v>
          </cell>
          <cell r="AH3094"/>
        </row>
        <row r="3095">
          <cell r="K3095">
            <v>0</v>
          </cell>
          <cell r="AH3095"/>
        </row>
        <row r="3096">
          <cell r="K3096">
            <v>0</v>
          </cell>
          <cell r="AH3096"/>
        </row>
        <row r="3097">
          <cell r="K3097">
            <v>0</v>
          </cell>
          <cell r="AH3097"/>
        </row>
        <row r="3098">
          <cell r="K3098">
            <v>0</v>
          </cell>
          <cell r="AH3098"/>
        </row>
        <row r="3099">
          <cell r="K3099">
            <v>0</v>
          </cell>
          <cell r="AH3099"/>
        </row>
        <row r="3100">
          <cell r="K3100">
            <v>0</v>
          </cell>
          <cell r="AH3100"/>
        </row>
        <row r="3101">
          <cell r="K3101">
            <v>0</v>
          </cell>
          <cell r="AH3101"/>
        </row>
        <row r="3102">
          <cell r="K3102">
            <v>0</v>
          </cell>
          <cell r="AH3102"/>
        </row>
        <row r="3103">
          <cell r="K3103">
            <v>0</v>
          </cell>
          <cell r="AH3103"/>
        </row>
        <row r="3104">
          <cell r="K3104">
            <v>0</v>
          </cell>
          <cell r="AH3104"/>
        </row>
        <row r="3105">
          <cell r="K3105">
            <v>0</v>
          </cell>
          <cell r="AH3105"/>
        </row>
        <row r="3106">
          <cell r="K3106">
            <v>0</v>
          </cell>
          <cell r="AH3106"/>
        </row>
        <row r="3107">
          <cell r="K3107">
            <v>0</v>
          </cell>
          <cell r="AH3107"/>
        </row>
        <row r="3108">
          <cell r="K3108">
            <v>0</v>
          </cell>
          <cell r="AH3108"/>
        </row>
        <row r="3109">
          <cell r="K3109">
            <v>0</v>
          </cell>
          <cell r="AH3109"/>
        </row>
        <row r="3110">
          <cell r="K3110">
            <v>0</v>
          </cell>
          <cell r="AH3110"/>
        </row>
        <row r="3111">
          <cell r="K3111">
            <v>0</v>
          </cell>
          <cell r="AH3111"/>
        </row>
        <row r="3112">
          <cell r="K3112">
            <v>0</v>
          </cell>
          <cell r="AH3112"/>
        </row>
        <row r="3113">
          <cell r="K3113">
            <v>0</v>
          </cell>
          <cell r="AH3113"/>
        </row>
        <row r="3114">
          <cell r="K3114">
            <v>0</v>
          </cell>
          <cell r="AH3114"/>
        </row>
        <row r="3115">
          <cell r="K3115">
            <v>0</v>
          </cell>
          <cell r="AH3115"/>
        </row>
        <row r="3116">
          <cell r="K3116">
            <v>0</v>
          </cell>
          <cell r="AH3116"/>
        </row>
        <row r="3117">
          <cell r="K3117">
            <v>0</v>
          </cell>
          <cell r="AH3117"/>
        </row>
        <row r="3118">
          <cell r="K3118">
            <v>0</v>
          </cell>
          <cell r="AH3118"/>
        </row>
        <row r="3119">
          <cell r="K3119">
            <v>0</v>
          </cell>
          <cell r="AH3119"/>
        </row>
        <row r="3120">
          <cell r="K3120">
            <v>0</v>
          </cell>
          <cell r="AH3120"/>
        </row>
        <row r="3121">
          <cell r="K3121">
            <v>0</v>
          </cell>
          <cell r="AH3121"/>
        </row>
        <row r="3122">
          <cell r="K3122">
            <v>0</v>
          </cell>
          <cell r="AH3122"/>
        </row>
        <row r="3123">
          <cell r="K3123">
            <v>0</v>
          </cell>
          <cell r="AH3123"/>
        </row>
        <row r="3124">
          <cell r="K3124">
            <v>0</v>
          </cell>
          <cell r="AH3124"/>
        </row>
        <row r="3125">
          <cell r="K3125">
            <v>0</v>
          </cell>
          <cell r="AH3125"/>
        </row>
        <row r="3126">
          <cell r="K3126">
            <v>0</v>
          </cell>
          <cell r="AH3126"/>
        </row>
        <row r="3127">
          <cell r="K3127">
            <v>0</v>
          </cell>
          <cell r="AH3127"/>
        </row>
        <row r="3128">
          <cell r="K3128">
            <v>0</v>
          </cell>
          <cell r="AH3128"/>
        </row>
        <row r="3129">
          <cell r="K3129">
            <v>0</v>
          </cell>
          <cell r="AH3129"/>
        </row>
        <row r="3130">
          <cell r="K3130">
            <v>0</v>
          </cell>
          <cell r="AH3130"/>
        </row>
        <row r="3131">
          <cell r="K3131">
            <v>0</v>
          </cell>
          <cell r="AH3131"/>
        </row>
        <row r="3132">
          <cell r="K3132">
            <v>0</v>
          </cell>
          <cell r="AH3132"/>
        </row>
        <row r="3133">
          <cell r="K3133">
            <v>0</v>
          </cell>
          <cell r="AH3133"/>
        </row>
        <row r="3134">
          <cell r="K3134">
            <v>0</v>
          </cell>
          <cell r="AH3134"/>
        </row>
        <row r="3135">
          <cell r="K3135">
            <v>0</v>
          </cell>
          <cell r="AH3135"/>
        </row>
        <row r="3136">
          <cell r="K3136">
            <v>0</v>
          </cell>
          <cell r="AH3136"/>
        </row>
        <row r="3137">
          <cell r="K3137">
            <v>0</v>
          </cell>
          <cell r="AH3137"/>
        </row>
        <row r="3138">
          <cell r="K3138">
            <v>0</v>
          </cell>
          <cell r="AH3138"/>
        </row>
        <row r="3139">
          <cell r="K3139">
            <v>0</v>
          </cell>
          <cell r="AH3139"/>
        </row>
        <row r="3140">
          <cell r="K3140">
            <v>0</v>
          </cell>
          <cell r="AH3140"/>
        </row>
        <row r="3141">
          <cell r="K3141">
            <v>0</v>
          </cell>
          <cell r="AH3141"/>
        </row>
        <row r="3142">
          <cell r="K3142">
            <v>0</v>
          </cell>
          <cell r="AH3142"/>
        </row>
        <row r="3143">
          <cell r="K3143">
            <v>0</v>
          </cell>
          <cell r="AH3143"/>
        </row>
        <row r="3144">
          <cell r="K3144">
            <v>0</v>
          </cell>
          <cell r="AH3144"/>
        </row>
        <row r="3145">
          <cell r="K3145">
            <v>0</v>
          </cell>
          <cell r="AH3145"/>
        </row>
        <row r="3146">
          <cell r="K3146">
            <v>0</v>
          </cell>
          <cell r="AH3146"/>
        </row>
        <row r="3147">
          <cell r="K3147">
            <v>0</v>
          </cell>
          <cell r="AH3147"/>
        </row>
        <row r="3148">
          <cell r="K3148">
            <v>0</v>
          </cell>
          <cell r="AH3148"/>
        </row>
        <row r="3149">
          <cell r="K3149">
            <v>0</v>
          </cell>
          <cell r="AH3149"/>
        </row>
        <row r="3150">
          <cell r="K3150">
            <v>0</v>
          </cell>
          <cell r="AH3150"/>
        </row>
        <row r="3151">
          <cell r="K3151">
            <v>0</v>
          </cell>
          <cell r="AH3151"/>
        </row>
        <row r="3152">
          <cell r="K3152">
            <v>0</v>
          </cell>
          <cell r="AH3152"/>
        </row>
        <row r="3153">
          <cell r="K3153">
            <v>0</v>
          </cell>
          <cell r="AH3153"/>
        </row>
        <row r="3154">
          <cell r="K3154">
            <v>0</v>
          </cell>
          <cell r="AH3154"/>
        </row>
        <row r="3155">
          <cell r="K3155">
            <v>0</v>
          </cell>
          <cell r="AH3155"/>
        </row>
        <row r="3156">
          <cell r="K3156">
            <v>0</v>
          </cell>
          <cell r="AH3156"/>
        </row>
        <row r="3157">
          <cell r="K3157">
            <v>0</v>
          </cell>
          <cell r="AH3157"/>
        </row>
        <row r="3158">
          <cell r="K3158">
            <v>0</v>
          </cell>
          <cell r="AH3158"/>
        </row>
        <row r="3159">
          <cell r="K3159">
            <v>0</v>
          </cell>
          <cell r="AH3159"/>
        </row>
        <row r="3160">
          <cell r="K3160">
            <v>0</v>
          </cell>
          <cell r="AH3160"/>
        </row>
        <row r="3161">
          <cell r="K3161">
            <v>0</v>
          </cell>
          <cell r="AH3161"/>
        </row>
        <row r="3162">
          <cell r="K3162">
            <v>0</v>
          </cell>
          <cell r="AH3162"/>
        </row>
        <row r="3163">
          <cell r="K3163">
            <v>0</v>
          </cell>
          <cell r="AH3163"/>
        </row>
        <row r="3164">
          <cell r="K3164">
            <v>0</v>
          </cell>
          <cell r="AH3164"/>
        </row>
        <row r="3165">
          <cell r="K3165">
            <v>0</v>
          </cell>
          <cell r="AH3165"/>
        </row>
        <row r="3166">
          <cell r="K3166">
            <v>0</v>
          </cell>
          <cell r="AH3166"/>
        </row>
        <row r="3167">
          <cell r="K3167">
            <v>0</v>
          </cell>
          <cell r="AH3167"/>
        </row>
        <row r="3168">
          <cell r="K3168">
            <v>0</v>
          </cell>
          <cell r="AH3168"/>
        </row>
        <row r="3169">
          <cell r="K3169">
            <v>0</v>
          </cell>
          <cell r="AH3169"/>
        </row>
        <row r="3170">
          <cell r="K3170">
            <v>0</v>
          </cell>
          <cell r="AH3170"/>
        </row>
        <row r="3171">
          <cell r="K3171">
            <v>0</v>
          </cell>
          <cell r="AH3171"/>
        </row>
        <row r="3172">
          <cell r="K3172">
            <v>0</v>
          </cell>
          <cell r="AH3172"/>
        </row>
        <row r="3173">
          <cell r="K3173">
            <v>0</v>
          </cell>
          <cell r="AH3173"/>
        </row>
        <row r="3174">
          <cell r="K3174">
            <v>0</v>
          </cell>
          <cell r="AH3174"/>
        </row>
        <row r="3175">
          <cell r="K3175">
            <v>0</v>
          </cell>
          <cell r="AH3175"/>
        </row>
        <row r="3176">
          <cell r="K3176">
            <v>0</v>
          </cell>
          <cell r="AH3176"/>
        </row>
        <row r="3177">
          <cell r="K3177">
            <v>0</v>
          </cell>
          <cell r="AH3177"/>
        </row>
        <row r="3178">
          <cell r="K3178">
            <v>0</v>
          </cell>
          <cell r="AH3178"/>
        </row>
        <row r="3179">
          <cell r="K3179">
            <v>0</v>
          </cell>
          <cell r="AH3179"/>
        </row>
        <row r="3180">
          <cell r="K3180">
            <v>0</v>
          </cell>
          <cell r="AH3180"/>
        </row>
        <row r="3181">
          <cell r="K3181">
            <v>0</v>
          </cell>
          <cell r="AH3181"/>
        </row>
        <row r="3182">
          <cell r="K3182">
            <v>0</v>
          </cell>
          <cell r="AH3182"/>
        </row>
        <row r="3183">
          <cell r="K3183">
            <v>0</v>
          </cell>
          <cell r="AH3183"/>
        </row>
        <row r="3184">
          <cell r="K3184">
            <v>0</v>
          </cell>
          <cell r="AH3184"/>
        </row>
        <row r="3185">
          <cell r="K3185">
            <v>0</v>
          </cell>
          <cell r="AH3185"/>
        </row>
        <row r="3186">
          <cell r="K3186">
            <v>0</v>
          </cell>
          <cell r="AH3186"/>
        </row>
        <row r="3187">
          <cell r="K3187">
            <v>0</v>
          </cell>
          <cell r="AH3187"/>
        </row>
        <row r="3188">
          <cell r="K3188">
            <v>0</v>
          </cell>
          <cell r="AH3188"/>
        </row>
        <row r="3189">
          <cell r="K3189">
            <v>0</v>
          </cell>
          <cell r="AH3189"/>
        </row>
        <row r="3190">
          <cell r="K3190">
            <v>0</v>
          </cell>
          <cell r="AH3190"/>
        </row>
        <row r="3191">
          <cell r="K3191">
            <v>0</v>
          </cell>
          <cell r="AH3191"/>
        </row>
        <row r="3192">
          <cell r="K3192">
            <v>0</v>
          </cell>
          <cell r="AH3192"/>
        </row>
        <row r="3193">
          <cell r="K3193">
            <v>0</v>
          </cell>
          <cell r="AH3193"/>
        </row>
        <row r="3194">
          <cell r="K3194">
            <v>0</v>
          </cell>
          <cell r="AH3194"/>
        </row>
        <row r="3195">
          <cell r="K3195">
            <v>0</v>
          </cell>
          <cell r="AH3195"/>
        </row>
        <row r="3196">
          <cell r="K3196">
            <v>0</v>
          </cell>
          <cell r="AH3196"/>
        </row>
        <row r="3197">
          <cell r="K3197">
            <v>0</v>
          </cell>
          <cell r="AH3197"/>
        </row>
        <row r="3198">
          <cell r="K3198">
            <v>0</v>
          </cell>
          <cell r="AH3198"/>
        </row>
        <row r="3199">
          <cell r="K3199">
            <v>0</v>
          </cell>
          <cell r="AH3199"/>
        </row>
        <row r="3200">
          <cell r="K3200">
            <v>0</v>
          </cell>
          <cell r="AH3200"/>
        </row>
        <row r="3201">
          <cell r="K3201">
            <v>0</v>
          </cell>
          <cell r="AH3201"/>
        </row>
        <row r="3202">
          <cell r="K3202">
            <v>0</v>
          </cell>
          <cell r="AH3202"/>
        </row>
        <row r="3203">
          <cell r="K3203">
            <v>0</v>
          </cell>
          <cell r="AH3203"/>
        </row>
        <row r="3204">
          <cell r="K3204">
            <v>0</v>
          </cell>
          <cell r="AH3204"/>
        </row>
        <row r="3205">
          <cell r="K3205">
            <v>0</v>
          </cell>
          <cell r="AH3205"/>
        </row>
        <row r="3206">
          <cell r="K3206">
            <v>0</v>
          </cell>
          <cell r="AH3206"/>
        </row>
        <row r="3207">
          <cell r="K3207">
            <v>0</v>
          </cell>
          <cell r="AH3207"/>
        </row>
        <row r="3208">
          <cell r="K3208">
            <v>0</v>
          </cell>
          <cell r="AH3208"/>
        </row>
        <row r="3209">
          <cell r="K3209">
            <v>0</v>
          </cell>
          <cell r="AH3209"/>
        </row>
        <row r="3210">
          <cell r="K3210">
            <v>0</v>
          </cell>
          <cell r="AH3210"/>
        </row>
        <row r="3211">
          <cell r="K3211">
            <v>0</v>
          </cell>
          <cell r="AH3211"/>
        </row>
        <row r="3212">
          <cell r="K3212">
            <v>0</v>
          </cell>
          <cell r="AH3212"/>
        </row>
        <row r="3213">
          <cell r="K3213">
            <v>0</v>
          </cell>
          <cell r="AH3213"/>
        </row>
        <row r="3214">
          <cell r="K3214">
            <v>0</v>
          </cell>
          <cell r="AH3214"/>
        </row>
        <row r="3215">
          <cell r="K3215">
            <v>0</v>
          </cell>
          <cell r="AH3215"/>
        </row>
        <row r="3216">
          <cell r="K3216">
            <v>0</v>
          </cell>
          <cell r="AH3216"/>
        </row>
        <row r="3217">
          <cell r="K3217">
            <v>0</v>
          </cell>
          <cell r="AH3217"/>
        </row>
        <row r="3218">
          <cell r="K3218">
            <v>0</v>
          </cell>
          <cell r="AH3218"/>
        </row>
        <row r="3219">
          <cell r="K3219">
            <v>0</v>
          </cell>
          <cell r="AH3219"/>
        </row>
        <row r="3220">
          <cell r="K3220">
            <v>0</v>
          </cell>
          <cell r="AH3220"/>
        </row>
        <row r="3221">
          <cell r="K3221">
            <v>0</v>
          </cell>
          <cell r="AH3221"/>
        </row>
        <row r="3222">
          <cell r="K3222">
            <v>0</v>
          </cell>
          <cell r="AH3222"/>
        </row>
        <row r="3223">
          <cell r="K3223">
            <v>0</v>
          </cell>
          <cell r="AH3223"/>
        </row>
        <row r="3224">
          <cell r="K3224">
            <v>0</v>
          </cell>
          <cell r="AH3224"/>
        </row>
        <row r="3225">
          <cell r="K3225">
            <v>0</v>
          </cell>
          <cell r="AH3225"/>
        </row>
        <row r="3226">
          <cell r="K3226">
            <v>0</v>
          </cell>
          <cell r="AH3226"/>
        </row>
        <row r="3227">
          <cell r="K3227">
            <v>0</v>
          </cell>
          <cell r="AH3227"/>
        </row>
        <row r="3228">
          <cell r="K3228">
            <v>0</v>
          </cell>
          <cell r="AH3228"/>
        </row>
        <row r="3229">
          <cell r="K3229">
            <v>0</v>
          </cell>
          <cell r="AH3229"/>
        </row>
        <row r="3230">
          <cell r="K3230">
            <v>0</v>
          </cell>
          <cell r="AH3230"/>
        </row>
        <row r="3231">
          <cell r="K3231">
            <v>0</v>
          </cell>
          <cell r="AH3231"/>
        </row>
        <row r="3232">
          <cell r="K3232">
            <v>0</v>
          </cell>
          <cell r="AH3232"/>
        </row>
        <row r="3233">
          <cell r="K3233">
            <v>0</v>
          </cell>
          <cell r="AH3233"/>
        </row>
        <row r="3234">
          <cell r="K3234">
            <v>0</v>
          </cell>
          <cell r="AH3234"/>
        </row>
        <row r="3235">
          <cell r="K3235">
            <v>0</v>
          </cell>
          <cell r="AH3235"/>
        </row>
        <row r="3236">
          <cell r="K3236">
            <v>0</v>
          </cell>
          <cell r="AH3236"/>
        </row>
        <row r="3237">
          <cell r="K3237">
            <v>0</v>
          </cell>
          <cell r="AH3237"/>
        </row>
        <row r="3238">
          <cell r="K3238">
            <v>0</v>
          </cell>
          <cell r="AH3238"/>
        </row>
        <row r="3239">
          <cell r="K3239">
            <v>0</v>
          </cell>
          <cell r="AH3239"/>
        </row>
        <row r="3240">
          <cell r="K3240">
            <v>0</v>
          </cell>
          <cell r="AH3240"/>
        </row>
        <row r="3241">
          <cell r="K3241">
            <v>0</v>
          </cell>
          <cell r="AH3241"/>
        </row>
        <row r="3242">
          <cell r="K3242">
            <v>0</v>
          </cell>
          <cell r="AH3242"/>
        </row>
        <row r="3243">
          <cell r="K3243">
            <v>0</v>
          </cell>
          <cell r="AH3243"/>
        </row>
        <row r="3244">
          <cell r="K3244">
            <v>0</v>
          </cell>
          <cell r="AH3244"/>
        </row>
        <row r="3245">
          <cell r="K3245">
            <v>0</v>
          </cell>
          <cell r="AH3245"/>
        </row>
        <row r="3246">
          <cell r="K3246">
            <v>0</v>
          </cell>
          <cell r="AH3246"/>
        </row>
        <row r="3247">
          <cell r="K3247">
            <v>0</v>
          </cell>
          <cell r="AH3247"/>
        </row>
        <row r="3248">
          <cell r="K3248">
            <v>0</v>
          </cell>
          <cell r="AH3248"/>
        </row>
        <row r="3249">
          <cell r="K3249">
            <v>0</v>
          </cell>
          <cell r="AH3249"/>
        </row>
        <row r="3250">
          <cell r="K3250">
            <v>0</v>
          </cell>
          <cell r="AH3250"/>
        </row>
        <row r="3251">
          <cell r="K3251">
            <v>0</v>
          </cell>
          <cell r="AH3251"/>
        </row>
        <row r="3252">
          <cell r="K3252">
            <v>0</v>
          </cell>
          <cell r="AH3252"/>
        </row>
        <row r="3253">
          <cell r="K3253">
            <v>0</v>
          </cell>
          <cell r="AH3253"/>
        </row>
        <row r="3254">
          <cell r="K3254">
            <v>0</v>
          </cell>
          <cell r="AH3254"/>
        </row>
        <row r="3255">
          <cell r="K3255">
            <v>0</v>
          </cell>
          <cell r="AH3255"/>
        </row>
        <row r="3256">
          <cell r="K3256">
            <v>0</v>
          </cell>
          <cell r="AH3256"/>
        </row>
        <row r="3257">
          <cell r="K3257">
            <v>0</v>
          </cell>
          <cell r="AH3257"/>
        </row>
        <row r="3258">
          <cell r="K3258">
            <v>0</v>
          </cell>
          <cell r="AH3258"/>
        </row>
        <row r="3259">
          <cell r="K3259">
            <v>0</v>
          </cell>
          <cell r="AH3259"/>
        </row>
        <row r="3260">
          <cell r="K3260">
            <v>0</v>
          </cell>
          <cell r="AH3260"/>
        </row>
        <row r="3261">
          <cell r="K3261">
            <v>0</v>
          </cell>
          <cell r="AH3261"/>
        </row>
        <row r="3262">
          <cell r="K3262">
            <v>0</v>
          </cell>
          <cell r="AH3262"/>
        </row>
        <row r="3263">
          <cell r="K3263">
            <v>0</v>
          </cell>
          <cell r="AH3263"/>
        </row>
        <row r="3264">
          <cell r="K3264">
            <v>0</v>
          </cell>
          <cell r="AH3264"/>
        </row>
        <row r="3265">
          <cell r="K3265">
            <v>0</v>
          </cell>
          <cell r="AH3265"/>
        </row>
        <row r="3266">
          <cell r="K3266">
            <v>0</v>
          </cell>
          <cell r="AH3266"/>
        </row>
        <row r="3267">
          <cell r="K3267">
            <v>0</v>
          </cell>
          <cell r="AH3267"/>
        </row>
        <row r="3268">
          <cell r="K3268">
            <v>0</v>
          </cell>
          <cell r="AH3268"/>
        </row>
        <row r="3269">
          <cell r="K3269">
            <v>0</v>
          </cell>
          <cell r="AH3269"/>
        </row>
        <row r="3270">
          <cell r="K3270">
            <v>0</v>
          </cell>
          <cell r="AH3270"/>
        </row>
        <row r="3271">
          <cell r="K3271">
            <v>0</v>
          </cell>
          <cell r="AH3271"/>
        </row>
        <row r="3272">
          <cell r="K3272">
            <v>0</v>
          </cell>
          <cell r="AH3272"/>
        </row>
        <row r="3273">
          <cell r="K3273">
            <v>0</v>
          </cell>
          <cell r="AH3273"/>
        </row>
        <row r="3274">
          <cell r="K3274">
            <v>0</v>
          </cell>
          <cell r="AH3274"/>
        </row>
        <row r="3275">
          <cell r="K3275">
            <v>0</v>
          </cell>
          <cell r="AH3275"/>
        </row>
        <row r="3276">
          <cell r="K3276">
            <v>0</v>
          </cell>
          <cell r="AH3276"/>
        </row>
        <row r="3277">
          <cell r="K3277">
            <v>0</v>
          </cell>
          <cell r="AH3277"/>
        </row>
        <row r="3278">
          <cell r="K3278">
            <v>0</v>
          </cell>
          <cell r="AH3278"/>
        </row>
        <row r="3279">
          <cell r="K3279">
            <v>0</v>
          </cell>
          <cell r="AH3279"/>
        </row>
        <row r="3280">
          <cell r="K3280">
            <v>0</v>
          </cell>
          <cell r="AH3280"/>
        </row>
        <row r="3281">
          <cell r="K3281">
            <v>0</v>
          </cell>
          <cell r="AH3281"/>
        </row>
        <row r="3282">
          <cell r="K3282">
            <v>0</v>
          </cell>
          <cell r="AH3282"/>
        </row>
        <row r="3283">
          <cell r="K3283">
            <v>0</v>
          </cell>
          <cell r="AH3283"/>
        </row>
        <row r="3284">
          <cell r="K3284">
            <v>0</v>
          </cell>
          <cell r="AH3284"/>
        </row>
        <row r="3285">
          <cell r="K3285">
            <v>0</v>
          </cell>
          <cell r="AH3285"/>
        </row>
        <row r="3286">
          <cell r="K3286">
            <v>0</v>
          </cell>
          <cell r="AH3286"/>
        </row>
        <row r="3287">
          <cell r="K3287">
            <v>0</v>
          </cell>
          <cell r="AH3287"/>
        </row>
        <row r="3288">
          <cell r="K3288">
            <v>0</v>
          </cell>
          <cell r="AH3288"/>
        </row>
        <row r="3289">
          <cell r="K3289">
            <v>0</v>
          </cell>
          <cell r="AH3289"/>
        </row>
        <row r="3290">
          <cell r="K3290">
            <v>0</v>
          </cell>
          <cell r="AH3290"/>
        </row>
        <row r="3291">
          <cell r="K3291">
            <v>0</v>
          </cell>
          <cell r="AH3291"/>
        </row>
        <row r="3292">
          <cell r="K3292">
            <v>0</v>
          </cell>
          <cell r="AH3292"/>
        </row>
        <row r="3293">
          <cell r="K3293">
            <v>0</v>
          </cell>
          <cell r="AH3293"/>
        </row>
        <row r="3294">
          <cell r="K3294">
            <v>0</v>
          </cell>
          <cell r="AH3294"/>
        </row>
        <row r="3295">
          <cell r="K3295">
            <v>0</v>
          </cell>
          <cell r="AH3295"/>
        </row>
        <row r="3296">
          <cell r="K3296">
            <v>0</v>
          </cell>
          <cell r="AH3296"/>
        </row>
        <row r="3297">
          <cell r="K3297">
            <v>0</v>
          </cell>
          <cell r="AH3297"/>
        </row>
        <row r="3298">
          <cell r="K3298">
            <v>0</v>
          </cell>
          <cell r="AH3298"/>
        </row>
        <row r="3299">
          <cell r="K3299">
            <v>0</v>
          </cell>
          <cell r="AH3299"/>
        </row>
        <row r="3300">
          <cell r="K3300">
            <v>0</v>
          </cell>
          <cell r="AH3300"/>
        </row>
        <row r="3301">
          <cell r="K3301">
            <v>0</v>
          </cell>
          <cell r="AH3301"/>
        </row>
        <row r="3302">
          <cell r="K3302">
            <v>0</v>
          </cell>
          <cell r="AH3302"/>
        </row>
        <row r="3303">
          <cell r="K3303">
            <v>0</v>
          </cell>
          <cell r="AH3303"/>
        </row>
        <row r="3304">
          <cell r="K3304">
            <v>0</v>
          </cell>
          <cell r="AH3304"/>
        </row>
        <row r="3305">
          <cell r="K3305">
            <v>0</v>
          </cell>
          <cell r="AH3305"/>
        </row>
        <row r="3306">
          <cell r="K3306">
            <v>0</v>
          </cell>
          <cell r="AH3306"/>
        </row>
        <row r="3307">
          <cell r="K3307">
            <v>0</v>
          </cell>
          <cell r="AH3307"/>
        </row>
        <row r="3308">
          <cell r="K3308">
            <v>0</v>
          </cell>
          <cell r="AH3308"/>
        </row>
        <row r="3309">
          <cell r="K3309">
            <v>0</v>
          </cell>
          <cell r="AH3309"/>
        </row>
        <row r="3310">
          <cell r="K3310">
            <v>0</v>
          </cell>
          <cell r="AH3310"/>
        </row>
        <row r="3311">
          <cell r="K3311">
            <v>0</v>
          </cell>
          <cell r="AH3311"/>
        </row>
        <row r="3312">
          <cell r="K3312">
            <v>0</v>
          </cell>
          <cell r="AH3312"/>
        </row>
        <row r="3313">
          <cell r="K3313">
            <v>0</v>
          </cell>
          <cell r="AH3313"/>
        </row>
        <row r="3314">
          <cell r="K3314">
            <v>0</v>
          </cell>
          <cell r="AH3314"/>
        </row>
        <row r="3315">
          <cell r="K3315">
            <v>0</v>
          </cell>
          <cell r="AH3315"/>
        </row>
        <row r="3316">
          <cell r="K3316">
            <v>0</v>
          </cell>
          <cell r="AH3316"/>
        </row>
        <row r="3317">
          <cell r="K3317">
            <v>0</v>
          </cell>
          <cell r="AH3317"/>
        </row>
        <row r="3318">
          <cell r="K3318">
            <v>0</v>
          </cell>
          <cell r="AH3318"/>
        </row>
        <row r="3319">
          <cell r="K3319">
            <v>0</v>
          </cell>
          <cell r="AH3319"/>
        </row>
        <row r="3320">
          <cell r="K3320">
            <v>0</v>
          </cell>
          <cell r="AH3320"/>
        </row>
        <row r="3321">
          <cell r="K3321">
            <v>0</v>
          </cell>
          <cell r="AH3321"/>
        </row>
        <row r="3322">
          <cell r="K3322">
            <v>0</v>
          </cell>
          <cell r="AH3322"/>
        </row>
        <row r="3323">
          <cell r="K3323">
            <v>0</v>
          </cell>
          <cell r="AH3323"/>
        </row>
        <row r="3324">
          <cell r="K3324">
            <v>0</v>
          </cell>
          <cell r="AH3324"/>
        </row>
        <row r="3325">
          <cell r="K3325">
            <v>0</v>
          </cell>
          <cell r="AH3325"/>
        </row>
        <row r="3326">
          <cell r="K3326">
            <v>0</v>
          </cell>
          <cell r="AH3326"/>
        </row>
        <row r="3327">
          <cell r="K3327">
            <v>0</v>
          </cell>
          <cell r="AH3327"/>
        </row>
        <row r="3328">
          <cell r="K3328">
            <v>0</v>
          </cell>
          <cell r="AH3328"/>
        </row>
        <row r="3329">
          <cell r="K3329">
            <v>0</v>
          </cell>
          <cell r="AH3329"/>
        </row>
        <row r="3330">
          <cell r="K3330">
            <v>0</v>
          </cell>
          <cell r="AH3330"/>
        </row>
        <row r="3331">
          <cell r="K3331">
            <v>0</v>
          </cell>
          <cell r="AH3331"/>
        </row>
        <row r="3332">
          <cell r="K3332">
            <v>0</v>
          </cell>
          <cell r="AH3332"/>
        </row>
        <row r="3333">
          <cell r="K3333">
            <v>0</v>
          </cell>
          <cell r="AH3333"/>
        </row>
        <row r="3334">
          <cell r="K3334">
            <v>0</v>
          </cell>
          <cell r="AH3334"/>
        </row>
        <row r="3335">
          <cell r="K3335">
            <v>0</v>
          </cell>
          <cell r="AH3335"/>
        </row>
        <row r="3336">
          <cell r="K3336">
            <v>0</v>
          </cell>
          <cell r="AH3336"/>
        </row>
        <row r="3337">
          <cell r="K3337">
            <v>0</v>
          </cell>
          <cell r="AH3337"/>
        </row>
        <row r="3338">
          <cell r="K3338">
            <v>0</v>
          </cell>
          <cell r="AH3338"/>
        </row>
        <row r="3339">
          <cell r="K3339">
            <v>0</v>
          </cell>
          <cell r="AH3339"/>
        </row>
        <row r="3340">
          <cell r="K3340">
            <v>0</v>
          </cell>
          <cell r="AH3340"/>
        </row>
        <row r="3341">
          <cell r="K3341">
            <v>0</v>
          </cell>
          <cell r="AH3341"/>
        </row>
        <row r="3342">
          <cell r="K3342">
            <v>0</v>
          </cell>
          <cell r="AH3342"/>
        </row>
        <row r="3343">
          <cell r="K3343">
            <v>0</v>
          </cell>
          <cell r="AH3343"/>
        </row>
        <row r="3344">
          <cell r="K3344">
            <v>0</v>
          </cell>
          <cell r="AH3344"/>
        </row>
        <row r="3345">
          <cell r="K3345">
            <v>0</v>
          </cell>
          <cell r="AH3345"/>
        </row>
        <row r="3346">
          <cell r="K3346">
            <v>0</v>
          </cell>
          <cell r="AH3346"/>
        </row>
        <row r="3347">
          <cell r="K3347">
            <v>0</v>
          </cell>
          <cell r="AH3347"/>
        </row>
        <row r="3348">
          <cell r="K3348">
            <v>0</v>
          </cell>
          <cell r="AH3348"/>
        </row>
        <row r="3349">
          <cell r="K3349">
            <v>0</v>
          </cell>
          <cell r="AH3349"/>
        </row>
        <row r="3350">
          <cell r="K3350">
            <v>0</v>
          </cell>
          <cell r="AH3350"/>
        </row>
        <row r="3351">
          <cell r="K3351">
            <v>0</v>
          </cell>
          <cell r="AH3351"/>
        </row>
        <row r="3352">
          <cell r="K3352">
            <v>0</v>
          </cell>
          <cell r="AH3352"/>
        </row>
        <row r="3353">
          <cell r="K3353">
            <v>0</v>
          </cell>
          <cell r="AH3353"/>
        </row>
        <row r="3354">
          <cell r="K3354">
            <v>0</v>
          </cell>
          <cell r="AH3354"/>
        </row>
        <row r="3355">
          <cell r="K3355">
            <v>0</v>
          </cell>
          <cell r="AH3355"/>
        </row>
        <row r="3356">
          <cell r="K3356">
            <v>0</v>
          </cell>
          <cell r="AH3356"/>
        </row>
        <row r="3357">
          <cell r="K3357">
            <v>0</v>
          </cell>
          <cell r="AH3357"/>
        </row>
        <row r="3358">
          <cell r="K3358">
            <v>0</v>
          </cell>
          <cell r="AH3358"/>
        </row>
        <row r="3359">
          <cell r="K3359">
            <v>0</v>
          </cell>
          <cell r="AH3359"/>
        </row>
        <row r="3360">
          <cell r="K3360">
            <v>0</v>
          </cell>
          <cell r="AH3360"/>
        </row>
        <row r="3361">
          <cell r="K3361">
            <v>0</v>
          </cell>
          <cell r="AH3361"/>
        </row>
        <row r="3362">
          <cell r="K3362">
            <v>0</v>
          </cell>
          <cell r="AH3362"/>
        </row>
        <row r="3363">
          <cell r="K3363">
            <v>0</v>
          </cell>
          <cell r="AH3363"/>
        </row>
        <row r="3364">
          <cell r="K3364">
            <v>0</v>
          </cell>
          <cell r="AH3364"/>
        </row>
        <row r="3365">
          <cell r="K3365">
            <v>0</v>
          </cell>
          <cell r="AH3365"/>
        </row>
        <row r="3366">
          <cell r="K3366">
            <v>0</v>
          </cell>
          <cell r="AH3366"/>
        </row>
        <row r="3367">
          <cell r="K3367">
            <v>0</v>
          </cell>
          <cell r="AH3367"/>
        </row>
        <row r="3368">
          <cell r="K3368">
            <v>0</v>
          </cell>
          <cell r="AH3368"/>
        </row>
        <row r="3369">
          <cell r="K3369">
            <v>0</v>
          </cell>
          <cell r="AH3369"/>
        </row>
        <row r="3370">
          <cell r="K3370">
            <v>0</v>
          </cell>
          <cell r="AH3370"/>
        </row>
        <row r="3371">
          <cell r="K3371">
            <v>0</v>
          </cell>
          <cell r="AH3371"/>
        </row>
        <row r="3372">
          <cell r="K3372">
            <v>0</v>
          </cell>
          <cell r="AH3372"/>
        </row>
        <row r="3373">
          <cell r="K3373">
            <v>0</v>
          </cell>
          <cell r="AH3373"/>
        </row>
        <row r="3374">
          <cell r="K3374">
            <v>0</v>
          </cell>
          <cell r="AH3374"/>
        </row>
        <row r="3375">
          <cell r="K3375">
            <v>0</v>
          </cell>
          <cell r="AH3375"/>
        </row>
        <row r="3376">
          <cell r="K3376">
            <v>0</v>
          </cell>
          <cell r="AH3376"/>
        </row>
        <row r="3377">
          <cell r="K3377">
            <v>0</v>
          </cell>
          <cell r="AH3377"/>
        </row>
        <row r="3378">
          <cell r="K3378">
            <v>0</v>
          </cell>
          <cell r="AH3378"/>
        </row>
        <row r="3379">
          <cell r="K3379">
            <v>0</v>
          </cell>
          <cell r="AH3379"/>
        </row>
        <row r="3380">
          <cell r="K3380">
            <v>0</v>
          </cell>
          <cell r="AH3380"/>
        </row>
        <row r="3381">
          <cell r="K3381">
            <v>0</v>
          </cell>
          <cell r="AH3381"/>
        </row>
        <row r="3382">
          <cell r="K3382">
            <v>0</v>
          </cell>
          <cell r="AH3382"/>
        </row>
        <row r="3383">
          <cell r="K3383">
            <v>0</v>
          </cell>
          <cell r="AH3383"/>
        </row>
        <row r="3384">
          <cell r="K3384">
            <v>0</v>
          </cell>
          <cell r="AH3384"/>
        </row>
        <row r="3385">
          <cell r="K3385">
            <v>0</v>
          </cell>
          <cell r="AH3385"/>
        </row>
        <row r="3386">
          <cell r="K3386">
            <v>0</v>
          </cell>
          <cell r="AH3386"/>
        </row>
        <row r="3387">
          <cell r="K3387">
            <v>0</v>
          </cell>
          <cell r="AH3387"/>
        </row>
        <row r="3388">
          <cell r="K3388">
            <v>0</v>
          </cell>
          <cell r="AH3388"/>
        </row>
        <row r="3389">
          <cell r="K3389">
            <v>0</v>
          </cell>
          <cell r="AH3389"/>
        </row>
        <row r="3390">
          <cell r="K3390">
            <v>0</v>
          </cell>
          <cell r="AH3390"/>
        </row>
        <row r="3391">
          <cell r="K3391">
            <v>0</v>
          </cell>
          <cell r="AH3391"/>
        </row>
        <row r="3392">
          <cell r="K3392">
            <v>0</v>
          </cell>
          <cell r="AH3392"/>
        </row>
        <row r="3393">
          <cell r="K3393">
            <v>0</v>
          </cell>
          <cell r="AH3393"/>
        </row>
        <row r="3394">
          <cell r="K3394">
            <v>0</v>
          </cell>
          <cell r="AH3394"/>
        </row>
        <row r="3395">
          <cell r="K3395">
            <v>0</v>
          </cell>
          <cell r="AH3395"/>
        </row>
        <row r="3396">
          <cell r="K3396">
            <v>0</v>
          </cell>
          <cell r="AH3396"/>
        </row>
        <row r="3397">
          <cell r="K3397">
            <v>0</v>
          </cell>
          <cell r="AH3397"/>
        </row>
        <row r="3398">
          <cell r="K3398">
            <v>0</v>
          </cell>
          <cell r="AH3398"/>
        </row>
        <row r="3399">
          <cell r="K3399">
            <v>0</v>
          </cell>
          <cell r="AH3399"/>
        </row>
        <row r="3400">
          <cell r="K3400">
            <v>0</v>
          </cell>
          <cell r="AH3400"/>
        </row>
        <row r="3401">
          <cell r="K3401">
            <v>0</v>
          </cell>
          <cell r="AH3401"/>
        </row>
        <row r="3402">
          <cell r="K3402">
            <v>0</v>
          </cell>
          <cell r="AH3402"/>
        </row>
        <row r="3403">
          <cell r="K3403">
            <v>0</v>
          </cell>
          <cell r="AH3403"/>
        </row>
        <row r="3404">
          <cell r="K3404">
            <v>0</v>
          </cell>
          <cell r="AH3404"/>
        </row>
        <row r="3405">
          <cell r="K3405">
            <v>0</v>
          </cell>
          <cell r="AH3405"/>
        </row>
        <row r="3406">
          <cell r="K3406">
            <v>0</v>
          </cell>
          <cell r="AH3406"/>
        </row>
        <row r="3407">
          <cell r="K3407">
            <v>0</v>
          </cell>
          <cell r="AH3407"/>
        </row>
        <row r="3408">
          <cell r="K3408">
            <v>0</v>
          </cell>
          <cell r="AH3408"/>
        </row>
        <row r="3409">
          <cell r="K3409">
            <v>0</v>
          </cell>
          <cell r="AH3409"/>
        </row>
        <row r="3410">
          <cell r="K3410">
            <v>0</v>
          </cell>
          <cell r="AH3410"/>
        </row>
        <row r="3411">
          <cell r="K3411">
            <v>0</v>
          </cell>
          <cell r="AH3411"/>
        </row>
        <row r="3412">
          <cell r="K3412">
            <v>0</v>
          </cell>
          <cell r="AH3412"/>
        </row>
        <row r="3413">
          <cell r="K3413">
            <v>0</v>
          </cell>
          <cell r="AH3413"/>
        </row>
        <row r="3414">
          <cell r="K3414">
            <v>0</v>
          </cell>
          <cell r="AH3414"/>
        </row>
        <row r="3415">
          <cell r="K3415">
            <v>0</v>
          </cell>
          <cell r="AH3415"/>
        </row>
        <row r="3416">
          <cell r="K3416">
            <v>0</v>
          </cell>
          <cell r="AH3416"/>
        </row>
        <row r="3417">
          <cell r="K3417">
            <v>0</v>
          </cell>
          <cell r="AH3417"/>
        </row>
        <row r="3418">
          <cell r="K3418">
            <v>0</v>
          </cell>
          <cell r="AH3418"/>
        </row>
        <row r="3419">
          <cell r="K3419">
            <v>0</v>
          </cell>
          <cell r="AH3419"/>
        </row>
        <row r="3420">
          <cell r="K3420">
            <v>0</v>
          </cell>
          <cell r="AH3420"/>
        </row>
        <row r="3421">
          <cell r="K3421">
            <v>0</v>
          </cell>
          <cell r="AH3421"/>
        </row>
        <row r="3422">
          <cell r="K3422">
            <v>0</v>
          </cell>
          <cell r="AH3422"/>
        </row>
        <row r="3423">
          <cell r="K3423">
            <v>0</v>
          </cell>
          <cell r="AH3423"/>
        </row>
        <row r="3424">
          <cell r="K3424">
            <v>0</v>
          </cell>
          <cell r="AH3424"/>
        </row>
        <row r="3425">
          <cell r="K3425">
            <v>0</v>
          </cell>
          <cell r="AH3425"/>
        </row>
        <row r="3426">
          <cell r="K3426">
            <v>0</v>
          </cell>
          <cell r="AH3426"/>
        </row>
        <row r="3427">
          <cell r="K3427">
            <v>0</v>
          </cell>
          <cell r="AH3427"/>
        </row>
        <row r="3428">
          <cell r="K3428">
            <v>0</v>
          </cell>
          <cell r="AH3428"/>
        </row>
        <row r="3429">
          <cell r="K3429">
            <v>0</v>
          </cell>
          <cell r="AH3429"/>
        </row>
        <row r="3430">
          <cell r="K3430">
            <v>0</v>
          </cell>
          <cell r="AH3430"/>
        </row>
        <row r="3431">
          <cell r="K3431">
            <v>0</v>
          </cell>
          <cell r="AH3431"/>
        </row>
        <row r="3432">
          <cell r="K3432">
            <v>0</v>
          </cell>
          <cell r="AH3432"/>
        </row>
        <row r="3433">
          <cell r="K3433">
            <v>0</v>
          </cell>
          <cell r="AH3433"/>
        </row>
        <row r="3434">
          <cell r="K3434">
            <v>0</v>
          </cell>
          <cell r="AH3434"/>
        </row>
        <row r="3435">
          <cell r="K3435">
            <v>0</v>
          </cell>
          <cell r="AH3435"/>
        </row>
        <row r="3436">
          <cell r="K3436">
            <v>0</v>
          </cell>
          <cell r="AH3436"/>
        </row>
        <row r="3437">
          <cell r="K3437">
            <v>0</v>
          </cell>
          <cell r="AH3437"/>
        </row>
        <row r="3438">
          <cell r="K3438">
            <v>0</v>
          </cell>
          <cell r="AH3438"/>
        </row>
        <row r="3439">
          <cell r="K3439">
            <v>0</v>
          </cell>
          <cell r="AH3439"/>
        </row>
        <row r="3440">
          <cell r="K3440">
            <v>0</v>
          </cell>
          <cell r="AH3440"/>
        </row>
        <row r="3441">
          <cell r="K3441">
            <v>0</v>
          </cell>
          <cell r="AH3441"/>
        </row>
        <row r="3442">
          <cell r="K3442">
            <v>0</v>
          </cell>
          <cell r="AH3442"/>
        </row>
        <row r="3443">
          <cell r="K3443">
            <v>0</v>
          </cell>
          <cell r="AH3443"/>
        </row>
        <row r="3444">
          <cell r="K3444">
            <v>0</v>
          </cell>
          <cell r="AH3444"/>
        </row>
        <row r="3445">
          <cell r="K3445">
            <v>0</v>
          </cell>
          <cell r="AH3445"/>
        </row>
        <row r="3446">
          <cell r="K3446">
            <v>0</v>
          </cell>
          <cell r="AH3446"/>
        </row>
        <row r="3447">
          <cell r="K3447">
            <v>0</v>
          </cell>
          <cell r="AH3447"/>
        </row>
        <row r="3448">
          <cell r="K3448">
            <v>0</v>
          </cell>
          <cell r="AH3448"/>
        </row>
        <row r="3449">
          <cell r="K3449">
            <v>0</v>
          </cell>
          <cell r="AH3449"/>
        </row>
        <row r="3450">
          <cell r="K3450">
            <v>0</v>
          </cell>
          <cell r="AH3450"/>
        </row>
        <row r="3451">
          <cell r="K3451">
            <v>0</v>
          </cell>
          <cell r="AH3451"/>
        </row>
        <row r="3452">
          <cell r="K3452">
            <v>0</v>
          </cell>
          <cell r="AH3452"/>
        </row>
        <row r="3453">
          <cell r="K3453">
            <v>0</v>
          </cell>
          <cell r="AH3453"/>
        </row>
        <row r="3454">
          <cell r="K3454">
            <v>0</v>
          </cell>
          <cell r="AH3454"/>
        </row>
        <row r="3455">
          <cell r="K3455">
            <v>0</v>
          </cell>
          <cell r="AH3455"/>
        </row>
        <row r="3456">
          <cell r="K3456">
            <v>0</v>
          </cell>
          <cell r="AH3456"/>
        </row>
        <row r="3457">
          <cell r="K3457">
            <v>0</v>
          </cell>
          <cell r="AH3457"/>
        </row>
        <row r="3458">
          <cell r="K3458">
            <v>0</v>
          </cell>
          <cell r="AH3458"/>
        </row>
        <row r="3459">
          <cell r="K3459">
            <v>0</v>
          </cell>
          <cell r="AH3459"/>
        </row>
        <row r="3460">
          <cell r="K3460">
            <v>0</v>
          </cell>
          <cell r="AH3460"/>
        </row>
        <row r="3461">
          <cell r="K3461">
            <v>0</v>
          </cell>
          <cell r="AH3461"/>
        </row>
        <row r="3462">
          <cell r="K3462">
            <v>0</v>
          </cell>
          <cell r="AH3462"/>
        </row>
        <row r="3463">
          <cell r="K3463">
            <v>0</v>
          </cell>
          <cell r="AH3463"/>
        </row>
        <row r="3464">
          <cell r="K3464">
            <v>0</v>
          </cell>
          <cell r="AH3464"/>
        </row>
        <row r="3465">
          <cell r="K3465">
            <v>0</v>
          </cell>
          <cell r="AH3465"/>
        </row>
        <row r="3466">
          <cell r="K3466">
            <v>0</v>
          </cell>
          <cell r="AH3466"/>
        </row>
        <row r="3467">
          <cell r="K3467">
            <v>0</v>
          </cell>
          <cell r="AH3467"/>
        </row>
        <row r="3468">
          <cell r="K3468">
            <v>0</v>
          </cell>
          <cell r="AH3468"/>
        </row>
        <row r="3469">
          <cell r="K3469">
            <v>0</v>
          </cell>
          <cell r="AH3469"/>
        </row>
        <row r="3470">
          <cell r="K3470">
            <v>0</v>
          </cell>
          <cell r="AH3470"/>
        </row>
        <row r="3471">
          <cell r="K3471">
            <v>0</v>
          </cell>
          <cell r="AH3471"/>
        </row>
        <row r="3472">
          <cell r="K3472">
            <v>0</v>
          </cell>
          <cell r="AH3472"/>
        </row>
        <row r="3473">
          <cell r="K3473">
            <v>0</v>
          </cell>
          <cell r="AH3473"/>
        </row>
        <row r="3474">
          <cell r="K3474">
            <v>0</v>
          </cell>
          <cell r="AH3474"/>
        </row>
        <row r="3475">
          <cell r="K3475">
            <v>0</v>
          </cell>
          <cell r="AH3475"/>
        </row>
        <row r="3476">
          <cell r="K3476">
            <v>0</v>
          </cell>
          <cell r="AH3476"/>
        </row>
        <row r="3477">
          <cell r="K3477">
            <v>0</v>
          </cell>
          <cell r="AH3477"/>
        </row>
        <row r="3478">
          <cell r="K3478">
            <v>0</v>
          </cell>
          <cell r="AH3478"/>
        </row>
        <row r="3479">
          <cell r="K3479">
            <v>0</v>
          </cell>
          <cell r="AH3479"/>
        </row>
        <row r="3480">
          <cell r="K3480">
            <v>0</v>
          </cell>
          <cell r="AH3480"/>
        </row>
        <row r="3481">
          <cell r="K3481">
            <v>0</v>
          </cell>
          <cell r="AH3481"/>
        </row>
        <row r="3482">
          <cell r="K3482">
            <v>0</v>
          </cell>
          <cell r="AH3482"/>
        </row>
        <row r="3483">
          <cell r="K3483">
            <v>0</v>
          </cell>
          <cell r="AH3483"/>
        </row>
        <row r="3484">
          <cell r="K3484">
            <v>0</v>
          </cell>
          <cell r="AH3484"/>
        </row>
        <row r="3485">
          <cell r="K3485">
            <v>0</v>
          </cell>
          <cell r="AH3485"/>
        </row>
        <row r="3486">
          <cell r="K3486">
            <v>0</v>
          </cell>
          <cell r="AH3486"/>
        </row>
        <row r="3487">
          <cell r="K3487">
            <v>0</v>
          </cell>
          <cell r="AH3487"/>
        </row>
        <row r="3488">
          <cell r="K3488">
            <v>0</v>
          </cell>
          <cell r="AH3488"/>
        </row>
        <row r="3489">
          <cell r="K3489">
            <v>0</v>
          </cell>
          <cell r="AH3489"/>
        </row>
        <row r="3490">
          <cell r="K3490">
            <v>0</v>
          </cell>
          <cell r="AH3490"/>
        </row>
        <row r="3491">
          <cell r="K3491">
            <v>0</v>
          </cell>
          <cell r="AH3491"/>
        </row>
        <row r="3492">
          <cell r="K3492">
            <v>0</v>
          </cell>
          <cell r="AH3492"/>
        </row>
        <row r="3493">
          <cell r="K3493">
            <v>0</v>
          </cell>
          <cell r="AH3493"/>
        </row>
        <row r="3494">
          <cell r="K3494">
            <v>0</v>
          </cell>
          <cell r="AH3494"/>
        </row>
        <row r="3495">
          <cell r="K3495">
            <v>0</v>
          </cell>
          <cell r="AH3495"/>
        </row>
        <row r="3496">
          <cell r="K3496">
            <v>0</v>
          </cell>
          <cell r="AH3496"/>
        </row>
        <row r="3497">
          <cell r="K3497">
            <v>0</v>
          </cell>
          <cell r="AH3497"/>
        </row>
        <row r="3498">
          <cell r="K3498">
            <v>0</v>
          </cell>
          <cell r="AH3498"/>
        </row>
        <row r="3499">
          <cell r="K3499">
            <v>0</v>
          </cell>
          <cell r="AH3499"/>
        </row>
        <row r="3500">
          <cell r="K3500">
            <v>0</v>
          </cell>
          <cell r="AH3500"/>
        </row>
        <row r="3501">
          <cell r="K3501">
            <v>0</v>
          </cell>
          <cell r="AH3501"/>
        </row>
        <row r="3502">
          <cell r="K3502">
            <v>0</v>
          </cell>
          <cell r="AH3502"/>
        </row>
        <row r="3503">
          <cell r="K3503">
            <v>0</v>
          </cell>
          <cell r="AH3503"/>
        </row>
        <row r="3504">
          <cell r="K3504">
            <v>0</v>
          </cell>
          <cell r="AH3504"/>
        </row>
        <row r="3505">
          <cell r="K3505">
            <v>0</v>
          </cell>
          <cell r="AH3505"/>
        </row>
        <row r="3506">
          <cell r="K3506">
            <v>0</v>
          </cell>
          <cell r="AH3506"/>
        </row>
        <row r="3507">
          <cell r="K3507">
            <v>0</v>
          </cell>
          <cell r="AH3507"/>
        </row>
        <row r="3508">
          <cell r="K3508">
            <v>0</v>
          </cell>
          <cell r="AH3508"/>
        </row>
        <row r="3509">
          <cell r="K3509">
            <v>0</v>
          </cell>
          <cell r="AH3509"/>
        </row>
        <row r="3510">
          <cell r="K3510">
            <v>0</v>
          </cell>
          <cell r="AH3510"/>
        </row>
        <row r="3511">
          <cell r="K3511">
            <v>0</v>
          </cell>
          <cell r="AH3511"/>
        </row>
        <row r="3512">
          <cell r="K3512">
            <v>0</v>
          </cell>
          <cell r="AH3512"/>
        </row>
        <row r="3513">
          <cell r="K3513">
            <v>0</v>
          </cell>
          <cell r="AH3513"/>
        </row>
        <row r="3514">
          <cell r="K3514">
            <v>0</v>
          </cell>
          <cell r="AH3514"/>
        </row>
        <row r="3515">
          <cell r="K3515">
            <v>0</v>
          </cell>
          <cell r="AH3515"/>
        </row>
        <row r="3516">
          <cell r="K3516">
            <v>0</v>
          </cell>
          <cell r="AH3516"/>
        </row>
        <row r="3517">
          <cell r="K3517">
            <v>0</v>
          </cell>
          <cell r="AH3517"/>
        </row>
        <row r="3518">
          <cell r="K3518">
            <v>0</v>
          </cell>
          <cell r="AH3518"/>
        </row>
        <row r="3519">
          <cell r="K3519">
            <v>0</v>
          </cell>
          <cell r="AH3519"/>
        </row>
        <row r="3520">
          <cell r="K3520">
            <v>0</v>
          </cell>
          <cell r="AH3520"/>
        </row>
        <row r="3521">
          <cell r="K3521">
            <v>0</v>
          </cell>
          <cell r="AH3521"/>
        </row>
        <row r="3522">
          <cell r="K3522">
            <v>0</v>
          </cell>
          <cell r="AH3522"/>
        </row>
        <row r="3523">
          <cell r="K3523">
            <v>0</v>
          </cell>
          <cell r="AH3523"/>
        </row>
        <row r="3524">
          <cell r="K3524">
            <v>0</v>
          </cell>
          <cell r="AH3524"/>
        </row>
        <row r="3525">
          <cell r="K3525">
            <v>0</v>
          </cell>
          <cell r="AH3525"/>
        </row>
        <row r="3526">
          <cell r="K3526">
            <v>0</v>
          </cell>
          <cell r="AH3526"/>
        </row>
        <row r="3527">
          <cell r="K3527">
            <v>0</v>
          </cell>
          <cell r="AH3527"/>
        </row>
        <row r="3528">
          <cell r="K3528">
            <v>0</v>
          </cell>
          <cell r="AH3528"/>
        </row>
        <row r="3529">
          <cell r="K3529">
            <v>0</v>
          </cell>
          <cell r="AH3529"/>
        </row>
        <row r="3530">
          <cell r="K3530">
            <v>0</v>
          </cell>
          <cell r="AH3530"/>
        </row>
        <row r="3531">
          <cell r="K3531">
            <v>0</v>
          </cell>
          <cell r="AH3531"/>
        </row>
        <row r="3532">
          <cell r="K3532">
            <v>0</v>
          </cell>
          <cell r="AH3532"/>
        </row>
        <row r="3533">
          <cell r="K3533">
            <v>0</v>
          </cell>
          <cell r="AH3533"/>
        </row>
        <row r="3534">
          <cell r="K3534">
            <v>0</v>
          </cell>
          <cell r="AH3534"/>
        </row>
        <row r="3535">
          <cell r="K3535">
            <v>0</v>
          </cell>
          <cell r="AH3535"/>
        </row>
        <row r="3536">
          <cell r="K3536">
            <v>0</v>
          </cell>
          <cell r="AH3536"/>
        </row>
        <row r="3537">
          <cell r="K3537">
            <v>0</v>
          </cell>
          <cell r="AH3537"/>
        </row>
        <row r="3538">
          <cell r="K3538">
            <v>0</v>
          </cell>
          <cell r="AH3538"/>
        </row>
        <row r="3539">
          <cell r="K3539">
            <v>0</v>
          </cell>
          <cell r="AH3539"/>
        </row>
        <row r="3540">
          <cell r="K3540">
            <v>0</v>
          </cell>
          <cell r="AH3540"/>
        </row>
        <row r="3541">
          <cell r="K3541">
            <v>0</v>
          </cell>
          <cell r="AH3541"/>
        </row>
        <row r="3542">
          <cell r="K3542">
            <v>0</v>
          </cell>
          <cell r="AH3542"/>
        </row>
        <row r="3543">
          <cell r="K3543">
            <v>0</v>
          </cell>
          <cell r="AH3543"/>
        </row>
        <row r="3544">
          <cell r="K3544">
            <v>0</v>
          </cell>
          <cell r="AH3544"/>
        </row>
        <row r="3545">
          <cell r="K3545">
            <v>0</v>
          </cell>
          <cell r="AH3545"/>
        </row>
        <row r="3546">
          <cell r="K3546">
            <v>0</v>
          </cell>
          <cell r="AH3546"/>
        </row>
        <row r="3547">
          <cell r="K3547">
            <v>0</v>
          </cell>
          <cell r="AH3547"/>
        </row>
        <row r="3548">
          <cell r="K3548">
            <v>0</v>
          </cell>
          <cell r="AH3548"/>
        </row>
        <row r="3549">
          <cell r="K3549">
            <v>0</v>
          </cell>
          <cell r="AH3549"/>
        </row>
        <row r="3550">
          <cell r="K3550">
            <v>0</v>
          </cell>
          <cell r="AH3550"/>
        </row>
        <row r="3551">
          <cell r="K3551">
            <v>0</v>
          </cell>
          <cell r="AH3551"/>
        </row>
        <row r="3552">
          <cell r="K3552">
            <v>0</v>
          </cell>
          <cell r="AH3552"/>
        </row>
        <row r="3553">
          <cell r="K3553">
            <v>0</v>
          </cell>
          <cell r="AH3553"/>
        </row>
        <row r="3554">
          <cell r="K3554">
            <v>0</v>
          </cell>
          <cell r="AH3554"/>
        </row>
        <row r="3555">
          <cell r="K3555">
            <v>0</v>
          </cell>
          <cell r="AH3555"/>
        </row>
        <row r="3556">
          <cell r="K3556">
            <v>0</v>
          </cell>
          <cell r="AH3556"/>
        </row>
        <row r="3557">
          <cell r="K3557">
            <v>0</v>
          </cell>
          <cell r="AH3557"/>
        </row>
        <row r="3558">
          <cell r="K3558">
            <v>0</v>
          </cell>
          <cell r="AH3558"/>
        </row>
        <row r="3559">
          <cell r="K3559">
            <v>0</v>
          </cell>
          <cell r="AH3559"/>
        </row>
        <row r="3560">
          <cell r="K3560">
            <v>0</v>
          </cell>
          <cell r="AH3560"/>
        </row>
        <row r="3561">
          <cell r="K3561">
            <v>0</v>
          </cell>
          <cell r="AH3561"/>
        </row>
        <row r="3562">
          <cell r="K3562">
            <v>0</v>
          </cell>
          <cell r="AH3562"/>
        </row>
        <row r="3563">
          <cell r="K3563">
            <v>0</v>
          </cell>
          <cell r="AH3563"/>
        </row>
        <row r="3564">
          <cell r="K3564">
            <v>0</v>
          </cell>
          <cell r="AH3564"/>
        </row>
        <row r="3565">
          <cell r="K3565">
            <v>0</v>
          </cell>
          <cell r="AH3565"/>
        </row>
        <row r="3566">
          <cell r="K3566">
            <v>0</v>
          </cell>
          <cell r="AH3566"/>
        </row>
        <row r="3567">
          <cell r="K3567">
            <v>0</v>
          </cell>
          <cell r="AH3567"/>
        </row>
        <row r="3568">
          <cell r="K3568">
            <v>0</v>
          </cell>
          <cell r="AH3568"/>
        </row>
        <row r="3569">
          <cell r="K3569">
            <v>0</v>
          </cell>
          <cell r="AH3569"/>
        </row>
        <row r="3570">
          <cell r="K3570">
            <v>0</v>
          </cell>
          <cell r="AH3570"/>
        </row>
        <row r="3571">
          <cell r="K3571">
            <v>0</v>
          </cell>
          <cell r="AH3571"/>
        </row>
        <row r="3572">
          <cell r="K3572">
            <v>0</v>
          </cell>
          <cell r="AH3572"/>
        </row>
        <row r="3573">
          <cell r="K3573">
            <v>0</v>
          </cell>
          <cell r="AH3573"/>
        </row>
        <row r="3574">
          <cell r="K3574">
            <v>0</v>
          </cell>
          <cell r="AH3574"/>
        </row>
        <row r="3575">
          <cell r="K3575">
            <v>0</v>
          </cell>
          <cell r="AH3575"/>
        </row>
        <row r="3576">
          <cell r="K3576">
            <v>0</v>
          </cell>
          <cell r="AH3576"/>
        </row>
        <row r="3577">
          <cell r="K3577">
            <v>0</v>
          </cell>
          <cell r="AH3577"/>
        </row>
        <row r="3578">
          <cell r="K3578">
            <v>0</v>
          </cell>
          <cell r="AH3578"/>
        </row>
        <row r="3579">
          <cell r="K3579">
            <v>0</v>
          </cell>
          <cell r="AH3579"/>
        </row>
        <row r="3580">
          <cell r="K3580">
            <v>0</v>
          </cell>
          <cell r="AH3580"/>
        </row>
        <row r="3581">
          <cell r="K3581">
            <v>0</v>
          </cell>
          <cell r="AH3581"/>
        </row>
        <row r="3582">
          <cell r="K3582">
            <v>0</v>
          </cell>
          <cell r="AH3582"/>
        </row>
        <row r="3583">
          <cell r="K3583">
            <v>0</v>
          </cell>
          <cell r="AH3583"/>
        </row>
        <row r="3584">
          <cell r="K3584">
            <v>0</v>
          </cell>
          <cell r="AH3584"/>
        </row>
        <row r="3585">
          <cell r="K3585">
            <v>0</v>
          </cell>
          <cell r="AH3585"/>
        </row>
        <row r="3586">
          <cell r="K3586">
            <v>0</v>
          </cell>
          <cell r="AH3586"/>
        </row>
        <row r="3587">
          <cell r="K3587">
            <v>0</v>
          </cell>
          <cell r="AH3587"/>
        </row>
        <row r="3588">
          <cell r="K3588">
            <v>0</v>
          </cell>
          <cell r="AH3588"/>
        </row>
        <row r="3589">
          <cell r="K3589">
            <v>0</v>
          </cell>
          <cell r="AH3589"/>
        </row>
        <row r="3590">
          <cell r="K3590">
            <v>0</v>
          </cell>
          <cell r="AH3590"/>
        </row>
        <row r="3591">
          <cell r="K3591">
            <v>0</v>
          </cell>
          <cell r="AH3591"/>
        </row>
        <row r="3592">
          <cell r="K3592">
            <v>0</v>
          </cell>
          <cell r="AH3592"/>
        </row>
        <row r="3593">
          <cell r="K3593">
            <v>0</v>
          </cell>
          <cell r="AH3593"/>
        </row>
        <row r="3594">
          <cell r="K3594">
            <v>0</v>
          </cell>
          <cell r="AH3594"/>
        </row>
        <row r="3595">
          <cell r="K3595">
            <v>0</v>
          </cell>
          <cell r="AH3595"/>
        </row>
        <row r="3596">
          <cell r="K3596">
            <v>0</v>
          </cell>
          <cell r="AH3596"/>
        </row>
        <row r="3597">
          <cell r="K3597">
            <v>0</v>
          </cell>
          <cell r="AH3597"/>
        </row>
        <row r="3598">
          <cell r="K3598">
            <v>0</v>
          </cell>
          <cell r="AH3598"/>
        </row>
        <row r="3599">
          <cell r="K3599">
            <v>0</v>
          </cell>
          <cell r="AH3599"/>
        </row>
        <row r="3600">
          <cell r="K3600">
            <v>0</v>
          </cell>
          <cell r="AH3600"/>
        </row>
        <row r="3601">
          <cell r="K3601">
            <v>0</v>
          </cell>
          <cell r="AH3601"/>
        </row>
        <row r="3602">
          <cell r="K3602">
            <v>0</v>
          </cell>
          <cell r="AH3602"/>
        </row>
        <row r="3603">
          <cell r="K3603">
            <v>0</v>
          </cell>
          <cell r="AH3603"/>
        </row>
        <row r="3604">
          <cell r="K3604">
            <v>0</v>
          </cell>
          <cell r="AH3604"/>
        </row>
        <row r="3605">
          <cell r="K3605">
            <v>0</v>
          </cell>
          <cell r="AH3605"/>
        </row>
        <row r="3606">
          <cell r="K3606">
            <v>0</v>
          </cell>
          <cell r="AH3606"/>
        </row>
        <row r="3607">
          <cell r="K3607">
            <v>0</v>
          </cell>
          <cell r="AH3607"/>
        </row>
        <row r="3608">
          <cell r="K3608">
            <v>0</v>
          </cell>
          <cell r="AH3608"/>
        </row>
        <row r="3609">
          <cell r="K3609">
            <v>0</v>
          </cell>
          <cell r="AH3609"/>
        </row>
        <row r="3610">
          <cell r="K3610">
            <v>0</v>
          </cell>
          <cell r="AH3610"/>
        </row>
        <row r="3611">
          <cell r="K3611">
            <v>0</v>
          </cell>
          <cell r="AH3611"/>
        </row>
        <row r="3612">
          <cell r="K3612">
            <v>0</v>
          </cell>
          <cell r="AH3612"/>
        </row>
        <row r="3613">
          <cell r="K3613">
            <v>0</v>
          </cell>
          <cell r="AH3613"/>
        </row>
        <row r="3614">
          <cell r="K3614">
            <v>0</v>
          </cell>
          <cell r="AH3614"/>
        </row>
        <row r="3615">
          <cell r="K3615">
            <v>0</v>
          </cell>
          <cell r="AH3615"/>
        </row>
        <row r="3616">
          <cell r="K3616">
            <v>0</v>
          </cell>
          <cell r="AH3616"/>
        </row>
        <row r="3617">
          <cell r="K3617">
            <v>0</v>
          </cell>
          <cell r="AH3617"/>
        </row>
        <row r="3618">
          <cell r="K3618">
            <v>0</v>
          </cell>
          <cell r="AH3618"/>
        </row>
        <row r="3619">
          <cell r="K3619">
            <v>0</v>
          </cell>
          <cell r="AH3619"/>
        </row>
        <row r="3620">
          <cell r="K3620">
            <v>0</v>
          </cell>
          <cell r="AH3620"/>
        </row>
        <row r="3621">
          <cell r="K3621">
            <v>0</v>
          </cell>
          <cell r="AH3621"/>
        </row>
        <row r="3622">
          <cell r="K3622">
            <v>0</v>
          </cell>
          <cell r="AH3622"/>
        </row>
        <row r="3623">
          <cell r="K3623">
            <v>0</v>
          </cell>
          <cell r="AH3623"/>
        </row>
        <row r="3624">
          <cell r="K3624">
            <v>0</v>
          </cell>
          <cell r="AH3624"/>
        </row>
        <row r="3625">
          <cell r="K3625">
            <v>0</v>
          </cell>
          <cell r="AH3625"/>
        </row>
        <row r="3626">
          <cell r="K3626">
            <v>0</v>
          </cell>
          <cell r="AH3626"/>
        </row>
        <row r="3627">
          <cell r="K3627">
            <v>0</v>
          </cell>
          <cell r="AH3627"/>
        </row>
        <row r="3628">
          <cell r="K3628">
            <v>0</v>
          </cell>
          <cell r="AH3628"/>
        </row>
        <row r="3629">
          <cell r="K3629">
            <v>0</v>
          </cell>
          <cell r="AH3629"/>
        </row>
        <row r="3630">
          <cell r="K3630">
            <v>0</v>
          </cell>
          <cell r="AH3630"/>
        </row>
        <row r="3631">
          <cell r="K3631">
            <v>0</v>
          </cell>
          <cell r="AH3631"/>
        </row>
        <row r="3632">
          <cell r="K3632">
            <v>0</v>
          </cell>
          <cell r="AH3632"/>
        </row>
        <row r="3633">
          <cell r="K3633">
            <v>0</v>
          </cell>
          <cell r="AH3633"/>
        </row>
        <row r="3634">
          <cell r="K3634">
            <v>0</v>
          </cell>
          <cell r="AH3634"/>
        </row>
        <row r="3635">
          <cell r="K3635">
            <v>0</v>
          </cell>
          <cell r="AH3635"/>
        </row>
        <row r="3636">
          <cell r="K3636">
            <v>0</v>
          </cell>
          <cell r="AH3636"/>
        </row>
        <row r="3637">
          <cell r="K3637">
            <v>0</v>
          </cell>
          <cell r="AH3637"/>
        </row>
        <row r="3638">
          <cell r="K3638">
            <v>0</v>
          </cell>
          <cell r="AH3638"/>
        </row>
        <row r="3639">
          <cell r="K3639">
            <v>0</v>
          </cell>
          <cell r="AH3639"/>
        </row>
        <row r="3640">
          <cell r="K3640">
            <v>0</v>
          </cell>
          <cell r="AH3640"/>
        </row>
        <row r="3641">
          <cell r="K3641">
            <v>0</v>
          </cell>
          <cell r="AH3641"/>
        </row>
        <row r="3642">
          <cell r="K3642">
            <v>0</v>
          </cell>
          <cell r="AH3642"/>
        </row>
        <row r="3643">
          <cell r="K3643">
            <v>0</v>
          </cell>
          <cell r="AH3643"/>
        </row>
        <row r="3644">
          <cell r="K3644">
            <v>0</v>
          </cell>
          <cell r="AH3644"/>
        </row>
        <row r="3645">
          <cell r="K3645">
            <v>0</v>
          </cell>
          <cell r="AH3645"/>
        </row>
        <row r="3646">
          <cell r="K3646">
            <v>0</v>
          </cell>
          <cell r="AH3646"/>
        </row>
        <row r="3647">
          <cell r="K3647">
            <v>0</v>
          </cell>
          <cell r="AH3647"/>
        </row>
        <row r="3648">
          <cell r="K3648">
            <v>0</v>
          </cell>
          <cell r="AH3648"/>
        </row>
        <row r="3649">
          <cell r="K3649">
            <v>0</v>
          </cell>
          <cell r="AH3649"/>
        </row>
        <row r="3650">
          <cell r="K3650">
            <v>0</v>
          </cell>
          <cell r="AH3650"/>
        </row>
        <row r="3651">
          <cell r="K3651">
            <v>0</v>
          </cell>
          <cell r="AH3651"/>
        </row>
        <row r="3652">
          <cell r="K3652">
            <v>0</v>
          </cell>
          <cell r="AH3652"/>
        </row>
        <row r="3653">
          <cell r="K3653">
            <v>0</v>
          </cell>
          <cell r="AH3653"/>
        </row>
        <row r="3654">
          <cell r="K3654">
            <v>0</v>
          </cell>
          <cell r="AH3654"/>
        </row>
        <row r="3655">
          <cell r="K3655">
            <v>0</v>
          </cell>
          <cell r="AH3655"/>
        </row>
        <row r="3656">
          <cell r="K3656">
            <v>0</v>
          </cell>
          <cell r="AH3656"/>
        </row>
        <row r="3657">
          <cell r="K3657">
            <v>0</v>
          </cell>
          <cell r="AH3657"/>
        </row>
        <row r="3658">
          <cell r="K3658">
            <v>0</v>
          </cell>
          <cell r="AH3658"/>
        </row>
        <row r="3659">
          <cell r="K3659">
            <v>0</v>
          </cell>
          <cell r="AH3659"/>
        </row>
        <row r="3660">
          <cell r="K3660">
            <v>0</v>
          </cell>
          <cell r="AH3660"/>
        </row>
        <row r="3661">
          <cell r="K3661">
            <v>0</v>
          </cell>
          <cell r="AH3661"/>
        </row>
        <row r="3662">
          <cell r="K3662">
            <v>0</v>
          </cell>
          <cell r="AH3662"/>
        </row>
        <row r="3663">
          <cell r="K3663">
            <v>0</v>
          </cell>
          <cell r="AH3663"/>
        </row>
        <row r="3664">
          <cell r="K3664">
            <v>0</v>
          </cell>
          <cell r="AH3664"/>
        </row>
        <row r="3665">
          <cell r="K3665">
            <v>0</v>
          </cell>
          <cell r="AH3665"/>
        </row>
        <row r="3666">
          <cell r="K3666">
            <v>0</v>
          </cell>
          <cell r="AH3666"/>
        </row>
        <row r="3667">
          <cell r="K3667">
            <v>0</v>
          </cell>
          <cell r="AH3667"/>
        </row>
        <row r="3668">
          <cell r="K3668">
            <v>0</v>
          </cell>
          <cell r="AH3668"/>
        </row>
        <row r="3669">
          <cell r="K3669">
            <v>0</v>
          </cell>
          <cell r="AH3669"/>
        </row>
        <row r="3670">
          <cell r="K3670">
            <v>0</v>
          </cell>
          <cell r="AH3670"/>
        </row>
        <row r="3671">
          <cell r="K3671">
            <v>0</v>
          </cell>
          <cell r="AH3671"/>
        </row>
        <row r="3672">
          <cell r="K3672">
            <v>0</v>
          </cell>
          <cell r="AH3672"/>
        </row>
        <row r="3673">
          <cell r="K3673">
            <v>0</v>
          </cell>
          <cell r="AH3673"/>
        </row>
        <row r="3674">
          <cell r="K3674">
            <v>0</v>
          </cell>
          <cell r="AH3674"/>
        </row>
        <row r="3675">
          <cell r="K3675">
            <v>0</v>
          </cell>
          <cell r="AH3675"/>
        </row>
        <row r="3676">
          <cell r="K3676">
            <v>0</v>
          </cell>
          <cell r="AH3676"/>
        </row>
        <row r="3677">
          <cell r="K3677">
            <v>0</v>
          </cell>
          <cell r="AH3677"/>
        </row>
        <row r="3678">
          <cell r="K3678">
            <v>0</v>
          </cell>
          <cell r="AH3678"/>
        </row>
        <row r="3679">
          <cell r="K3679">
            <v>0</v>
          </cell>
          <cell r="AH3679"/>
        </row>
        <row r="3680">
          <cell r="K3680">
            <v>0</v>
          </cell>
          <cell r="AH3680"/>
        </row>
        <row r="3681">
          <cell r="K3681">
            <v>0</v>
          </cell>
          <cell r="AH3681"/>
        </row>
        <row r="3682">
          <cell r="K3682">
            <v>0</v>
          </cell>
          <cell r="AH3682"/>
        </row>
        <row r="3683">
          <cell r="K3683">
            <v>0</v>
          </cell>
          <cell r="AH3683"/>
        </row>
        <row r="3684">
          <cell r="K3684">
            <v>0</v>
          </cell>
          <cell r="AH3684"/>
        </row>
        <row r="3685">
          <cell r="K3685">
            <v>0</v>
          </cell>
          <cell r="AH3685"/>
        </row>
        <row r="3686">
          <cell r="K3686">
            <v>0</v>
          </cell>
          <cell r="AH3686"/>
        </row>
        <row r="3687">
          <cell r="K3687">
            <v>0</v>
          </cell>
          <cell r="AH3687"/>
        </row>
        <row r="3688">
          <cell r="K3688">
            <v>0</v>
          </cell>
          <cell r="AH3688"/>
        </row>
        <row r="3689">
          <cell r="K3689">
            <v>0</v>
          </cell>
          <cell r="AH3689"/>
        </row>
        <row r="3690">
          <cell r="K3690">
            <v>0</v>
          </cell>
          <cell r="AH3690"/>
        </row>
        <row r="3691">
          <cell r="K3691">
            <v>0</v>
          </cell>
          <cell r="AH3691"/>
        </row>
        <row r="3692">
          <cell r="K3692">
            <v>0</v>
          </cell>
          <cell r="AH3692"/>
        </row>
        <row r="3693">
          <cell r="K3693">
            <v>0</v>
          </cell>
          <cell r="AH3693"/>
        </row>
        <row r="3694">
          <cell r="K3694">
            <v>0</v>
          </cell>
          <cell r="AH3694"/>
        </row>
        <row r="3695">
          <cell r="K3695">
            <v>0</v>
          </cell>
          <cell r="AH3695"/>
        </row>
        <row r="3696">
          <cell r="K3696">
            <v>0</v>
          </cell>
          <cell r="AH3696"/>
        </row>
        <row r="3697">
          <cell r="K3697">
            <v>0</v>
          </cell>
          <cell r="AH3697"/>
        </row>
        <row r="3698">
          <cell r="K3698">
            <v>0</v>
          </cell>
          <cell r="AH3698"/>
        </row>
        <row r="3699">
          <cell r="K3699">
            <v>0</v>
          </cell>
          <cell r="AH3699"/>
        </row>
        <row r="3700">
          <cell r="K3700">
            <v>0</v>
          </cell>
          <cell r="AH3700"/>
        </row>
        <row r="3701">
          <cell r="K3701">
            <v>0</v>
          </cell>
          <cell r="AH3701"/>
        </row>
        <row r="3702">
          <cell r="K3702">
            <v>0</v>
          </cell>
          <cell r="AH3702"/>
        </row>
        <row r="3703">
          <cell r="K3703">
            <v>0</v>
          </cell>
          <cell r="AH3703"/>
        </row>
        <row r="3704">
          <cell r="K3704">
            <v>0</v>
          </cell>
          <cell r="AH3704"/>
        </row>
        <row r="3705">
          <cell r="K3705">
            <v>0</v>
          </cell>
          <cell r="AH3705"/>
        </row>
        <row r="3706">
          <cell r="K3706">
            <v>0</v>
          </cell>
          <cell r="AH3706"/>
        </row>
        <row r="3707">
          <cell r="K3707">
            <v>0</v>
          </cell>
          <cell r="AH3707"/>
        </row>
        <row r="3708">
          <cell r="K3708">
            <v>0</v>
          </cell>
          <cell r="AH3708"/>
        </row>
        <row r="3709">
          <cell r="K3709">
            <v>0</v>
          </cell>
          <cell r="AH3709"/>
        </row>
        <row r="3710">
          <cell r="K3710">
            <v>0</v>
          </cell>
          <cell r="AH3710"/>
        </row>
        <row r="3711">
          <cell r="K3711">
            <v>0</v>
          </cell>
          <cell r="AH3711"/>
        </row>
        <row r="3712">
          <cell r="K3712">
            <v>0</v>
          </cell>
          <cell r="AH3712"/>
        </row>
        <row r="3713">
          <cell r="K3713">
            <v>0</v>
          </cell>
          <cell r="AH3713"/>
        </row>
        <row r="3714">
          <cell r="K3714">
            <v>0</v>
          </cell>
          <cell r="AH3714"/>
        </row>
        <row r="3715">
          <cell r="K3715">
            <v>0</v>
          </cell>
          <cell r="AH3715"/>
        </row>
        <row r="3716">
          <cell r="K3716">
            <v>0</v>
          </cell>
          <cell r="AH3716"/>
        </row>
        <row r="3717">
          <cell r="K3717">
            <v>0</v>
          </cell>
          <cell r="AH3717"/>
        </row>
        <row r="3718">
          <cell r="K3718">
            <v>0</v>
          </cell>
          <cell r="AH3718"/>
        </row>
        <row r="3719">
          <cell r="K3719">
            <v>0</v>
          </cell>
          <cell r="AH3719"/>
        </row>
        <row r="3720">
          <cell r="K3720">
            <v>0</v>
          </cell>
          <cell r="AH3720"/>
        </row>
        <row r="3721">
          <cell r="K3721">
            <v>0</v>
          </cell>
          <cell r="AH3721"/>
        </row>
        <row r="3722">
          <cell r="K3722">
            <v>0</v>
          </cell>
          <cell r="AH3722"/>
        </row>
        <row r="3723">
          <cell r="K3723">
            <v>0</v>
          </cell>
          <cell r="AH3723"/>
        </row>
        <row r="3724">
          <cell r="K3724">
            <v>0</v>
          </cell>
          <cell r="AH3724"/>
        </row>
        <row r="3725">
          <cell r="K3725">
            <v>0</v>
          </cell>
          <cell r="AH3725"/>
        </row>
        <row r="3726">
          <cell r="K3726">
            <v>0</v>
          </cell>
          <cell r="AH3726"/>
        </row>
        <row r="3727">
          <cell r="K3727">
            <v>0</v>
          </cell>
          <cell r="AH3727"/>
        </row>
        <row r="3728">
          <cell r="K3728">
            <v>0</v>
          </cell>
          <cell r="AH3728"/>
        </row>
        <row r="3729">
          <cell r="K3729">
            <v>0</v>
          </cell>
          <cell r="AH3729"/>
        </row>
        <row r="3730">
          <cell r="K3730">
            <v>0</v>
          </cell>
          <cell r="AH3730"/>
        </row>
        <row r="3731">
          <cell r="K3731">
            <v>0</v>
          </cell>
          <cell r="AH3731"/>
        </row>
        <row r="3732">
          <cell r="K3732">
            <v>0</v>
          </cell>
          <cell r="AH3732"/>
        </row>
        <row r="3733">
          <cell r="K3733">
            <v>0</v>
          </cell>
          <cell r="AH3733"/>
        </row>
        <row r="3734">
          <cell r="K3734">
            <v>0</v>
          </cell>
          <cell r="AH3734"/>
        </row>
        <row r="3735">
          <cell r="K3735">
            <v>0</v>
          </cell>
          <cell r="AH3735"/>
        </row>
        <row r="3736">
          <cell r="K3736">
            <v>0</v>
          </cell>
          <cell r="AH3736"/>
        </row>
        <row r="3737">
          <cell r="K3737">
            <v>0</v>
          </cell>
          <cell r="AH3737"/>
        </row>
        <row r="3738">
          <cell r="K3738">
            <v>0</v>
          </cell>
          <cell r="AH3738"/>
        </row>
        <row r="3739">
          <cell r="K3739">
            <v>0</v>
          </cell>
          <cell r="AH3739"/>
        </row>
        <row r="3740">
          <cell r="K3740">
            <v>0</v>
          </cell>
          <cell r="AH3740"/>
        </row>
        <row r="3741">
          <cell r="K3741">
            <v>0</v>
          </cell>
          <cell r="AH3741"/>
        </row>
        <row r="3742">
          <cell r="K3742">
            <v>0</v>
          </cell>
          <cell r="AH3742"/>
        </row>
        <row r="3743">
          <cell r="K3743">
            <v>0</v>
          </cell>
          <cell r="AH3743"/>
        </row>
        <row r="3744">
          <cell r="K3744">
            <v>0</v>
          </cell>
          <cell r="AH3744"/>
        </row>
        <row r="3745">
          <cell r="K3745">
            <v>0</v>
          </cell>
          <cell r="AH3745"/>
        </row>
        <row r="3746">
          <cell r="K3746">
            <v>0</v>
          </cell>
          <cell r="AH3746"/>
        </row>
        <row r="3747">
          <cell r="K3747">
            <v>0</v>
          </cell>
          <cell r="AH3747"/>
        </row>
        <row r="3748">
          <cell r="K3748">
            <v>0</v>
          </cell>
          <cell r="AH3748"/>
        </row>
        <row r="3749">
          <cell r="K3749">
            <v>0</v>
          </cell>
          <cell r="AH3749"/>
        </row>
        <row r="3750">
          <cell r="K3750">
            <v>0</v>
          </cell>
          <cell r="AH3750"/>
        </row>
        <row r="3751">
          <cell r="K3751">
            <v>0</v>
          </cell>
          <cell r="AH3751"/>
        </row>
        <row r="3752">
          <cell r="K3752">
            <v>0</v>
          </cell>
          <cell r="AH3752"/>
        </row>
        <row r="3753">
          <cell r="K3753">
            <v>0</v>
          </cell>
          <cell r="AH3753"/>
        </row>
        <row r="3754">
          <cell r="K3754">
            <v>0</v>
          </cell>
          <cell r="AH3754"/>
        </row>
        <row r="3755">
          <cell r="K3755">
            <v>0</v>
          </cell>
          <cell r="AH3755"/>
        </row>
        <row r="3756">
          <cell r="K3756">
            <v>0</v>
          </cell>
          <cell r="AH3756"/>
        </row>
        <row r="3757">
          <cell r="K3757">
            <v>0</v>
          </cell>
          <cell r="AH3757"/>
        </row>
        <row r="3758">
          <cell r="K3758">
            <v>0</v>
          </cell>
          <cell r="AH3758"/>
        </row>
        <row r="3759">
          <cell r="K3759">
            <v>0</v>
          </cell>
          <cell r="AH3759"/>
        </row>
        <row r="3760">
          <cell r="K3760">
            <v>0</v>
          </cell>
          <cell r="AH3760"/>
        </row>
        <row r="3761">
          <cell r="K3761">
            <v>0</v>
          </cell>
          <cell r="AH3761"/>
        </row>
        <row r="3762">
          <cell r="K3762">
            <v>0</v>
          </cell>
          <cell r="AH3762"/>
        </row>
        <row r="3763">
          <cell r="K3763">
            <v>0</v>
          </cell>
          <cell r="AH3763"/>
        </row>
        <row r="3764">
          <cell r="K3764">
            <v>0</v>
          </cell>
          <cell r="AH3764"/>
        </row>
        <row r="3765">
          <cell r="K3765">
            <v>0</v>
          </cell>
          <cell r="AH3765"/>
        </row>
        <row r="3766">
          <cell r="K3766">
            <v>0</v>
          </cell>
          <cell r="AH3766"/>
        </row>
        <row r="3767">
          <cell r="K3767">
            <v>0</v>
          </cell>
          <cell r="AH3767"/>
        </row>
        <row r="3768">
          <cell r="K3768">
            <v>0</v>
          </cell>
          <cell r="AH3768"/>
        </row>
        <row r="3769">
          <cell r="K3769">
            <v>0</v>
          </cell>
          <cell r="AH3769"/>
        </row>
        <row r="3770">
          <cell r="K3770">
            <v>0</v>
          </cell>
          <cell r="AH3770"/>
        </row>
        <row r="3771">
          <cell r="K3771">
            <v>0</v>
          </cell>
          <cell r="AH3771"/>
        </row>
        <row r="3772">
          <cell r="K3772">
            <v>0</v>
          </cell>
          <cell r="AH3772"/>
        </row>
        <row r="3773">
          <cell r="K3773">
            <v>0</v>
          </cell>
          <cell r="AH3773"/>
        </row>
        <row r="3774">
          <cell r="K3774">
            <v>0</v>
          </cell>
          <cell r="AH3774"/>
        </row>
        <row r="3775">
          <cell r="K3775">
            <v>0</v>
          </cell>
          <cell r="AH3775"/>
        </row>
        <row r="3776">
          <cell r="K3776">
            <v>0</v>
          </cell>
          <cell r="AH3776"/>
        </row>
        <row r="3777">
          <cell r="K3777">
            <v>0</v>
          </cell>
          <cell r="AH3777"/>
        </row>
        <row r="3778">
          <cell r="K3778">
            <v>0</v>
          </cell>
          <cell r="AH3778"/>
        </row>
        <row r="3779">
          <cell r="K3779">
            <v>0</v>
          </cell>
          <cell r="AH3779"/>
        </row>
        <row r="3780">
          <cell r="K3780">
            <v>0</v>
          </cell>
          <cell r="AH3780"/>
        </row>
        <row r="3781">
          <cell r="K3781">
            <v>0</v>
          </cell>
          <cell r="AH3781"/>
        </row>
        <row r="3782">
          <cell r="K3782">
            <v>0</v>
          </cell>
          <cell r="AH3782"/>
        </row>
        <row r="3783">
          <cell r="K3783">
            <v>0</v>
          </cell>
          <cell r="AH3783"/>
        </row>
        <row r="3784">
          <cell r="K3784">
            <v>0</v>
          </cell>
          <cell r="AH3784"/>
        </row>
        <row r="3785">
          <cell r="K3785">
            <v>0</v>
          </cell>
          <cell r="AH3785"/>
        </row>
        <row r="3786">
          <cell r="K3786">
            <v>0</v>
          </cell>
          <cell r="AH3786"/>
        </row>
        <row r="3787">
          <cell r="K3787">
            <v>0</v>
          </cell>
          <cell r="AH3787"/>
        </row>
        <row r="3788">
          <cell r="K3788">
            <v>0</v>
          </cell>
          <cell r="AH3788"/>
        </row>
        <row r="3789">
          <cell r="K3789">
            <v>0</v>
          </cell>
          <cell r="AH3789"/>
        </row>
        <row r="3790">
          <cell r="K3790">
            <v>0</v>
          </cell>
          <cell r="AH3790"/>
        </row>
        <row r="3791">
          <cell r="K3791">
            <v>0</v>
          </cell>
          <cell r="AH3791"/>
        </row>
        <row r="3792">
          <cell r="K3792">
            <v>0</v>
          </cell>
          <cell r="AH3792"/>
        </row>
        <row r="3793">
          <cell r="K3793">
            <v>0</v>
          </cell>
          <cell r="AH3793"/>
        </row>
        <row r="3794">
          <cell r="K3794">
            <v>0</v>
          </cell>
          <cell r="AH3794"/>
        </row>
        <row r="3795">
          <cell r="K3795">
            <v>0</v>
          </cell>
          <cell r="AH3795"/>
        </row>
        <row r="3796">
          <cell r="K3796">
            <v>0</v>
          </cell>
          <cell r="AH3796"/>
        </row>
        <row r="3797">
          <cell r="K3797">
            <v>0</v>
          </cell>
          <cell r="AH3797"/>
        </row>
        <row r="3798">
          <cell r="K3798">
            <v>0</v>
          </cell>
          <cell r="AH3798"/>
        </row>
        <row r="3799">
          <cell r="K3799">
            <v>0</v>
          </cell>
          <cell r="AH3799"/>
        </row>
        <row r="3800">
          <cell r="K3800">
            <v>0</v>
          </cell>
          <cell r="AH3800"/>
        </row>
        <row r="3801">
          <cell r="K3801">
            <v>0</v>
          </cell>
          <cell r="AH3801"/>
        </row>
        <row r="3802">
          <cell r="K3802">
            <v>0</v>
          </cell>
          <cell r="AH3802"/>
        </row>
        <row r="3803">
          <cell r="K3803">
            <v>0</v>
          </cell>
          <cell r="AH3803"/>
        </row>
        <row r="3804">
          <cell r="K3804">
            <v>0</v>
          </cell>
          <cell r="AH3804"/>
        </row>
        <row r="3805">
          <cell r="K3805">
            <v>0</v>
          </cell>
          <cell r="AH3805"/>
        </row>
        <row r="3806">
          <cell r="K3806">
            <v>0</v>
          </cell>
          <cell r="AH3806"/>
        </row>
        <row r="3807">
          <cell r="K3807">
            <v>0</v>
          </cell>
          <cell r="AH3807"/>
        </row>
        <row r="3808">
          <cell r="K3808">
            <v>0</v>
          </cell>
          <cell r="AH3808"/>
        </row>
        <row r="3809">
          <cell r="K3809">
            <v>0</v>
          </cell>
          <cell r="AH3809"/>
        </row>
        <row r="3810">
          <cell r="K3810">
            <v>0</v>
          </cell>
          <cell r="AH3810"/>
        </row>
        <row r="3811">
          <cell r="K3811">
            <v>0</v>
          </cell>
          <cell r="AH3811"/>
        </row>
        <row r="3812">
          <cell r="K3812">
            <v>0</v>
          </cell>
          <cell r="AH3812"/>
        </row>
        <row r="3813">
          <cell r="K3813">
            <v>0</v>
          </cell>
          <cell r="AH3813"/>
        </row>
        <row r="3814">
          <cell r="K3814">
            <v>0</v>
          </cell>
          <cell r="AH3814"/>
        </row>
        <row r="3815">
          <cell r="K3815">
            <v>0</v>
          </cell>
          <cell r="AH3815"/>
        </row>
        <row r="3816">
          <cell r="K3816">
            <v>0</v>
          </cell>
          <cell r="AH3816"/>
        </row>
        <row r="3817">
          <cell r="K3817">
            <v>0</v>
          </cell>
          <cell r="AH3817"/>
        </row>
        <row r="3818">
          <cell r="K3818">
            <v>0</v>
          </cell>
          <cell r="AH3818"/>
        </row>
        <row r="3819">
          <cell r="K3819">
            <v>0</v>
          </cell>
          <cell r="AH3819"/>
        </row>
        <row r="3820">
          <cell r="K3820">
            <v>0</v>
          </cell>
          <cell r="AH3820"/>
        </row>
        <row r="3821">
          <cell r="K3821">
            <v>0</v>
          </cell>
          <cell r="AH3821"/>
        </row>
        <row r="3822">
          <cell r="K3822">
            <v>0</v>
          </cell>
          <cell r="AH3822"/>
        </row>
        <row r="3823">
          <cell r="K3823">
            <v>0</v>
          </cell>
          <cell r="AH3823"/>
        </row>
        <row r="3824">
          <cell r="K3824">
            <v>0</v>
          </cell>
          <cell r="AH3824"/>
        </row>
        <row r="3825">
          <cell r="K3825">
            <v>0</v>
          </cell>
          <cell r="AH3825"/>
        </row>
        <row r="3826">
          <cell r="K3826">
            <v>0</v>
          </cell>
          <cell r="AH3826"/>
        </row>
        <row r="3827">
          <cell r="K3827">
            <v>0</v>
          </cell>
          <cell r="AH3827"/>
        </row>
        <row r="3828">
          <cell r="K3828">
            <v>0</v>
          </cell>
          <cell r="AH3828"/>
        </row>
        <row r="3829">
          <cell r="K3829">
            <v>0</v>
          </cell>
          <cell r="AH3829"/>
        </row>
        <row r="3830">
          <cell r="K3830">
            <v>0</v>
          </cell>
          <cell r="AH3830"/>
        </row>
        <row r="3831">
          <cell r="K3831">
            <v>0</v>
          </cell>
          <cell r="AH3831"/>
        </row>
        <row r="3832">
          <cell r="K3832">
            <v>0</v>
          </cell>
          <cell r="AH3832"/>
        </row>
        <row r="3833">
          <cell r="K3833">
            <v>0</v>
          </cell>
          <cell r="AH3833"/>
        </row>
        <row r="3834">
          <cell r="K3834">
            <v>0</v>
          </cell>
          <cell r="AH3834"/>
        </row>
        <row r="3835">
          <cell r="K3835">
            <v>0</v>
          </cell>
          <cell r="AH3835"/>
        </row>
        <row r="3836">
          <cell r="K3836">
            <v>0</v>
          </cell>
          <cell r="AH3836"/>
        </row>
        <row r="3837">
          <cell r="K3837">
            <v>0</v>
          </cell>
          <cell r="AH3837"/>
        </row>
        <row r="3838">
          <cell r="K3838">
            <v>0</v>
          </cell>
          <cell r="AH3838"/>
        </row>
        <row r="3839">
          <cell r="K3839">
            <v>0</v>
          </cell>
          <cell r="AH3839"/>
        </row>
        <row r="3840">
          <cell r="K3840">
            <v>0</v>
          </cell>
          <cell r="AH3840"/>
        </row>
        <row r="3841">
          <cell r="K3841">
            <v>0</v>
          </cell>
          <cell r="AH3841"/>
        </row>
        <row r="3842">
          <cell r="K3842">
            <v>0</v>
          </cell>
          <cell r="AH3842"/>
        </row>
        <row r="3843">
          <cell r="K3843">
            <v>0</v>
          </cell>
          <cell r="AH3843"/>
        </row>
        <row r="3844">
          <cell r="K3844">
            <v>0</v>
          </cell>
          <cell r="AH3844"/>
        </row>
        <row r="3845">
          <cell r="K3845">
            <v>0</v>
          </cell>
          <cell r="AH3845"/>
        </row>
        <row r="3846">
          <cell r="K3846">
            <v>0</v>
          </cell>
          <cell r="AH3846"/>
        </row>
        <row r="3847">
          <cell r="K3847">
            <v>0</v>
          </cell>
          <cell r="AH3847"/>
        </row>
        <row r="3848">
          <cell r="K3848">
            <v>0</v>
          </cell>
          <cell r="AH3848"/>
        </row>
        <row r="3849">
          <cell r="K3849">
            <v>0</v>
          </cell>
          <cell r="AH3849"/>
        </row>
        <row r="3850">
          <cell r="K3850">
            <v>0</v>
          </cell>
          <cell r="AH3850"/>
        </row>
        <row r="3851">
          <cell r="K3851">
            <v>0</v>
          </cell>
          <cell r="AH3851"/>
        </row>
        <row r="3852">
          <cell r="K3852">
            <v>0</v>
          </cell>
          <cell r="AH3852"/>
        </row>
        <row r="3853">
          <cell r="K3853">
            <v>0</v>
          </cell>
          <cell r="AH3853"/>
        </row>
        <row r="3854">
          <cell r="K3854">
            <v>0</v>
          </cell>
          <cell r="AH3854"/>
        </row>
        <row r="3855">
          <cell r="K3855">
            <v>0</v>
          </cell>
          <cell r="AH3855"/>
        </row>
        <row r="3856">
          <cell r="K3856">
            <v>0</v>
          </cell>
          <cell r="AH3856"/>
        </row>
        <row r="3857">
          <cell r="K3857">
            <v>0</v>
          </cell>
          <cell r="AH3857"/>
        </row>
        <row r="3858">
          <cell r="K3858">
            <v>0</v>
          </cell>
          <cell r="AH3858"/>
        </row>
        <row r="3859">
          <cell r="K3859">
            <v>0</v>
          </cell>
          <cell r="AH3859"/>
        </row>
        <row r="3860">
          <cell r="K3860">
            <v>0</v>
          </cell>
          <cell r="AH3860"/>
        </row>
        <row r="3861">
          <cell r="K3861">
            <v>0</v>
          </cell>
          <cell r="AH3861"/>
        </row>
        <row r="3862">
          <cell r="K3862">
            <v>0</v>
          </cell>
          <cell r="AH3862"/>
        </row>
        <row r="3863">
          <cell r="K3863">
            <v>0</v>
          </cell>
          <cell r="AH3863"/>
        </row>
        <row r="3864">
          <cell r="K3864">
            <v>0</v>
          </cell>
          <cell r="AH3864"/>
        </row>
        <row r="3865">
          <cell r="K3865">
            <v>0</v>
          </cell>
          <cell r="AH3865"/>
        </row>
        <row r="3866">
          <cell r="K3866">
            <v>0</v>
          </cell>
          <cell r="AH3866"/>
        </row>
        <row r="3867">
          <cell r="K3867">
            <v>0</v>
          </cell>
          <cell r="AH3867"/>
        </row>
        <row r="3868">
          <cell r="K3868">
            <v>0</v>
          </cell>
          <cell r="AH3868"/>
        </row>
        <row r="3869">
          <cell r="K3869">
            <v>0</v>
          </cell>
          <cell r="AH3869"/>
        </row>
        <row r="3870">
          <cell r="K3870">
            <v>0</v>
          </cell>
          <cell r="AH3870"/>
        </row>
        <row r="3871">
          <cell r="K3871">
            <v>0</v>
          </cell>
          <cell r="AH3871"/>
        </row>
        <row r="3872">
          <cell r="K3872">
            <v>0</v>
          </cell>
          <cell r="AH3872"/>
        </row>
        <row r="3873">
          <cell r="K3873">
            <v>0</v>
          </cell>
          <cell r="AH3873"/>
        </row>
        <row r="3874">
          <cell r="K3874">
            <v>0</v>
          </cell>
          <cell r="AH3874"/>
        </row>
        <row r="3875">
          <cell r="K3875">
            <v>0</v>
          </cell>
          <cell r="AH3875"/>
        </row>
        <row r="3876">
          <cell r="K3876">
            <v>0</v>
          </cell>
          <cell r="AH3876"/>
        </row>
        <row r="3877">
          <cell r="K3877">
            <v>0</v>
          </cell>
          <cell r="AH3877"/>
        </row>
        <row r="3878">
          <cell r="K3878">
            <v>0</v>
          </cell>
          <cell r="AH3878"/>
        </row>
        <row r="3879">
          <cell r="K3879">
            <v>0</v>
          </cell>
          <cell r="AH3879"/>
        </row>
        <row r="3880">
          <cell r="K3880">
            <v>0</v>
          </cell>
          <cell r="AH3880"/>
        </row>
        <row r="3881">
          <cell r="K3881">
            <v>0</v>
          </cell>
          <cell r="AH3881"/>
        </row>
        <row r="3882">
          <cell r="K3882">
            <v>0</v>
          </cell>
          <cell r="AH3882"/>
        </row>
        <row r="3883">
          <cell r="K3883">
            <v>0</v>
          </cell>
          <cell r="AH3883"/>
        </row>
        <row r="3884">
          <cell r="K3884">
            <v>0</v>
          </cell>
          <cell r="AH3884"/>
        </row>
        <row r="3885">
          <cell r="K3885">
            <v>0</v>
          </cell>
          <cell r="AH3885"/>
        </row>
        <row r="3886">
          <cell r="K3886">
            <v>0</v>
          </cell>
          <cell r="AH3886"/>
        </row>
        <row r="3887">
          <cell r="K3887">
            <v>0</v>
          </cell>
          <cell r="AH3887"/>
        </row>
        <row r="3888">
          <cell r="K3888">
            <v>0</v>
          </cell>
          <cell r="AH3888"/>
        </row>
        <row r="3889">
          <cell r="K3889">
            <v>0</v>
          </cell>
          <cell r="AH3889"/>
        </row>
        <row r="3890">
          <cell r="K3890">
            <v>0</v>
          </cell>
          <cell r="AH3890"/>
        </row>
        <row r="3891">
          <cell r="K3891">
            <v>0</v>
          </cell>
          <cell r="AH3891"/>
        </row>
        <row r="3892">
          <cell r="K3892">
            <v>0</v>
          </cell>
          <cell r="AH3892"/>
        </row>
        <row r="3893">
          <cell r="K3893">
            <v>0</v>
          </cell>
          <cell r="AH3893"/>
        </row>
        <row r="3894">
          <cell r="K3894">
            <v>0</v>
          </cell>
          <cell r="AH3894"/>
        </row>
        <row r="3895">
          <cell r="K3895">
            <v>0</v>
          </cell>
          <cell r="AH3895"/>
        </row>
        <row r="3896">
          <cell r="K3896">
            <v>0</v>
          </cell>
          <cell r="AH3896"/>
        </row>
        <row r="3897">
          <cell r="K3897">
            <v>0</v>
          </cell>
          <cell r="AH3897"/>
        </row>
        <row r="3898">
          <cell r="K3898">
            <v>0</v>
          </cell>
          <cell r="AH3898"/>
        </row>
        <row r="3899">
          <cell r="K3899">
            <v>0</v>
          </cell>
          <cell r="AH3899"/>
        </row>
        <row r="3900">
          <cell r="K3900">
            <v>0</v>
          </cell>
          <cell r="AH3900"/>
        </row>
        <row r="3901">
          <cell r="K3901">
            <v>0</v>
          </cell>
          <cell r="AH3901"/>
        </row>
        <row r="3902">
          <cell r="K3902">
            <v>0</v>
          </cell>
          <cell r="AH3902"/>
        </row>
        <row r="3903">
          <cell r="K3903">
            <v>0</v>
          </cell>
          <cell r="AH3903"/>
        </row>
        <row r="3904">
          <cell r="K3904">
            <v>0</v>
          </cell>
          <cell r="AH3904"/>
        </row>
        <row r="3905">
          <cell r="K3905">
            <v>0</v>
          </cell>
          <cell r="AH3905"/>
        </row>
        <row r="3906">
          <cell r="K3906">
            <v>0</v>
          </cell>
          <cell r="AH3906"/>
        </row>
        <row r="3907">
          <cell r="K3907">
            <v>0</v>
          </cell>
          <cell r="AH3907"/>
        </row>
        <row r="3908">
          <cell r="K3908">
            <v>0</v>
          </cell>
          <cell r="AH3908"/>
        </row>
        <row r="3909">
          <cell r="K3909">
            <v>0</v>
          </cell>
          <cell r="AH3909"/>
        </row>
        <row r="3910">
          <cell r="K3910">
            <v>0</v>
          </cell>
          <cell r="AH3910"/>
        </row>
        <row r="3911">
          <cell r="K3911">
            <v>0</v>
          </cell>
          <cell r="AH3911"/>
        </row>
        <row r="3912">
          <cell r="K3912">
            <v>0</v>
          </cell>
          <cell r="AH3912"/>
        </row>
        <row r="3913">
          <cell r="K3913">
            <v>0</v>
          </cell>
          <cell r="AH3913"/>
        </row>
        <row r="3914">
          <cell r="K3914">
            <v>0</v>
          </cell>
          <cell r="AH3914"/>
        </row>
        <row r="3915">
          <cell r="K3915">
            <v>0</v>
          </cell>
          <cell r="AH3915"/>
        </row>
        <row r="3916">
          <cell r="K3916">
            <v>0</v>
          </cell>
          <cell r="AH3916"/>
        </row>
        <row r="3917">
          <cell r="K3917">
            <v>0</v>
          </cell>
          <cell r="AH3917"/>
        </row>
        <row r="3918">
          <cell r="K3918">
            <v>0</v>
          </cell>
          <cell r="AH3918"/>
        </row>
        <row r="3919">
          <cell r="K3919">
            <v>0</v>
          </cell>
          <cell r="AH3919"/>
        </row>
        <row r="3920">
          <cell r="K3920">
            <v>0</v>
          </cell>
          <cell r="AH3920"/>
        </row>
        <row r="3921">
          <cell r="K3921">
            <v>0</v>
          </cell>
          <cell r="AH3921"/>
        </row>
        <row r="3922">
          <cell r="K3922">
            <v>0</v>
          </cell>
          <cell r="AH3922"/>
        </row>
        <row r="3923">
          <cell r="K3923">
            <v>0</v>
          </cell>
          <cell r="AH3923"/>
        </row>
        <row r="3924">
          <cell r="K3924">
            <v>0</v>
          </cell>
          <cell r="AH3924"/>
        </row>
        <row r="3925">
          <cell r="K3925">
            <v>0</v>
          </cell>
          <cell r="AH3925"/>
        </row>
        <row r="3926">
          <cell r="K3926">
            <v>0</v>
          </cell>
          <cell r="AH3926"/>
        </row>
        <row r="3927">
          <cell r="K3927">
            <v>0</v>
          </cell>
          <cell r="AH3927"/>
        </row>
        <row r="3928">
          <cell r="K3928">
            <v>0</v>
          </cell>
          <cell r="AH3928"/>
        </row>
        <row r="3929">
          <cell r="K3929">
            <v>0</v>
          </cell>
          <cell r="AH3929"/>
        </row>
        <row r="3930">
          <cell r="K3930">
            <v>0</v>
          </cell>
          <cell r="AH3930"/>
        </row>
        <row r="3931">
          <cell r="K3931">
            <v>0</v>
          </cell>
          <cell r="AH3931"/>
        </row>
        <row r="3932">
          <cell r="K3932">
            <v>0</v>
          </cell>
          <cell r="AH3932"/>
        </row>
        <row r="3933">
          <cell r="K3933">
            <v>0</v>
          </cell>
          <cell r="AH3933"/>
        </row>
        <row r="3934">
          <cell r="K3934">
            <v>0</v>
          </cell>
          <cell r="AH3934"/>
        </row>
        <row r="3935">
          <cell r="K3935">
            <v>0</v>
          </cell>
          <cell r="AH3935"/>
        </row>
        <row r="3936">
          <cell r="K3936">
            <v>0</v>
          </cell>
          <cell r="AH3936"/>
        </row>
        <row r="3937">
          <cell r="K3937">
            <v>0</v>
          </cell>
          <cell r="AH3937"/>
        </row>
        <row r="3938">
          <cell r="K3938">
            <v>0</v>
          </cell>
          <cell r="AH3938"/>
        </row>
        <row r="3939">
          <cell r="K3939">
            <v>0</v>
          </cell>
          <cell r="AH3939"/>
        </row>
        <row r="3940">
          <cell r="K3940">
            <v>0</v>
          </cell>
          <cell r="AH3940"/>
        </row>
        <row r="3941">
          <cell r="K3941">
            <v>0</v>
          </cell>
          <cell r="AH3941"/>
        </row>
        <row r="3942">
          <cell r="K3942">
            <v>0</v>
          </cell>
          <cell r="AH3942"/>
        </row>
        <row r="3943">
          <cell r="K3943">
            <v>0</v>
          </cell>
          <cell r="AH3943"/>
        </row>
        <row r="3944">
          <cell r="K3944">
            <v>0</v>
          </cell>
          <cell r="AH3944"/>
        </row>
        <row r="3945">
          <cell r="K3945">
            <v>0</v>
          </cell>
          <cell r="AH3945"/>
        </row>
        <row r="3946">
          <cell r="K3946">
            <v>0</v>
          </cell>
          <cell r="AH3946"/>
        </row>
        <row r="3947">
          <cell r="K3947">
            <v>0</v>
          </cell>
          <cell r="AH3947"/>
        </row>
        <row r="3948">
          <cell r="K3948">
            <v>0</v>
          </cell>
          <cell r="AH3948"/>
        </row>
        <row r="3949">
          <cell r="K3949">
            <v>0</v>
          </cell>
          <cell r="AH3949"/>
        </row>
        <row r="3950">
          <cell r="K3950">
            <v>0</v>
          </cell>
          <cell r="AH3950"/>
        </row>
        <row r="3951">
          <cell r="K3951">
            <v>0</v>
          </cell>
          <cell r="AH3951"/>
        </row>
        <row r="3952">
          <cell r="K3952">
            <v>0</v>
          </cell>
          <cell r="AH3952"/>
        </row>
        <row r="3953">
          <cell r="K3953">
            <v>0</v>
          </cell>
          <cell r="AH3953"/>
        </row>
        <row r="3954">
          <cell r="K3954">
            <v>0</v>
          </cell>
          <cell r="AH3954"/>
        </row>
        <row r="3955">
          <cell r="K3955">
            <v>0</v>
          </cell>
          <cell r="AH3955"/>
        </row>
        <row r="3956">
          <cell r="K3956">
            <v>0</v>
          </cell>
          <cell r="AH3956"/>
        </row>
        <row r="3957">
          <cell r="K3957">
            <v>0</v>
          </cell>
          <cell r="AH3957"/>
        </row>
        <row r="3958">
          <cell r="K3958">
            <v>0</v>
          </cell>
          <cell r="AH3958"/>
        </row>
        <row r="3959">
          <cell r="K3959">
            <v>0</v>
          </cell>
          <cell r="AH3959"/>
        </row>
        <row r="3960">
          <cell r="K3960">
            <v>0</v>
          </cell>
          <cell r="AH3960"/>
        </row>
        <row r="3961">
          <cell r="K3961">
            <v>0</v>
          </cell>
          <cell r="AH3961"/>
        </row>
        <row r="3962">
          <cell r="K3962">
            <v>0</v>
          </cell>
          <cell r="AH3962"/>
        </row>
        <row r="3963">
          <cell r="K3963">
            <v>0</v>
          </cell>
          <cell r="AH3963"/>
        </row>
        <row r="3964">
          <cell r="K3964">
            <v>0</v>
          </cell>
          <cell r="AH3964"/>
        </row>
        <row r="3965">
          <cell r="K3965">
            <v>0</v>
          </cell>
          <cell r="AH3965"/>
        </row>
        <row r="3966">
          <cell r="K3966">
            <v>0</v>
          </cell>
          <cell r="AH3966"/>
        </row>
        <row r="3967">
          <cell r="K3967">
            <v>0</v>
          </cell>
          <cell r="AH3967"/>
        </row>
        <row r="3968">
          <cell r="K3968">
            <v>0</v>
          </cell>
          <cell r="AH3968"/>
        </row>
        <row r="3969">
          <cell r="K3969">
            <v>0</v>
          </cell>
          <cell r="AH3969"/>
        </row>
        <row r="3970">
          <cell r="K3970">
            <v>0</v>
          </cell>
          <cell r="AH3970"/>
        </row>
        <row r="3971">
          <cell r="K3971">
            <v>0</v>
          </cell>
          <cell r="AH3971"/>
        </row>
        <row r="3972">
          <cell r="K3972">
            <v>0</v>
          </cell>
          <cell r="AH3972"/>
        </row>
        <row r="3973">
          <cell r="K3973">
            <v>0</v>
          </cell>
          <cell r="AH3973"/>
        </row>
        <row r="3974">
          <cell r="K3974">
            <v>0</v>
          </cell>
          <cell r="AH3974"/>
        </row>
        <row r="3975">
          <cell r="K3975">
            <v>0</v>
          </cell>
          <cell r="AH3975"/>
        </row>
        <row r="3976">
          <cell r="K3976">
            <v>0</v>
          </cell>
          <cell r="AH3976"/>
        </row>
        <row r="3977">
          <cell r="K3977">
            <v>0</v>
          </cell>
          <cell r="AH3977"/>
        </row>
        <row r="3978">
          <cell r="K3978">
            <v>0</v>
          </cell>
          <cell r="AH3978"/>
        </row>
        <row r="3979">
          <cell r="K3979">
            <v>0</v>
          </cell>
          <cell r="AH3979"/>
        </row>
        <row r="3980">
          <cell r="K3980">
            <v>0</v>
          </cell>
          <cell r="AH3980"/>
        </row>
        <row r="3981">
          <cell r="K3981">
            <v>0</v>
          </cell>
          <cell r="AH3981"/>
        </row>
        <row r="3982">
          <cell r="K3982">
            <v>0</v>
          </cell>
          <cell r="AH3982"/>
        </row>
        <row r="3983">
          <cell r="K3983">
            <v>0</v>
          </cell>
          <cell r="AH3983"/>
        </row>
        <row r="3984">
          <cell r="K3984">
            <v>0</v>
          </cell>
          <cell r="AH3984"/>
        </row>
        <row r="3985">
          <cell r="K3985">
            <v>0</v>
          </cell>
          <cell r="AH3985"/>
        </row>
        <row r="3986">
          <cell r="K3986">
            <v>0</v>
          </cell>
          <cell r="AH3986"/>
        </row>
        <row r="3987">
          <cell r="K3987">
            <v>0</v>
          </cell>
          <cell r="AH3987"/>
        </row>
        <row r="3988">
          <cell r="K3988">
            <v>0</v>
          </cell>
          <cell r="AH3988"/>
        </row>
        <row r="3989">
          <cell r="K3989">
            <v>0</v>
          </cell>
          <cell r="AH3989"/>
        </row>
        <row r="3990">
          <cell r="K3990">
            <v>0</v>
          </cell>
          <cell r="AH3990"/>
        </row>
        <row r="3991">
          <cell r="K3991">
            <v>0</v>
          </cell>
          <cell r="AH3991"/>
        </row>
        <row r="3992">
          <cell r="K3992">
            <v>0</v>
          </cell>
          <cell r="AH3992"/>
        </row>
        <row r="3993">
          <cell r="K3993">
            <v>0</v>
          </cell>
          <cell r="AH3993"/>
        </row>
        <row r="3994">
          <cell r="K3994">
            <v>0</v>
          </cell>
          <cell r="AH3994"/>
        </row>
        <row r="3995">
          <cell r="K3995">
            <v>0</v>
          </cell>
          <cell r="AH3995"/>
        </row>
        <row r="3996">
          <cell r="K3996">
            <v>0</v>
          </cell>
          <cell r="AH3996"/>
        </row>
        <row r="3997">
          <cell r="K3997">
            <v>0</v>
          </cell>
          <cell r="AH3997"/>
        </row>
        <row r="3998">
          <cell r="K3998">
            <v>0</v>
          </cell>
          <cell r="AH3998"/>
        </row>
        <row r="3999">
          <cell r="K3999">
            <v>0</v>
          </cell>
          <cell r="AH3999"/>
        </row>
        <row r="4000">
          <cell r="K4000">
            <v>0</v>
          </cell>
          <cell r="AH4000"/>
        </row>
        <row r="4001">
          <cell r="K4001">
            <v>0</v>
          </cell>
          <cell r="AH4001"/>
        </row>
        <row r="4002">
          <cell r="K4002">
            <v>0</v>
          </cell>
          <cell r="AH4002"/>
        </row>
        <row r="4003">
          <cell r="K4003">
            <v>0</v>
          </cell>
          <cell r="AH4003"/>
        </row>
        <row r="4004">
          <cell r="K4004">
            <v>0</v>
          </cell>
          <cell r="AH4004"/>
        </row>
        <row r="4005">
          <cell r="K4005">
            <v>0</v>
          </cell>
          <cell r="AH4005"/>
        </row>
        <row r="4006">
          <cell r="K4006">
            <v>0</v>
          </cell>
          <cell r="AH4006"/>
        </row>
        <row r="4007">
          <cell r="K4007">
            <v>0</v>
          </cell>
          <cell r="AH4007"/>
        </row>
        <row r="4008">
          <cell r="K4008">
            <v>0</v>
          </cell>
          <cell r="AH4008"/>
        </row>
        <row r="4009">
          <cell r="K4009">
            <v>0</v>
          </cell>
          <cell r="AH4009"/>
        </row>
        <row r="4010">
          <cell r="K4010">
            <v>0</v>
          </cell>
          <cell r="AH4010"/>
        </row>
        <row r="4011">
          <cell r="K4011">
            <v>0</v>
          </cell>
          <cell r="AH4011"/>
        </row>
        <row r="4012">
          <cell r="K4012">
            <v>0</v>
          </cell>
          <cell r="AH4012"/>
        </row>
        <row r="4013">
          <cell r="K4013">
            <v>0</v>
          </cell>
          <cell r="AH4013"/>
        </row>
        <row r="4014">
          <cell r="K4014">
            <v>0</v>
          </cell>
          <cell r="AH4014"/>
        </row>
        <row r="4015">
          <cell r="K4015">
            <v>0</v>
          </cell>
          <cell r="AH4015"/>
        </row>
        <row r="4016">
          <cell r="K4016">
            <v>0</v>
          </cell>
          <cell r="AH4016"/>
        </row>
        <row r="4017">
          <cell r="K4017">
            <v>0</v>
          </cell>
          <cell r="AH4017"/>
        </row>
        <row r="4018">
          <cell r="K4018">
            <v>0</v>
          </cell>
          <cell r="AH4018"/>
        </row>
        <row r="4019">
          <cell r="K4019">
            <v>0</v>
          </cell>
          <cell r="AH4019"/>
        </row>
        <row r="4020">
          <cell r="K4020">
            <v>0</v>
          </cell>
          <cell r="AH4020"/>
        </row>
        <row r="4021">
          <cell r="K4021">
            <v>0</v>
          </cell>
          <cell r="AH4021"/>
        </row>
        <row r="4022">
          <cell r="K4022">
            <v>0</v>
          </cell>
          <cell r="AH4022"/>
        </row>
        <row r="4023">
          <cell r="K4023">
            <v>0</v>
          </cell>
          <cell r="AH4023"/>
        </row>
        <row r="4024">
          <cell r="K4024">
            <v>0</v>
          </cell>
          <cell r="AH4024"/>
        </row>
        <row r="4025">
          <cell r="K4025">
            <v>0</v>
          </cell>
          <cell r="AH4025"/>
        </row>
        <row r="4026">
          <cell r="K4026">
            <v>0</v>
          </cell>
          <cell r="AH4026"/>
        </row>
        <row r="4027">
          <cell r="K4027">
            <v>0</v>
          </cell>
          <cell r="AH4027"/>
        </row>
        <row r="4028">
          <cell r="K4028">
            <v>0</v>
          </cell>
          <cell r="AH4028"/>
        </row>
        <row r="4029">
          <cell r="K4029">
            <v>0</v>
          </cell>
          <cell r="AH4029"/>
        </row>
        <row r="4030">
          <cell r="K4030">
            <v>0</v>
          </cell>
          <cell r="AH4030"/>
        </row>
        <row r="4031">
          <cell r="K4031">
            <v>0</v>
          </cell>
          <cell r="AH4031"/>
        </row>
        <row r="4032">
          <cell r="K4032">
            <v>0</v>
          </cell>
          <cell r="AH4032"/>
        </row>
        <row r="4033">
          <cell r="K4033">
            <v>0</v>
          </cell>
          <cell r="AH4033"/>
        </row>
        <row r="4034">
          <cell r="K4034">
            <v>0</v>
          </cell>
          <cell r="AH4034"/>
        </row>
        <row r="4035">
          <cell r="K4035">
            <v>0</v>
          </cell>
          <cell r="AH4035"/>
        </row>
        <row r="4036">
          <cell r="K4036">
            <v>0</v>
          </cell>
          <cell r="AH4036"/>
        </row>
        <row r="4037">
          <cell r="K4037">
            <v>0</v>
          </cell>
          <cell r="AH4037"/>
        </row>
        <row r="4038">
          <cell r="K4038">
            <v>0</v>
          </cell>
          <cell r="AH4038"/>
        </row>
        <row r="4039">
          <cell r="K4039">
            <v>0</v>
          </cell>
          <cell r="AH4039"/>
        </row>
        <row r="4040">
          <cell r="K4040">
            <v>0</v>
          </cell>
          <cell r="AH4040"/>
        </row>
        <row r="4041">
          <cell r="K4041">
            <v>0</v>
          </cell>
          <cell r="AH4041"/>
        </row>
        <row r="4042">
          <cell r="K4042">
            <v>0</v>
          </cell>
          <cell r="AH4042"/>
        </row>
        <row r="4043">
          <cell r="K4043">
            <v>0</v>
          </cell>
          <cell r="AH4043"/>
        </row>
        <row r="4044">
          <cell r="K4044">
            <v>0</v>
          </cell>
          <cell r="AH4044"/>
        </row>
        <row r="4045">
          <cell r="K4045">
            <v>0</v>
          </cell>
          <cell r="AH4045"/>
        </row>
        <row r="4046">
          <cell r="K4046">
            <v>0</v>
          </cell>
          <cell r="AH4046"/>
        </row>
        <row r="4047">
          <cell r="K4047">
            <v>0</v>
          </cell>
          <cell r="AH4047"/>
        </row>
        <row r="4048">
          <cell r="K4048">
            <v>0</v>
          </cell>
          <cell r="AH4048"/>
        </row>
        <row r="4049">
          <cell r="K4049">
            <v>0</v>
          </cell>
          <cell r="AH4049"/>
        </row>
        <row r="4050">
          <cell r="K4050">
            <v>0</v>
          </cell>
          <cell r="AH4050"/>
        </row>
        <row r="4051">
          <cell r="K4051">
            <v>0</v>
          </cell>
          <cell r="AH4051"/>
        </row>
        <row r="4052">
          <cell r="K4052">
            <v>0</v>
          </cell>
          <cell r="AH4052"/>
        </row>
        <row r="4053">
          <cell r="K4053">
            <v>0</v>
          </cell>
          <cell r="AH4053"/>
        </row>
        <row r="4054">
          <cell r="K4054">
            <v>0</v>
          </cell>
          <cell r="AH4054"/>
        </row>
        <row r="4055">
          <cell r="K4055">
            <v>0</v>
          </cell>
          <cell r="AH4055"/>
        </row>
        <row r="4056">
          <cell r="K4056">
            <v>0</v>
          </cell>
          <cell r="AH4056"/>
        </row>
        <row r="4057">
          <cell r="K4057">
            <v>0</v>
          </cell>
          <cell r="AH4057"/>
        </row>
        <row r="4058">
          <cell r="K4058">
            <v>0</v>
          </cell>
          <cell r="AH4058"/>
        </row>
        <row r="4059">
          <cell r="K4059">
            <v>0</v>
          </cell>
          <cell r="AH4059"/>
        </row>
        <row r="4060">
          <cell r="K4060">
            <v>0</v>
          </cell>
          <cell r="AH4060"/>
        </row>
        <row r="4061">
          <cell r="K4061">
            <v>0</v>
          </cell>
          <cell r="AH4061"/>
        </row>
        <row r="4062">
          <cell r="K4062">
            <v>0</v>
          </cell>
          <cell r="AH4062"/>
        </row>
        <row r="4063">
          <cell r="K4063">
            <v>0</v>
          </cell>
          <cell r="AH4063"/>
        </row>
        <row r="4064">
          <cell r="K4064">
            <v>0</v>
          </cell>
          <cell r="AH4064"/>
        </row>
        <row r="4065">
          <cell r="K4065">
            <v>0</v>
          </cell>
          <cell r="AH4065"/>
        </row>
        <row r="4066">
          <cell r="K4066">
            <v>0</v>
          </cell>
          <cell r="AH4066"/>
        </row>
        <row r="4067">
          <cell r="K4067">
            <v>0</v>
          </cell>
          <cell r="AH4067"/>
        </row>
        <row r="4068">
          <cell r="K4068">
            <v>0</v>
          </cell>
          <cell r="AH4068"/>
        </row>
        <row r="4069">
          <cell r="K4069">
            <v>0</v>
          </cell>
          <cell r="AH4069"/>
        </row>
        <row r="4070">
          <cell r="K4070">
            <v>0</v>
          </cell>
          <cell r="AH4070"/>
        </row>
        <row r="4071">
          <cell r="K4071">
            <v>0</v>
          </cell>
          <cell r="AH4071"/>
        </row>
        <row r="4072">
          <cell r="K4072">
            <v>0</v>
          </cell>
          <cell r="AH4072"/>
        </row>
        <row r="4073">
          <cell r="K4073">
            <v>0</v>
          </cell>
          <cell r="AH4073"/>
        </row>
        <row r="4074">
          <cell r="K4074">
            <v>0</v>
          </cell>
          <cell r="AH4074"/>
        </row>
        <row r="4075">
          <cell r="K4075">
            <v>0</v>
          </cell>
          <cell r="AH4075"/>
        </row>
        <row r="4076">
          <cell r="K4076">
            <v>0</v>
          </cell>
          <cell r="AH4076"/>
        </row>
        <row r="4077">
          <cell r="K4077">
            <v>0</v>
          </cell>
          <cell r="AH4077"/>
        </row>
        <row r="4078">
          <cell r="K4078">
            <v>0</v>
          </cell>
          <cell r="AH4078"/>
        </row>
        <row r="4079">
          <cell r="K4079">
            <v>0</v>
          </cell>
          <cell r="AH4079"/>
        </row>
        <row r="4080">
          <cell r="K4080">
            <v>0</v>
          </cell>
          <cell r="AH4080"/>
        </row>
        <row r="4081">
          <cell r="K4081">
            <v>0</v>
          </cell>
          <cell r="AH4081"/>
        </row>
        <row r="4082">
          <cell r="K4082">
            <v>0</v>
          </cell>
          <cell r="AH4082"/>
        </row>
        <row r="4083">
          <cell r="K4083">
            <v>0</v>
          </cell>
          <cell r="AH4083"/>
        </row>
        <row r="4084">
          <cell r="K4084">
            <v>0</v>
          </cell>
          <cell r="AH4084"/>
        </row>
        <row r="4085">
          <cell r="K4085">
            <v>0</v>
          </cell>
          <cell r="AH4085"/>
        </row>
        <row r="4086">
          <cell r="K4086">
            <v>0</v>
          </cell>
          <cell r="AH4086"/>
        </row>
        <row r="4087">
          <cell r="K4087">
            <v>0</v>
          </cell>
          <cell r="AH4087"/>
        </row>
        <row r="4088">
          <cell r="K4088">
            <v>0</v>
          </cell>
          <cell r="AH4088"/>
        </row>
        <row r="4089">
          <cell r="K4089">
            <v>0</v>
          </cell>
          <cell r="AH4089"/>
        </row>
        <row r="4090">
          <cell r="K4090">
            <v>0</v>
          </cell>
          <cell r="AH4090"/>
        </row>
        <row r="4091">
          <cell r="K4091">
            <v>0</v>
          </cell>
          <cell r="AH4091"/>
        </row>
        <row r="4092">
          <cell r="K4092">
            <v>0</v>
          </cell>
          <cell r="AH4092"/>
        </row>
        <row r="4093">
          <cell r="K4093">
            <v>0</v>
          </cell>
          <cell r="AH4093"/>
        </row>
        <row r="4094">
          <cell r="K4094">
            <v>0</v>
          </cell>
          <cell r="AH4094"/>
        </row>
        <row r="4095">
          <cell r="K4095">
            <v>0</v>
          </cell>
          <cell r="AH4095"/>
        </row>
        <row r="4096">
          <cell r="K4096">
            <v>0</v>
          </cell>
          <cell r="AH4096"/>
        </row>
        <row r="4097">
          <cell r="K4097">
            <v>0</v>
          </cell>
          <cell r="AH4097"/>
        </row>
        <row r="4098">
          <cell r="K4098">
            <v>0</v>
          </cell>
          <cell r="AH4098"/>
        </row>
        <row r="4099">
          <cell r="K4099">
            <v>0</v>
          </cell>
          <cell r="AH4099"/>
        </row>
        <row r="4100">
          <cell r="K4100">
            <v>0</v>
          </cell>
          <cell r="AH4100"/>
        </row>
        <row r="4101">
          <cell r="K4101">
            <v>0</v>
          </cell>
          <cell r="AH4101"/>
        </row>
        <row r="4102">
          <cell r="K4102">
            <v>0</v>
          </cell>
          <cell r="AH4102"/>
        </row>
        <row r="4103">
          <cell r="K4103">
            <v>0</v>
          </cell>
          <cell r="AH4103"/>
        </row>
        <row r="4104">
          <cell r="K4104">
            <v>0</v>
          </cell>
          <cell r="AH4104"/>
        </row>
        <row r="4105">
          <cell r="K4105">
            <v>0</v>
          </cell>
          <cell r="AH4105"/>
        </row>
        <row r="4106">
          <cell r="K4106">
            <v>0</v>
          </cell>
          <cell r="AH4106"/>
        </row>
        <row r="4107">
          <cell r="K4107">
            <v>0</v>
          </cell>
          <cell r="AH4107"/>
        </row>
        <row r="4108">
          <cell r="K4108">
            <v>0</v>
          </cell>
          <cell r="AH4108"/>
        </row>
        <row r="4109">
          <cell r="K4109">
            <v>0</v>
          </cell>
          <cell r="AH4109"/>
        </row>
        <row r="4110">
          <cell r="K4110">
            <v>0</v>
          </cell>
          <cell r="AH4110"/>
        </row>
        <row r="4111">
          <cell r="K4111">
            <v>0</v>
          </cell>
          <cell r="AH4111"/>
        </row>
        <row r="4112">
          <cell r="K4112">
            <v>0</v>
          </cell>
          <cell r="AH4112"/>
        </row>
        <row r="4113">
          <cell r="K4113">
            <v>0</v>
          </cell>
          <cell r="AH4113"/>
        </row>
        <row r="4114">
          <cell r="K4114">
            <v>0</v>
          </cell>
          <cell r="AH4114"/>
        </row>
        <row r="4115">
          <cell r="K4115">
            <v>0</v>
          </cell>
          <cell r="AH4115"/>
        </row>
        <row r="4116">
          <cell r="K4116">
            <v>0</v>
          </cell>
          <cell r="AH4116"/>
        </row>
        <row r="4117">
          <cell r="K4117">
            <v>0</v>
          </cell>
          <cell r="AH4117"/>
        </row>
        <row r="4118">
          <cell r="K4118">
            <v>0</v>
          </cell>
          <cell r="AH4118"/>
        </row>
        <row r="4119">
          <cell r="K4119">
            <v>0</v>
          </cell>
          <cell r="AH4119"/>
        </row>
        <row r="4120">
          <cell r="K4120">
            <v>0</v>
          </cell>
          <cell r="AH4120"/>
        </row>
        <row r="4121">
          <cell r="K4121">
            <v>0</v>
          </cell>
          <cell r="AH4121"/>
        </row>
        <row r="4122">
          <cell r="K4122">
            <v>0</v>
          </cell>
          <cell r="AH4122"/>
        </row>
        <row r="4123">
          <cell r="K4123">
            <v>0</v>
          </cell>
          <cell r="AH4123"/>
        </row>
        <row r="4124">
          <cell r="K4124">
            <v>0</v>
          </cell>
          <cell r="AH4124"/>
        </row>
        <row r="4125">
          <cell r="K4125">
            <v>0</v>
          </cell>
          <cell r="AH4125"/>
        </row>
        <row r="4126">
          <cell r="K4126">
            <v>0</v>
          </cell>
          <cell r="AH4126"/>
        </row>
        <row r="4127">
          <cell r="K4127">
            <v>0</v>
          </cell>
          <cell r="AH4127"/>
        </row>
        <row r="4128">
          <cell r="K4128">
            <v>0</v>
          </cell>
          <cell r="AH4128"/>
        </row>
        <row r="4129">
          <cell r="K4129">
            <v>0</v>
          </cell>
          <cell r="AH4129"/>
        </row>
        <row r="4130">
          <cell r="K4130">
            <v>0</v>
          </cell>
          <cell r="AH4130"/>
        </row>
        <row r="4131">
          <cell r="K4131">
            <v>0</v>
          </cell>
          <cell r="AH4131"/>
        </row>
        <row r="4132">
          <cell r="K4132">
            <v>0</v>
          </cell>
          <cell r="AH4132"/>
        </row>
        <row r="4133">
          <cell r="K4133">
            <v>0</v>
          </cell>
          <cell r="AH4133"/>
        </row>
        <row r="4134">
          <cell r="K4134">
            <v>0</v>
          </cell>
          <cell r="AH4134"/>
        </row>
        <row r="4135">
          <cell r="K4135">
            <v>0</v>
          </cell>
          <cell r="AH4135"/>
        </row>
        <row r="4136">
          <cell r="K4136">
            <v>0</v>
          </cell>
          <cell r="AH4136"/>
        </row>
        <row r="4137">
          <cell r="K4137">
            <v>0</v>
          </cell>
          <cell r="AH4137"/>
        </row>
        <row r="4138">
          <cell r="K4138">
            <v>0</v>
          </cell>
          <cell r="AH4138"/>
        </row>
        <row r="4139">
          <cell r="K4139">
            <v>0</v>
          </cell>
          <cell r="AH4139"/>
        </row>
        <row r="4140">
          <cell r="K4140">
            <v>0</v>
          </cell>
          <cell r="AH4140"/>
        </row>
        <row r="4141">
          <cell r="K4141">
            <v>0</v>
          </cell>
          <cell r="AH4141"/>
        </row>
        <row r="4142">
          <cell r="K4142">
            <v>0</v>
          </cell>
          <cell r="AH4142"/>
        </row>
        <row r="4143">
          <cell r="K4143">
            <v>0</v>
          </cell>
          <cell r="AH4143"/>
        </row>
        <row r="4144">
          <cell r="K4144">
            <v>0</v>
          </cell>
          <cell r="AH4144"/>
        </row>
        <row r="4145">
          <cell r="K4145">
            <v>0</v>
          </cell>
          <cell r="AH4145"/>
        </row>
        <row r="4146">
          <cell r="K4146">
            <v>0</v>
          </cell>
          <cell r="AH4146"/>
        </row>
        <row r="4147">
          <cell r="K4147">
            <v>0</v>
          </cell>
          <cell r="AH4147"/>
        </row>
        <row r="4148">
          <cell r="K4148">
            <v>0</v>
          </cell>
          <cell r="AH4148"/>
        </row>
        <row r="4149">
          <cell r="K4149">
            <v>0</v>
          </cell>
          <cell r="AH4149"/>
        </row>
        <row r="4150">
          <cell r="K4150">
            <v>0</v>
          </cell>
          <cell r="AH4150"/>
        </row>
        <row r="4151">
          <cell r="K4151">
            <v>0</v>
          </cell>
          <cell r="AH4151"/>
        </row>
        <row r="4152">
          <cell r="K4152">
            <v>0</v>
          </cell>
          <cell r="AH4152"/>
        </row>
        <row r="4153">
          <cell r="K4153">
            <v>0</v>
          </cell>
          <cell r="AH4153"/>
        </row>
        <row r="4154">
          <cell r="K4154">
            <v>0</v>
          </cell>
          <cell r="AH4154"/>
        </row>
        <row r="4155">
          <cell r="K4155">
            <v>0</v>
          </cell>
          <cell r="AH4155"/>
        </row>
        <row r="4156">
          <cell r="K4156">
            <v>0</v>
          </cell>
          <cell r="AH4156"/>
        </row>
        <row r="4157">
          <cell r="K4157">
            <v>0</v>
          </cell>
          <cell r="AH4157"/>
        </row>
        <row r="4158">
          <cell r="K4158">
            <v>0</v>
          </cell>
          <cell r="AH4158"/>
        </row>
        <row r="4159">
          <cell r="K4159">
            <v>0</v>
          </cell>
          <cell r="AH4159"/>
        </row>
        <row r="4160">
          <cell r="K4160">
            <v>0</v>
          </cell>
          <cell r="AH4160"/>
        </row>
        <row r="4161">
          <cell r="K4161">
            <v>0</v>
          </cell>
          <cell r="AH4161"/>
        </row>
        <row r="4162">
          <cell r="K4162">
            <v>0</v>
          </cell>
          <cell r="AH4162"/>
        </row>
        <row r="4163">
          <cell r="K4163">
            <v>0</v>
          </cell>
          <cell r="AH4163"/>
        </row>
        <row r="4164">
          <cell r="K4164">
            <v>0</v>
          </cell>
          <cell r="AH4164"/>
        </row>
        <row r="4165">
          <cell r="K4165">
            <v>0</v>
          </cell>
          <cell r="AH4165"/>
        </row>
        <row r="4166">
          <cell r="K4166">
            <v>0</v>
          </cell>
          <cell r="AH4166"/>
        </row>
        <row r="4167">
          <cell r="K4167">
            <v>0</v>
          </cell>
          <cell r="AH4167"/>
        </row>
        <row r="4168">
          <cell r="K4168">
            <v>0</v>
          </cell>
          <cell r="AH4168"/>
        </row>
        <row r="4169">
          <cell r="K4169">
            <v>0</v>
          </cell>
          <cell r="AH4169"/>
        </row>
        <row r="4170">
          <cell r="K4170">
            <v>0</v>
          </cell>
          <cell r="AH4170"/>
        </row>
        <row r="4171">
          <cell r="K4171">
            <v>0</v>
          </cell>
          <cell r="AH4171"/>
        </row>
        <row r="4172">
          <cell r="K4172">
            <v>0</v>
          </cell>
          <cell r="AH4172"/>
        </row>
        <row r="4173">
          <cell r="K4173">
            <v>0</v>
          </cell>
          <cell r="AH4173"/>
        </row>
        <row r="4174">
          <cell r="K4174">
            <v>0</v>
          </cell>
          <cell r="AH4174"/>
        </row>
        <row r="4175">
          <cell r="K4175">
            <v>0</v>
          </cell>
          <cell r="AH4175"/>
        </row>
        <row r="4176">
          <cell r="K4176">
            <v>0</v>
          </cell>
          <cell r="AH4176"/>
        </row>
        <row r="4177">
          <cell r="K4177">
            <v>0</v>
          </cell>
          <cell r="AH4177"/>
        </row>
        <row r="4178">
          <cell r="K4178">
            <v>0</v>
          </cell>
          <cell r="AH4178"/>
        </row>
        <row r="4179">
          <cell r="K4179">
            <v>0</v>
          </cell>
          <cell r="AH4179"/>
        </row>
        <row r="4180">
          <cell r="K4180">
            <v>0</v>
          </cell>
          <cell r="AH4180"/>
        </row>
        <row r="4181">
          <cell r="K4181">
            <v>0</v>
          </cell>
          <cell r="AH4181"/>
        </row>
        <row r="4182">
          <cell r="K4182">
            <v>0</v>
          </cell>
          <cell r="AH4182"/>
        </row>
        <row r="4183">
          <cell r="K4183">
            <v>0</v>
          </cell>
          <cell r="AH4183"/>
        </row>
        <row r="4184">
          <cell r="K4184">
            <v>0</v>
          </cell>
          <cell r="AH4184"/>
        </row>
        <row r="4185">
          <cell r="K4185">
            <v>0</v>
          </cell>
          <cell r="AH4185"/>
        </row>
        <row r="4186">
          <cell r="K4186">
            <v>0</v>
          </cell>
          <cell r="AH4186"/>
        </row>
        <row r="4187">
          <cell r="K4187">
            <v>0</v>
          </cell>
          <cell r="AH4187"/>
        </row>
        <row r="4188">
          <cell r="K4188">
            <v>0</v>
          </cell>
          <cell r="AH4188"/>
        </row>
        <row r="4189">
          <cell r="K4189">
            <v>0</v>
          </cell>
          <cell r="AH4189"/>
        </row>
        <row r="4190">
          <cell r="K4190">
            <v>0</v>
          </cell>
          <cell r="AH4190"/>
        </row>
        <row r="4191">
          <cell r="K4191">
            <v>0</v>
          </cell>
          <cell r="AH4191"/>
        </row>
        <row r="4192">
          <cell r="K4192">
            <v>0</v>
          </cell>
          <cell r="AH4192"/>
        </row>
        <row r="4193">
          <cell r="K4193">
            <v>0</v>
          </cell>
          <cell r="AH4193"/>
        </row>
        <row r="4194">
          <cell r="K4194">
            <v>0</v>
          </cell>
          <cell r="AH4194"/>
        </row>
        <row r="4195">
          <cell r="K4195">
            <v>0</v>
          </cell>
          <cell r="AH4195"/>
        </row>
        <row r="4196">
          <cell r="K4196">
            <v>0</v>
          </cell>
          <cell r="AH4196"/>
        </row>
        <row r="4197">
          <cell r="K4197">
            <v>0</v>
          </cell>
          <cell r="AH4197"/>
        </row>
        <row r="4198">
          <cell r="K4198">
            <v>0</v>
          </cell>
          <cell r="AH4198"/>
        </row>
        <row r="4199">
          <cell r="K4199">
            <v>0</v>
          </cell>
          <cell r="AH4199"/>
        </row>
        <row r="4200">
          <cell r="K4200">
            <v>0</v>
          </cell>
          <cell r="AH4200"/>
        </row>
        <row r="4201">
          <cell r="K4201">
            <v>0</v>
          </cell>
          <cell r="AH4201"/>
        </row>
        <row r="4202">
          <cell r="K4202">
            <v>0</v>
          </cell>
          <cell r="AH4202"/>
        </row>
        <row r="4203">
          <cell r="K4203">
            <v>0</v>
          </cell>
          <cell r="AH4203"/>
        </row>
        <row r="4204">
          <cell r="K4204">
            <v>0</v>
          </cell>
          <cell r="AH4204"/>
        </row>
        <row r="4205">
          <cell r="K4205">
            <v>0</v>
          </cell>
          <cell r="AH4205"/>
        </row>
        <row r="4206">
          <cell r="K4206">
            <v>0</v>
          </cell>
          <cell r="AH4206"/>
        </row>
        <row r="4207">
          <cell r="K4207">
            <v>0</v>
          </cell>
          <cell r="AH4207"/>
        </row>
        <row r="4208">
          <cell r="K4208">
            <v>0</v>
          </cell>
          <cell r="AH4208"/>
        </row>
        <row r="4209">
          <cell r="K4209">
            <v>0</v>
          </cell>
          <cell r="AH4209"/>
        </row>
        <row r="4210">
          <cell r="K4210">
            <v>0</v>
          </cell>
          <cell r="AH4210"/>
        </row>
        <row r="4211">
          <cell r="K4211">
            <v>0</v>
          </cell>
          <cell r="AH4211"/>
        </row>
        <row r="4212">
          <cell r="K4212">
            <v>0</v>
          </cell>
          <cell r="AH4212"/>
        </row>
        <row r="4213">
          <cell r="K4213">
            <v>0</v>
          </cell>
          <cell r="AH4213"/>
        </row>
        <row r="4214">
          <cell r="K4214">
            <v>0</v>
          </cell>
          <cell r="AH4214"/>
        </row>
        <row r="4215">
          <cell r="K4215">
            <v>0</v>
          </cell>
          <cell r="AH4215"/>
        </row>
        <row r="4216">
          <cell r="K4216">
            <v>0</v>
          </cell>
          <cell r="AH4216"/>
        </row>
        <row r="4217">
          <cell r="K4217">
            <v>0</v>
          </cell>
          <cell r="AH4217"/>
        </row>
        <row r="4218">
          <cell r="K4218">
            <v>0</v>
          </cell>
          <cell r="AH4218"/>
        </row>
        <row r="4219">
          <cell r="K4219">
            <v>0</v>
          </cell>
          <cell r="AH4219"/>
        </row>
        <row r="4220">
          <cell r="K4220">
            <v>0</v>
          </cell>
          <cell r="AH4220"/>
        </row>
        <row r="4221">
          <cell r="K4221">
            <v>0</v>
          </cell>
          <cell r="AH4221"/>
        </row>
        <row r="4222">
          <cell r="K4222">
            <v>0</v>
          </cell>
          <cell r="AH4222"/>
        </row>
        <row r="4223">
          <cell r="K4223">
            <v>0</v>
          </cell>
          <cell r="AH4223"/>
        </row>
        <row r="4224">
          <cell r="K4224">
            <v>0</v>
          </cell>
          <cell r="AH4224"/>
        </row>
        <row r="4225">
          <cell r="K4225">
            <v>0</v>
          </cell>
          <cell r="AH4225"/>
        </row>
        <row r="4226">
          <cell r="K4226">
            <v>0</v>
          </cell>
          <cell r="AH4226"/>
        </row>
        <row r="4227">
          <cell r="K4227">
            <v>0</v>
          </cell>
          <cell r="AH4227"/>
        </row>
        <row r="4228">
          <cell r="K4228">
            <v>0</v>
          </cell>
          <cell r="AH4228"/>
        </row>
        <row r="4229">
          <cell r="K4229">
            <v>0</v>
          </cell>
          <cell r="AH4229"/>
        </row>
        <row r="4230">
          <cell r="K4230">
            <v>0</v>
          </cell>
          <cell r="AH4230"/>
        </row>
        <row r="4231">
          <cell r="K4231">
            <v>0</v>
          </cell>
          <cell r="AH4231"/>
        </row>
        <row r="4232">
          <cell r="K4232">
            <v>0</v>
          </cell>
          <cell r="AH4232"/>
        </row>
        <row r="4233">
          <cell r="K4233">
            <v>0</v>
          </cell>
          <cell r="AH4233"/>
        </row>
        <row r="4234">
          <cell r="K4234">
            <v>0</v>
          </cell>
          <cell r="AH4234"/>
        </row>
        <row r="4235">
          <cell r="K4235">
            <v>0</v>
          </cell>
          <cell r="AH4235"/>
        </row>
        <row r="4236">
          <cell r="K4236">
            <v>0</v>
          </cell>
          <cell r="AH4236"/>
        </row>
        <row r="4237">
          <cell r="K4237">
            <v>0</v>
          </cell>
          <cell r="AH4237"/>
        </row>
        <row r="4238">
          <cell r="K4238">
            <v>0</v>
          </cell>
          <cell r="AH4238"/>
        </row>
        <row r="4239">
          <cell r="K4239">
            <v>0</v>
          </cell>
          <cell r="AH4239"/>
        </row>
        <row r="4240">
          <cell r="K4240">
            <v>0</v>
          </cell>
          <cell r="AH4240"/>
        </row>
        <row r="4241">
          <cell r="K4241">
            <v>0</v>
          </cell>
          <cell r="AH4241"/>
        </row>
        <row r="4242">
          <cell r="K4242">
            <v>0</v>
          </cell>
          <cell r="AH4242"/>
        </row>
        <row r="4243">
          <cell r="K4243">
            <v>0</v>
          </cell>
          <cell r="AH4243"/>
        </row>
        <row r="4244">
          <cell r="K4244">
            <v>0</v>
          </cell>
          <cell r="AH4244"/>
        </row>
        <row r="4245">
          <cell r="K4245">
            <v>0</v>
          </cell>
          <cell r="AH4245"/>
        </row>
        <row r="4246">
          <cell r="K4246">
            <v>0</v>
          </cell>
          <cell r="AH4246"/>
        </row>
        <row r="4247">
          <cell r="K4247">
            <v>0</v>
          </cell>
          <cell r="AH4247"/>
        </row>
        <row r="4248">
          <cell r="K4248">
            <v>0</v>
          </cell>
          <cell r="AH4248"/>
        </row>
        <row r="4249">
          <cell r="K4249">
            <v>0</v>
          </cell>
          <cell r="AH4249"/>
        </row>
        <row r="4250">
          <cell r="K4250">
            <v>0</v>
          </cell>
          <cell r="AH4250"/>
        </row>
        <row r="4251">
          <cell r="K4251">
            <v>0</v>
          </cell>
          <cell r="AH4251"/>
        </row>
        <row r="4252">
          <cell r="K4252">
            <v>0</v>
          </cell>
          <cell r="AH4252"/>
        </row>
        <row r="4253">
          <cell r="K4253">
            <v>0</v>
          </cell>
          <cell r="AH4253"/>
        </row>
        <row r="4254">
          <cell r="K4254">
            <v>0</v>
          </cell>
          <cell r="AH4254"/>
        </row>
        <row r="4255">
          <cell r="K4255">
            <v>0</v>
          </cell>
          <cell r="AH4255"/>
        </row>
        <row r="4256">
          <cell r="K4256">
            <v>0</v>
          </cell>
          <cell r="AH4256"/>
        </row>
        <row r="4257">
          <cell r="K4257">
            <v>0</v>
          </cell>
          <cell r="AH4257"/>
        </row>
        <row r="4258">
          <cell r="K4258">
            <v>0</v>
          </cell>
          <cell r="AH4258"/>
        </row>
        <row r="4259">
          <cell r="K4259">
            <v>0</v>
          </cell>
          <cell r="AH4259"/>
        </row>
        <row r="4260">
          <cell r="K4260">
            <v>0</v>
          </cell>
          <cell r="AH4260"/>
        </row>
        <row r="4261">
          <cell r="K4261">
            <v>0</v>
          </cell>
          <cell r="AH4261"/>
        </row>
        <row r="4262">
          <cell r="K4262">
            <v>0</v>
          </cell>
          <cell r="AH4262"/>
        </row>
        <row r="4263">
          <cell r="K4263">
            <v>0</v>
          </cell>
          <cell r="AH4263"/>
        </row>
        <row r="4264">
          <cell r="K4264">
            <v>0</v>
          </cell>
          <cell r="AH4264"/>
        </row>
        <row r="4265">
          <cell r="K4265">
            <v>0</v>
          </cell>
          <cell r="AH4265"/>
        </row>
        <row r="4266">
          <cell r="K4266">
            <v>0</v>
          </cell>
          <cell r="AH4266"/>
        </row>
        <row r="4267">
          <cell r="K4267">
            <v>0</v>
          </cell>
          <cell r="AH4267"/>
        </row>
        <row r="4268">
          <cell r="K4268">
            <v>0</v>
          </cell>
          <cell r="AH4268"/>
        </row>
        <row r="4269">
          <cell r="K4269">
            <v>0</v>
          </cell>
          <cell r="AH4269"/>
        </row>
        <row r="4270">
          <cell r="K4270">
            <v>0</v>
          </cell>
          <cell r="AH4270"/>
        </row>
        <row r="4271">
          <cell r="K4271">
            <v>0</v>
          </cell>
          <cell r="AH4271"/>
        </row>
        <row r="4272">
          <cell r="K4272">
            <v>0</v>
          </cell>
          <cell r="AH4272"/>
        </row>
        <row r="4273">
          <cell r="K4273">
            <v>0</v>
          </cell>
          <cell r="AH4273"/>
        </row>
        <row r="4274">
          <cell r="K4274">
            <v>0</v>
          </cell>
          <cell r="AH4274"/>
        </row>
        <row r="4275">
          <cell r="K4275">
            <v>0</v>
          </cell>
          <cell r="AH4275"/>
        </row>
        <row r="4276">
          <cell r="K4276">
            <v>0</v>
          </cell>
          <cell r="AH4276"/>
        </row>
        <row r="4277">
          <cell r="K4277">
            <v>0</v>
          </cell>
          <cell r="AH4277"/>
        </row>
        <row r="4278">
          <cell r="K4278">
            <v>0</v>
          </cell>
          <cell r="AH4278"/>
        </row>
        <row r="4279">
          <cell r="K4279">
            <v>0</v>
          </cell>
          <cell r="AH4279"/>
        </row>
        <row r="4280">
          <cell r="K4280">
            <v>0</v>
          </cell>
          <cell r="AH4280"/>
        </row>
        <row r="4281">
          <cell r="K4281">
            <v>0</v>
          </cell>
          <cell r="AH4281"/>
        </row>
        <row r="4282">
          <cell r="K4282">
            <v>0</v>
          </cell>
          <cell r="AH4282"/>
        </row>
        <row r="4283">
          <cell r="K4283">
            <v>0</v>
          </cell>
          <cell r="AH4283"/>
        </row>
        <row r="4284">
          <cell r="K4284">
            <v>0</v>
          </cell>
          <cell r="AH4284"/>
        </row>
        <row r="4285">
          <cell r="K4285">
            <v>0</v>
          </cell>
          <cell r="AH4285"/>
        </row>
        <row r="4286">
          <cell r="K4286">
            <v>0</v>
          </cell>
          <cell r="AH4286"/>
        </row>
        <row r="4287">
          <cell r="K4287">
            <v>0</v>
          </cell>
          <cell r="AH4287"/>
        </row>
        <row r="4288">
          <cell r="K4288">
            <v>0</v>
          </cell>
          <cell r="AH4288"/>
        </row>
        <row r="4289">
          <cell r="K4289">
            <v>0</v>
          </cell>
          <cell r="AH4289"/>
        </row>
        <row r="4290">
          <cell r="K4290">
            <v>0</v>
          </cell>
          <cell r="AH4290"/>
        </row>
        <row r="4291">
          <cell r="K4291">
            <v>0</v>
          </cell>
          <cell r="AH4291"/>
        </row>
        <row r="4292">
          <cell r="K4292">
            <v>0</v>
          </cell>
          <cell r="AH4292"/>
        </row>
        <row r="4293">
          <cell r="K4293">
            <v>0</v>
          </cell>
          <cell r="AH4293"/>
        </row>
        <row r="4294">
          <cell r="K4294">
            <v>0</v>
          </cell>
          <cell r="AH4294"/>
        </row>
        <row r="4295">
          <cell r="K4295">
            <v>0</v>
          </cell>
          <cell r="AH4295"/>
        </row>
        <row r="4296">
          <cell r="K4296">
            <v>0</v>
          </cell>
          <cell r="AH4296"/>
        </row>
        <row r="4297">
          <cell r="K4297">
            <v>0</v>
          </cell>
          <cell r="AH4297"/>
        </row>
        <row r="4298">
          <cell r="K4298">
            <v>0</v>
          </cell>
          <cell r="AH4298"/>
        </row>
        <row r="4299">
          <cell r="K4299">
            <v>0</v>
          </cell>
          <cell r="AH4299"/>
        </row>
        <row r="4300">
          <cell r="K4300">
            <v>0</v>
          </cell>
          <cell r="AH4300"/>
        </row>
        <row r="4301">
          <cell r="K4301">
            <v>0</v>
          </cell>
          <cell r="AH4301"/>
        </row>
        <row r="4302">
          <cell r="K4302">
            <v>0</v>
          </cell>
          <cell r="AH4302"/>
        </row>
        <row r="4303">
          <cell r="K4303">
            <v>0</v>
          </cell>
          <cell r="AH4303"/>
        </row>
        <row r="4304">
          <cell r="K4304">
            <v>0</v>
          </cell>
          <cell r="AH4304"/>
        </row>
        <row r="4305">
          <cell r="K4305">
            <v>0</v>
          </cell>
          <cell r="AH4305"/>
        </row>
        <row r="4306">
          <cell r="K4306">
            <v>0</v>
          </cell>
          <cell r="AH4306"/>
        </row>
        <row r="4307">
          <cell r="K4307">
            <v>0</v>
          </cell>
          <cell r="AH4307"/>
        </row>
        <row r="4308">
          <cell r="K4308">
            <v>0</v>
          </cell>
          <cell r="AH4308"/>
        </row>
        <row r="4309">
          <cell r="K4309">
            <v>0</v>
          </cell>
          <cell r="AH4309"/>
        </row>
        <row r="4310">
          <cell r="K4310">
            <v>0</v>
          </cell>
          <cell r="AH4310"/>
        </row>
        <row r="4311">
          <cell r="K4311">
            <v>0</v>
          </cell>
          <cell r="AH4311"/>
        </row>
        <row r="4312">
          <cell r="K4312">
            <v>0</v>
          </cell>
          <cell r="AH4312"/>
        </row>
        <row r="4313">
          <cell r="K4313">
            <v>0</v>
          </cell>
          <cell r="AH4313"/>
        </row>
        <row r="4314">
          <cell r="K4314">
            <v>0</v>
          </cell>
          <cell r="AH4314"/>
        </row>
        <row r="4315">
          <cell r="K4315">
            <v>0</v>
          </cell>
          <cell r="AH4315"/>
        </row>
        <row r="4316">
          <cell r="K4316">
            <v>0</v>
          </cell>
          <cell r="AH4316"/>
        </row>
        <row r="4317">
          <cell r="K4317">
            <v>0</v>
          </cell>
          <cell r="AH4317"/>
        </row>
        <row r="4318">
          <cell r="K4318">
            <v>0</v>
          </cell>
          <cell r="AH4318"/>
        </row>
        <row r="4319">
          <cell r="K4319">
            <v>0</v>
          </cell>
          <cell r="AH4319"/>
        </row>
        <row r="4320">
          <cell r="K4320">
            <v>0</v>
          </cell>
          <cell r="AH4320"/>
        </row>
        <row r="4321">
          <cell r="K4321">
            <v>0</v>
          </cell>
          <cell r="AH4321"/>
        </row>
        <row r="4322">
          <cell r="K4322">
            <v>0</v>
          </cell>
          <cell r="AH4322"/>
        </row>
        <row r="4323">
          <cell r="K4323">
            <v>0</v>
          </cell>
          <cell r="AH4323"/>
        </row>
        <row r="4324">
          <cell r="K4324">
            <v>0</v>
          </cell>
          <cell r="AH4324"/>
        </row>
        <row r="4325">
          <cell r="K4325">
            <v>0</v>
          </cell>
          <cell r="AH4325"/>
        </row>
        <row r="4326">
          <cell r="K4326">
            <v>0</v>
          </cell>
          <cell r="AH4326"/>
        </row>
        <row r="4327">
          <cell r="K4327">
            <v>0</v>
          </cell>
          <cell r="AH4327"/>
        </row>
        <row r="4328">
          <cell r="K4328">
            <v>0</v>
          </cell>
          <cell r="AH4328"/>
        </row>
        <row r="4329">
          <cell r="K4329">
            <v>0</v>
          </cell>
          <cell r="AH4329"/>
        </row>
        <row r="4330">
          <cell r="K4330">
            <v>0</v>
          </cell>
          <cell r="AH4330"/>
        </row>
        <row r="4331">
          <cell r="K4331">
            <v>0</v>
          </cell>
          <cell r="AH4331"/>
        </row>
        <row r="4332">
          <cell r="K4332">
            <v>0</v>
          </cell>
          <cell r="AH4332"/>
        </row>
        <row r="4333">
          <cell r="K4333">
            <v>0</v>
          </cell>
          <cell r="AH4333"/>
        </row>
        <row r="4334">
          <cell r="K4334">
            <v>0</v>
          </cell>
          <cell r="AH4334"/>
        </row>
        <row r="4335">
          <cell r="K4335">
            <v>0</v>
          </cell>
          <cell r="AH4335"/>
        </row>
        <row r="4336">
          <cell r="K4336">
            <v>0</v>
          </cell>
          <cell r="AH4336"/>
        </row>
        <row r="4337">
          <cell r="K4337">
            <v>0</v>
          </cell>
          <cell r="AH4337"/>
        </row>
        <row r="4338">
          <cell r="K4338">
            <v>0</v>
          </cell>
          <cell r="AH4338"/>
        </row>
        <row r="4339">
          <cell r="K4339">
            <v>0</v>
          </cell>
          <cell r="AH4339"/>
        </row>
        <row r="4340">
          <cell r="K4340">
            <v>0</v>
          </cell>
          <cell r="AH4340"/>
        </row>
        <row r="4341">
          <cell r="K4341">
            <v>0</v>
          </cell>
          <cell r="AH4341"/>
        </row>
        <row r="4342">
          <cell r="K4342">
            <v>0</v>
          </cell>
          <cell r="AH4342"/>
        </row>
        <row r="4343">
          <cell r="K4343">
            <v>0</v>
          </cell>
          <cell r="AH4343"/>
        </row>
        <row r="4344">
          <cell r="K4344">
            <v>0</v>
          </cell>
          <cell r="AH4344"/>
        </row>
        <row r="4345">
          <cell r="K4345">
            <v>0</v>
          </cell>
          <cell r="AH4345"/>
        </row>
        <row r="4346">
          <cell r="K4346">
            <v>0</v>
          </cell>
          <cell r="AH4346"/>
        </row>
        <row r="4347">
          <cell r="K4347">
            <v>0</v>
          </cell>
          <cell r="AH4347"/>
        </row>
        <row r="4348">
          <cell r="K4348">
            <v>0</v>
          </cell>
          <cell r="AH4348"/>
        </row>
        <row r="4349">
          <cell r="K4349">
            <v>0</v>
          </cell>
          <cell r="AH4349"/>
        </row>
        <row r="4350">
          <cell r="K4350">
            <v>0</v>
          </cell>
          <cell r="AH4350"/>
        </row>
        <row r="4351">
          <cell r="K4351">
            <v>0</v>
          </cell>
          <cell r="AH4351"/>
        </row>
        <row r="4352">
          <cell r="K4352">
            <v>0</v>
          </cell>
          <cell r="AH4352"/>
        </row>
        <row r="4353">
          <cell r="K4353">
            <v>0</v>
          </cell>
          <cell r="AH4353"/>
        </row>
        <row r="4354">
          <cell r="K4354">
            <v>0</v>
          </cell>
          <cell r="AH4354"/>
        </row>
        <row r="4355">
          <cell r="K4355">
            <v>0</v>
          </cell>
          <cell r="AH4355"/>
        </row>
        <row r="4356">
          <cell r="K4356">
            <v>0</v>
          </cell>
          <cell r="AH4356"/>
        </row>
        <row r="4357">
          <cell r="K4357">
            <v>0</v>
          </cell>
          <cell r="AH4357"/>
        </row>
        <row r="4358">
          <cell r="K4358">
            <v>0</v>
          </cell>
          <cell r="AH4358"/>
        </row>
        <row r="4359">
          <cell r="K4359">
            <v>0</v>
          </cell>
          <cell r="AH4359"/>
        </row>
        <row r="4360">
          <cell r="K4360">
            <v>0</v>
          </cell>
          <cell r="AH4360"/>
        </row>
        <row r="4361">
          <cell r="K4361">
            <v>0</v>
          </cell>
          <cell r="AH4361"/>
        </row>
        <row r="4362">
          <cell r="K4362">
            <v>0</v>
          </cell>
          <cell r="AH4362"/>
        </row>
        <row r="4363">
          <cell r="K4363">
            <v>0</v>
          </cell>
          <cell r="AH4363"/>
        </row>
        <row r="4364">
          <cell r="K4364">
            <v>0</v>
          </cell>
          <cell r="AH4364"/>
        </row>
        <row r="4365">
          <cell r="K4365">
            <v>0</v>
          </cell>
          <cell r="AH4365"/>
        </row>
        <row r="4366">
          <cell r="K4366">
            <v>0</v>
          </cell>
          <cell r="AH4366"/>
        </row>
        <row r="4367">
          <cell r="K4367">
            <v>0</v>
          </cell>
          <cell r="AH4367"/>
        </row>
        <row r="4368">
          <cell r="K4368">
            <v>0</v>
          </cell>
          <cell r="AH4368"/>
        </row>
        <row r="4369">
          <cell r="K4369">
            <v>0</v>
          </cell>
          <cell r="AH4369"/>
        </row>
        <row r="4370">
          <cell r="K4370">
            <v>0</v>
          </cell>
          <cell r="AH4370"/>
        </row>
        <row r="4371">
          <cell r="K4371">
            <v>0</v>
          </cell>
          <cell r="AH4371"/>
        </row>
        <row r="4372">
          <cell r="K4372">
            <v>0</v>
          </cell>
          <cell r="AH4372"/>
        </row>
        <row r="4373">
          <cell r="K4373">
            <v>0</v>
          </cell>
          <cell r="AH4373"/>
        </row>
        <row r="4374">
          <cell r="K4374">
            <v>0</v>
          </cell>
          <cell r="AH4374"/>
        </row>
        <row r="4375">
          <cell r="K4375">
            <v>0</v>
          </cell>
          <cell r="AH4375"/>
        </row>
        <row r="4376">
          <cell r="K4376">
            <v>0</v>
          </cell>
          <cell r="AH4376"/>
        </row>
        <row r="4377">
          <cell r="K4377">
            <v>0</v>
          </cell>
          <cell r="AH4377"/>
        </row>
        <row r="4378">
          <cell r="K4378">
            <v>0</v>
          </cell>
          <cell r="AH4378"/>
        </row>
        <row r="4379">
          <cell r="K4379">
            <v>0</v>
          </cell>
          <cell r="AH4379"/>
        </row>
        <row r="4380">
          <cell r="K4380">
            <v>0</v>
          </cell>
          <cell r="AH4380"/>
        </row>
        <row r="4381">
          <cell r="K4381">
            <v>0</v>
          </cell>
          <cell r="AH4381"/>
        </row>
        <row r="4382">
          <cell r="K4382">
            <v>0</v>
          </cell>
          <cell r="AH4382"/>
        </row>
        <row r="4383">
          <cell r="K4383">
            <v>0</v>
          </cell>
          <cell r="AH4383"/>
        </row>
        <row r="4384">
          <cell r="K4384">
            <v>0</v>
          </cell>
          <cell r="AH4384"/>
        </row>
        <row r="4385">
          <cell r="K4385">
            <v>0</v>
          </cell>
          <cell r="AH4385"/>
        </row>
        <row r="4386">
          <cell r="K4386">
            <v>0</v>
          </cell>
          <cell r="AH4386"/>
        </row>
        <row r="4387">
          <cell r="K4387">
            <v>0</v>
          </cell>
          <cell r="AH4387"/>
        </row>
        <row r="4388">
          <cell r="K4388">
            <v>0</v>
          </cell>
          <cell r="AH4388"/>
        </row>
        <row r="4389">
          <cell r="K4389">
            <v>0</v>
          </cell>
          <cell r="AH4389"/>
        </row>
        <row r="4390">
          <cell r="K4390">
            <v>0</v>
          </cell>
          <cell r="AH4390"/>
        </row>
        <row r="4391">
          <cell r="K4391">
            <v>0</v>
          </cell>
          <cell r="AH4391"/>
        </row>
        <row r="4392">
          <cell r="K4392">
            <v>0</v>
          </cell>
          <cell r="AH4392"/>
        </row>
        <row r="4393">
          <cell r="K4393">
            <v>0</v>
          </cell>
          <cell r="AH4393"/>
        </row>
        <row r="4394">
          <cell r="K4394">
            <v>0</v>
          </cell>
          <cell r="AH4394"/>
        </row>
        <row r="4395">
          <cell r="K4395">
            <v>0</v>
          </cell>
          <cell r="AH4395"/>
        </row>
        <row r="4396">
          <cell r="K4396">
            <v>0</v>
          </cell>
          <cell r="AH4396"/>
        </row>
        <row r="4397">
          <cell r="K4397">
            <v>0</v>
          </cell>
          <cell r="AH4397"/>
        </row>
        <row r="4398">
          <cell r="K4398">
            <v>0</v>
          </cell>
          <cell r="AH4398"/>
        </row>
        <row r="4399">
          <cell r="K4399">
            <v>0</v>
          </cell>
          <cell r="AH4399"/>
        </row>
        <row r="4400">
          <cell r="K4400">
            <v>0</v>
          </cell>
          <cell r="AH4400"/>
        </row>
        <row r="4401">
          <cell r="K4401">
            <v>0</v>
          </cell>
          <cell r="AH4401"/>
        </row>
        <row r="4402">
          <cell r="K4402">
            <v>0</v>
          </cell>
          <cell r="AH4402"/>
        </row>
        <row r="4403">
          <cell r="K4403">
            <v>0</v>
          </cell>
          <cell r="AH4403"/>
        </row>
        <row r="4404">
          <cell r="K4404">
            <v>0</v>
          </cell>
          <cell r="AH4404"/>
        </row>
        <row r="4405">
          <cell r="K4405">
            <v>0</v>
          </cell>
          <cell r="AH4405"/>
        </row>
        <row r="4406">
          <cell r="K4406">
            <v>0</v>
          </cell>
          <cell r="AH4406"/>
        </row>
        <row r="4407">
          <cell r="K4407">
            <v>0</v>
          </cell>
          <cell r="AH4407"/>
        </row>
        <row r="4408">
          <cell r="K4408">
            <v>0</v>
          </cell>
          <cell r="AH4408"/>
        </row>
        <row r="4409">
          <cell r="K4409">
            <v>0</v>
          </cell>
          <cell r="AH4409"/>
        </row>
        <row r="4410">
          <cell r="K4410">
            <v>0</v>
          </cell>
          <cell r="AH4410"/>
        </row>
        <row r="4411">
          <cell r="K4411">
            <v>0</v>
          </cell>
          <cell r="AH4411"/>
        </row>
        <row r="4412">
          <cell r="K4412">
            <v>0</v>
          </cell>
          <cell r="AH4412"/>
        </row>
        <row r="4413">
          <cell r="K4413">
            <v>0</v>
          </cell>
          <cell r="AH4413"/>
        </row>
        <row r="4414">
          <cell r="K4414">
            <v>0</v>
          </cell>
          <cell r="AH4414"/>
        </row>
        <row r="4415">
          <cell r="K4415">
            <v>0</v>
          </cell>
          <cell r="AH4415"/>
        </row>
        <row r="4416">
          <cell r="K4416">
            <v>0</v>
          </cell>
          <cell r="AH4416"/>
        </row>
        <row r="4417">
          <cell r="K4417">
            <v>0</v>
          </cell>
          <cell r="AH4417"/>
        </row>
        <row r="4418">
          <cell r="K4418">
            <v>0</v>
          </cell>
          <cell r="AH4418"/>
        </row>
        <row r="4419">
          <cell r="K4419">
            <v>0</v>
          </cell>
          <cell r="AH4419"/>
        </row>
        <row r="4420">
          <cell r="K4420">
            <v>0</v>
          </cell>
          <cell r="AH4420"/>
        </row>
        <row r="4421">
          <cell r="K4421">
            <v>0</v>
          </cell>
          <cell r="AH4421"/>
        </row>
        <row r="4422">
          <cell r="K4422">
            <v>0</v>
          </cell>
          <cell r="AH4422"/>
        </row>
        <row r="4423">
          <cell r="K4423">
            <v>0</v>
          </cell>
          <cell r="AH4423"/>
        </row>
        <row r="4424">
          <cell r="K4424">
            <v>0</v>
          </cell>
          <cell r="AH4424"/>
        </row>
        <row r="4425">
          <cell r="K4425">
            <v>0</v>
          </cell>
          <cell r="AH4425"/>
        </row>
        <row r="4426">
          <cell r="K4426">
            <v>0</v>
          </cell>
          <cell r="AH4426"/>
        </row>
        <row r="4427">
          <cell r="K4427">
            <v>0</v>
          </cell>
          <cell r="AH4427"/>
        </row>
        <row r="4428">
          <cell r="K4428">
            <v>0</v>
          </cell>
          <cell r="AH4428"/>
        </row>
        <row r="4429">
          <cell r="K4429">
            <v>0</v>
          </cell>
          <cell r="AH4429"/>
        </row>
        <row r="4430">
          <cell r="K4430">
            <v>0</v>
          </cell>
          <cell r="AH4430"/>
        </row>
        <row r="4431">
          <cell r="K4431">
            <v>0</v>
          </cell>
          <cell r="AH4431"/>
        </row>
        <row r="4432">
          <cell r="K4432">
            <v>0</v>
          </cell>
          <cell r="AH4432"/>
        </row>
        <row r="4433">
          <cell r="K4433">
            <v>0</v>
          </cell>
          <cell r="AH4433"/>
        </row>
        <row r="4434">
          <cell r="K4434">
            <v>0</v>
          </cell>
          <cell r="AH4434"/>
        </row>
        <row r="4435">
          <cell r="K4435">
            <v>0</v>
          </cell>
          <cell r="AH4435"/>
        </row>
        <row r="4436">
          <cell r="K4436">
            <v>0</v>
          </cell>
          <cell r="AH4436"/>
        </row>
        <row r="4437">
          <cell r="K4437">
            <v>0</v>
          </cell>
          <cell r="AH4437"/>
        </row>
        <row r="4438">
          <cell r="K4438">
            <v>0</v>
          </cell>
          <cell r="AH4438"/>
        </row>
        <row r="4439">
          <cell r="K4439">
            <v>0</v>
          </cell>
          <cell r="AH4439"/>
        </row>
        <row r="4440">
          <cell r="K4440">
            <v>0</v>
          </cell>
          <cell r="AH4440"/>
        </row>
        <row r="4441">
          <cell r="K4441">
            <v>0</v>
          </cell>
          <cell r="AH4441"/>
        </row>
        <row r="4442">
          <cell r="K4442">
            <v>0</v>
          </cell>
          <cell r="AH4442"/>
        </row>
        <row r="4443">
          <cell r="K4443">
            <v>0</v>
          </cell>
          <cell r="AH4443"/>
        </row>
        <row r="4444">
          <cell r="K4444">
            <v>0</v>
          </cell>
          <cell r="AH4444"/>
        </row>
        <row r="4445">
          <cell r="K4445">
            <v>0</v>
          </cell>
          <cell r="AH4445"/>
        </row>
        <row r="4446">
          <cell r="K4446">
            <v>0</v>
          </cell>
          <cell r="AH4446"/>
        </row>
        <row r="4447">
          <cell r="K4447">
            <v>0</v>
          </cell>
          <cell r="AH4447"/>
        </row>
        <row r="4448">
          <cell r="K4448">
            <v>0</v>
          </cell>
          <cell r="AH4448"/>
        </row>
        <row r="4449">
          <cell r="K4449">
            <v>0</v>
          </cell>
          <cell r="AH4449"/>
        </row>
        <row r="4450">
          <cell r="K4450">
            <v>0</v>
          </cell>
          <cell r="AH4450"/>
        </row>
        <row r="4451">
          <cell r="K4451">
            <v>0</v>
          </cell>
          <cell r="AH4451"/>
        </row>
        <row r="4452">
          <cell r="K4452">
            <v>0</v>
          </cell>
          <cell r="AH4452"/>
        </row>
        <row r="4453">
          <cell r="K4453">
            <v>0</v>
          </cell>
          <cell r="AH4453"/>
        </row>
        <row r="4454">
          <cell r="K4454">
            <v>0</v>
          </cell>
          <cell r="AH4454"/>
        </row>
        <row r="4455">
          <cell r="K4455">
            <v>0</v>
          </cell>
          <cell r="AH4455"/>
        </row>
        <row r="4456">
          <cell r="K4456">
            <v>0</v>
          </cell>
          <cell r="AH4456"/>
        </row>
        <row r="4457">
          <cell r="K4457">
            <v>0</v>
          </cell>
          <cell r="AH4457"/>
        </row>
        <row r="4458">
          <cell r="K4458">
            <v>0</v>
          </cell>
          <cell r="AH4458"/>
        </row>
        <row r="4459">
          <cell r="K4459">
            <v>0</v>
          </cell>
          <cell r="AH4459"/>
        </row>
        <row r="4460">
          <cell r="K4460">
            <v>0</v>
          </cell>
          <cell r="AH4460"/>
        </row>
        <row r="4461">
          <cell r="K4461">
            <v>0</v>
          </cell>
          <cell r="AH4461"/>
        </row>
        <row r="4462">
          <cell r="K4462">
            <v>0</v>
          </cell>
          <cell r="AH4462"/>
        </row>
        <row r="4463">
          <cell r="K4463">
            <v>0</v>
          </cell>
          <cell r="AH4463"/>
        </row>
        <row r="4464">
          <cell r="K4464">
            <v>0</v>
          </cell>
          <cell r="AH4464"/>
        </row>
        <row r="4465">
          <cell r="K4465">
            <v>0</v>
          </cell>
          <cell r="AH4465"/>
        </row>
        <row r="4466">
          <cell r="K4466">
            <v>0</v>
          </cell>
          <cell r="AH4466"/>
        </row>
        <row r="4467">
          <cell r="K4467">
            <v>0</v>
          </cell>
          <cell r="AH4467"/>
        </row>
        <row r="4468">
          <cell r="K4468">
            <v>0</v>
          </cell>
          <cell r="AH4468"/>
        </row>
        <row r="4469">
          <cell r="K4469">
            <v>0</v>
          </cell>
          <cell r="AH4469"/>
        </row>
        <row r="4470">
          <cell r="K4470">
            <v>0</v>
          </cell>
          <cell r="AH4470"/>
        </row>
        <row r="4471">
          <cell r="K4471">
            <v>0</v>
          </cell>
          <cell r="AH4471"/>
        </row>
        <row r="4472">
          <cell r="K4472">
            <v>0</v>
          </cell>
          <cell r="AH4472"/>
        </row>
        <row r="4473">
          <cell r="K4473">
            <v>0</v>
          </cell>
          <cell r="AH4473"/>
        </row>
        <row r="4474">
          <cell r="K4474">
            <v>0</v>
          </cell>
          <cell r="AH4474"/>
        </row>
        <row r="4475">
          <cell r="K4475">
            <v>0</v>
          </cell>
          <cell r="AH4475"/>
        </row>
        <row r="4476">
          <cell r="K4476">
            <v>0</v>
          </cell>
          <cell r="AH4476"/>
        </row>
        <row r="4477">
          <cell r="K4477">
            <v>0</v>
          </cell>
          <cell r="AH4477"/>
        </row>
        <row r="4478">
          <cell r="K4478">
            <v>0</v>
          </cell>
          <cell r="AH4478"/>
        </row>
        <row r="4479">
          <cell r="K4479">
            <v>0</v>
          </cell>
          <cell r="AH4479"/>
        </row>
        <row r="4480">
          <cell r="K4480">
            <v>0</v>
          </cell>
          <cell r="AH4480"/>
        </row>
        <row r="4481">
          <cell r="K4481">
            <v>0</v>
          </cell>
          <cell r="AH4481"/>
        </row>
        <row r="4482">
          <cell r="K4482">
            <v>0</v>
          </cell>
          <cell r="AH4482"/>
        </row>
        <row r="4483">
          <cell r="K4483">
            <v>0</v>
          </cell>
          <cell r="AH4483"/>
        </row>
        <row r="4484">
          <cell r="K4484">
            <v>0</v>
          </cell>
          <cell r="AH4484"/>
        </row>
        <row r="4485">
          <cell r="K4485">
            <v>0</v>
          </cell>
          <cell r="AH4485"/>
        </row>
        <row r="4486">
          <cell r="K4486">
            <v>0</v>
          </cell>
          <cell r="AH4486"/>
        </row>
        <row r="4487">
          <cell r="K4487">
            <v>0</v>
          </cell>
          <cell r="AH4487"/>
        </row>
        <row r="4488">
          <cell r="K4488">
            <v>0</v>
          </cell>
          <cell r="AH4488"/>
        </row>
        <row r="4489">
          <cell r="K4489">
            <v>0</v>
          </cell>
          <cell r="AH4489"/>
        </row>
        <row r="4490">
          <cell r="K4490">
            <v>0</v>
          </cell>
          <cell r="AH4490"/>
        </row>
        <row r="4491">
          <cell r="K4491">
            <v>0</v>
          </cell>
          <cell r="AH4491"/>
        </row>
        <row r="4492">
          <cell r="K4492">
            <v>0</v>
          </cell>
          <cell r="AH4492"/>
        </row>
        <row r="4493">
          <cell r="K4493">
            <v>0</v>
          </cell>
          <cell r="AH4493"/>
        </row>
        <row r="4494">
          <cell r="K4494">
            <v>0</v>
          </cell>
          <cell r="AH4494"/>
        </row>
        <row r="4495">
          <cell r="K4495">
            <v>0</v>
          </cell>
          <cell r="AH4495"/>
        </row>
        <row r="4496">
          <cell r="K4496">
            <v>0</v>
          </cell>
          <cell r="AH4496"/>
        </row>
        <row r="4497">
          <cell r="K4497">
            <v>0</v>
          </cell>
          <cell r="AH4497"/>
        </row>
        <row r="4498">
          <cell r="K4498">
            <v>0</v>
          </cell>
          <cell r="AH4498"/>
        </row>
        <row r="4499">
          <cell r="K4499">
            <v>0</v>
          </cell>
          <cell r="AH4499"/>
        </row>
        <row r="4500">
          <cell r="K4500">
            <v>0</v>
          </cell>
          <cell r="AH4500"/>
        </row>
        <row r="4501">
          <cell r="K4501">
            <v>0</v>
          </cell>
          <cell r="AH4501"/>
        </row>
        <row r="4502">
          <cell r="K4502">
            <v>0</v>
          </cell>
          <cell r="AH4502"/>
        </row>
        <row r="4503">
          <cell r="K4503">
            <v>0</v>
          </cell>
          <cell r="AH4503"/>
        </row>
        <row r="4504">
          <cell r="K4504">
            <v>0</v>
          </cell>
          <cell r="AH4504"/>
        </row>
        <row r="4505">
          <cell r="K4505">
            <v>0</v>
          </cell>
          <cell r="AH4505"/>
        </row>
        <row r="4506">
          <cell r="K4506">
            <v>0</v>
          </cell>
          <cell r="AH4506"/>
        </row>
        <row r="4507">
          <cell r="K4507">
            <v>0</v>
          </cell>
          <cell r="AH4507"/>
        </row>
        <row r="4508">
          <cell r="K4508">
            <v>0</v>
          </cell>
          <cell r="AH4508"/>
        </row>
        <row r="4509">
          <cell r="K4509">
            <v>0</v>
          </cell>
          <cell r="AH4509"/>
        </row>
        <row r="4510">
          <cell r="K4510">
            <v>0</v>
          </cell>
          <cell r="AH4510"/>
        </row>
        <row r="4511">
          <cell r="K4511">
            <v>0</v>
          </cell>
          <cell r="AH4511"/>
        </row>
        <row r="4512">
          <cell r="K4512">
            <v>0</v>
          </cell>
          <cell r="AH4512"/>
        </row>
        <row r="4513">
          <cell r="K4513">
            <v>0</v>
          </cell>
          <cell r="AH4513"/>
        </row>
        <row r="4514">
          <cell r="K4514">
            <v>0</v>
          </cell>
          <cell r="AH4514"/>
        </row>
        <row r="4515">
          <cell r="K4515">
            <v>0</v>
          </cell>
          <cell r="AH4515"/>
        </row>
        <row r="4516">
          <cell r="K4516">
            <v>0</v>
          </cell>
          <cell r="AH4516"/>
        </row>
        <row r="4517">
          <cell r="K4517">
            <v>0</v>
          </cell>
          <cell r="AH4517"/>
        </row>
        <row r="4518">
          <cell r="K4518">
            <v>0</v>
          </cell>
          <cell r="AH4518"/>
        </row>
        <row r="4519">
          <cell r="K4519">
            <v>0</v>
          </cell>
          <cell r="AH4519"/>
        </row>
        <row r="4520">
          <cell r="K4520">
            <v>0</v>
          </cell>
          <cell r="AH4520"/>
        </row>
        <row r="4521">
          <cell r="K4521">
            <v>0</v>
          </cell>
          <cell r="AH4521"/>
        </row>
        <row r="4522">
          <cell r="K4522">
            <v>0</v>
          </cell>
          <cell r="AH4522"/>
        </row>
        <row r="4523">
          <cell r="K4523">
            <v>0</v>
          </cell>
          <cell r="AH4523"/>
        </row>
        <row r="4524">
          <cell r="K4524">
            <v>0</v>
          </cell>
          <cell r="AH4524"/>
        </row>
        <row r="4525">
          <cell r="K4525">
            <v>0</v>
          </cell>
          <cell r="AH4525"/>
        </row>
        <row r="4526">
          <cell r="K4526">
            <v>0</v>
          </cell>
          <cell r="AH4526"/>
        </row>
        <row r="4527">
          <cell r="K4527">
            <v>0</v>
          </cell>
          <cell r="AH4527"/>
        </row>
        <row r="4528">
          <cell r="K4528">
            <v>0</v>
          </cell>
          <cell r="AH4528"/>
        </row>
        <row r="4529">
          <cell r="K4529">
            <v>0</v>
          </cell>
          <cell r="AH4529"/>
        </row>
        <row r="4530">
          <cell r="K4530">
            <v>0</v>
          </cell>
          <cell r="AH4530"/>
        </row>
        <row r="4531">
          <cell r="K4531">
            <v>0</v>
          </cell>
          <cell r="AH4531"/>
        </row>
        <row r="4532">
          <cell r="K4532">
            <v>0</v>
          </cell>
          <cell r="AH4532"/>
        </row>
        <row r="4533">
          <cell r="K4533">
            <v>0</v>
          </cell>
          <cell r="AH4533"/>
        </row>
        <row r="4534">
          <cell r="K4534">
            <v>0</v>
          </cell>
          <cell r="AH4534"/>
        </row>
        <row r="4535">
          <cell r="K4535">
            <v>0</v>
          </cell>
          <cell r="AH4535"/>
        </row>
        <row r="4536">
          <cell r="K4536">
            <v>0</v>
          </cell>
          <cell r="AH4536"/>
        </row>
        <row r="4537">
          <cell r="K4537">
            <v>0</v>
          </cell>
          <cell r="AH4537"/>
        </row>
        <row r="4538">
          <cell r="K4538">
            <v>0</v>
          </cell>
          <cell r="AH4538"/>
        </row>
        <row r="4539">
          <cell r="K4539">
            <v>0</v>
          </cell>
          <cell r="AH4539"/>
        </row>
        <row r="4540">
          <cell r="K4540">
            <v>0</v>
          </cell>
          <cell r="AH4540"/>
        </row>
        <row r="4541">
          <cell r="K4541">
            <v>0</v>
          </cell>
          <cell r="AH4541"/>
        </row>
        <row r="4542">
          <cell r="K4542">
            <v>0</v>
          </cell>
          <cell r="AH4542"/>
        </row>
        <row r="4543">
          <cell r="K4543">
            <v>0</v>
          </cell>
          <cell r="AH4543"/>
        </row>
        <row r="4544">
          <cell r="K4544">
            <v>0</v>
          </cell>
          <cell r="AH4544"/>
        </row>
        <row r="4545">
          <cell r="K4545">
            <v>0</v>
          </cell>
          <cell r="AH4545"/>
        </row>
        <row r="4546">
          <cell r="K4546">
            <v>0</v>
          </cell>
          <cell r="AH4546"/>
        </row>
        <row r="4547">
          <cell r="K4547">
            <v>0</v>
          </cell>
          <cell r="AH4547"/>
        </row>
        <row r="4548">
          <cell r="K4548">
            <v>0</v>
          </cell>
          <cell r="AH4548"/>
        </row>
        <row r="4549">
          <cell r="K4549">
            <v>0</v>
          </cell>
          <cell r="AH4549"/>
        </row>
        <row r="4550">
          <cell r="K4550">
            <v>0</v>
          </cell>
          <cell r="AH4550"/>
        </row>
        <row r="4551">
          <cell r="K4551">
            <v>0</v>
          </cell>
          <cell r="AH4551"/>
        </row>
        <row r="4552">
          <cell r="K4552">
            <v>0</v>
          </cell>
          <cell r="AH4552"/>
        </row>
        <row r="4553">
          <cell r="K4553">
            <v>0</v>
          </cell>
          <cell r="AH4553"/>
        </row>
        <row r="4554">
          <cell r="K4554">
            <v>0</v>
          </cell>
          <cell r="AH4554"/>
        </row>
        <row r="4555">
          <cell r="K4555">
            <v>0</v>
          </cell>
          <cell r="AH4555"/>
        </row>
        <row r="4556">
          <cell r="K4556">
            <v>0</v>
          </cell>
          <cell r="AH4556"/>
        </row>
        <row r="4557">
          <cell r="K4557">
            <v>0</v>
          </cell>
          <cell r="AH4557"/>
        </row>
        <row r="4558">
          <cell r="K4558">
            <v>0</v>
          </cell>
          <cell r="AH4558"/>
        </row>
        <row r="4559">
          <cell r="K4559">
            <v>0</v>
          </cell>
          <cell r="AH4559"/>
        </row>
        <row r="4560">
          <cell r="K4560">
            <v>0</v>
          </cell>
          <cell r="AH4560"/>
        </row>
        <row r="4561">
          <cell r="K4561">
            <v>0</v>
          </cell>
          <cell r="AH4561"/>
        </row>
        <row r="4562">
          <cell r="K4562">
            <v>0</v>
          </cell>
          <cell r="AH4562"/>
        </row>
        <row r="4563">
          <cell r="K4563">
            <v>0</v>
          </cell>
          <cell r="AH4563"/>
        </row>
        <row r="4564">
          <cell r="K4564">
            <v>0</v>
          </cell>
          <cell r="AH4564"/>
        </row>
        <row r="4565">
          <cell r="K4565">
            <v>0</v>
          </cell>
          <cell r="AH4565"/>
        </row>
        <row r="4566">
          <cell r="K4566">
            <v>0</v>
          </cell>
          <cell r="AH4566"/>
        </row>
        <row r="4567">
          <cell r="K4567">
            <v>0</v>
          </cell>
          <cell r="AH4567"/>
        </row>
        <row r="4568">
          <cell r="K4568">
            <v>0</v>
          </cell>
          <cell r="AH4568"/>
        </row>
        <row r="4569">
          <cell r="K4569">
            <v>0</v>
          </cell>
          <cell r="AH4569"/>
        </row>
        <row r="4570">
          <cell r="K4570">
            <v>0</v>
          </cell>
          <cell r="AH4570"/>
        </row>
        <row r="4571">
          <cell r="K4571">
            <v>0</v>
          </cell>
          <cell r="AH4571"/>
        </row>
        <row r="4572">
          <cell r="K4572">
            <v>0</v>
          </cell>
          <cell r="AH4572"/>
        </row>
        <row r="4573">
          <cell r="K4573">
            <v>0</v>
          </cell>
          <cell r="AH4573"/>
        </row>
        <row r="4574">
          <cell r="K4574">
            <v>0</v>
          </cell>
          <cell r="AH4574"/>
        </row>
        <row r="4575">
          <cell r="K4575">
            <v>0</v>
          </cell>
          <cell r="AH4575"/>
        </row>
        <row r="4576">
          <cell r="K4576">
            <v>0</v>
          </cell>
          <cell r="AH4576"/>
        </row>
        <row r="4577">
          <cell r="K4577">
            <v>0</v>
          </cell>
          <cell r="AH4577"/>
        </row>
        <row r="4578">
          <cell r="K4578">
            <v>0</v>
          </cell>
          <cell r="AH4578"/>
        </row>
        <row r="4579">
          <cell r="K4579">
            <v>0</v>
          </cell>
          <cell r="AH4579"/>
        </row>
        <row r="4580">
          <cell r="K4580">
            <v>0</v>
          </cell>
          <cell r="AH4580"/>
        </row>
        <row r="4581">
          <cell r="K4581">
            <v>0</v>
          </cell>
          <cell r="AH4581"/>
        </row>
        <row r="4582">
          <cell r="K4582">
            <v>0</v>
          </cell>
          <cell r="AH4582"/>
        </row>
        <row r="4583">
          <cell r="K4583">
            <v>0</v>
          </cell>
          <cell r="AH4583"/>
        </row>
        <row r="4584">
          <cell r="K4584">
            <v>0</v>
          </cell>
          <cell r="AH4584"/>
        </row>
        <row r="4585">
          <cell r="K4585">
            <v>0</v>
          </cell>
          <cell r="AH4585"/>
        </row>
        <row r="4586">
          <cell r="K4586">
            <v>0</v>
          </cell>
          <cell r="AH4586"/>
        </row>
        <row r="4587">
          <cell r="K4587">
            <v>0</v>
          </cell>
          <cell r="AH4587"/>
        </row>
        <row r="4588">
          <cell r="K4588">
            <v>0</v>
          </cell>
          <cell r="AH4588"/>
        </row>
        <row r="4589">
          <cell r="K4589">
            <v>0</v>
          </cell>
          <cell r="AH4589"/>
        </row>
        <row r="4590">
          <cell r="K4590">
            <v>0</v>
          </cell>
          <cell r="AH4590"/>
        </row>
        <row r="4591">
          <cell r="K4591">
            <v>0</v>
          </cell>
          <cell r="AH4591"/>
        </row>
        <row r="4592">
          <cell r="K4592">
            <v>0</v>
          </cell>
          <cell r="AH4592"/>
        </row>
        <row r="4593">
          <cell r="K4593">
            <v>0</v>
          </cell>
          <cell r="AH4593"/>
        </row>
        <row r="4594">
          <cell r="K4594">
            <v>0</v>
          </cell>
          <cell r="AH4594"/>
        </row>
        <row r="4595">
          <cell r="K4595">
            <v>0</v>
          </cell>
          <cell r="AH4595"/>
        </row>
        <row r="4596">
          <cell r="K4596">
            <v>0</v>
          </cell>
          <cell r="AH4596"/>
        </row>
        <row r="4597">
          <cell r="K4597">
            <v>0</v>
          </cell>
          <cell r="AH4597"/>
        </row>
        <row r="4598">
          <cell r="K4598">
            <v>0</v>
          </cell>
          <cell r="AH4598"/>
        </row>
        <row r="4599">
          <cell r="K4599">
            <v>0</v>
          </cell>
          <cell r="AH4599"/>
        </row>
        <row r="4600">
          <cell r="K4600">
            <v>0</v>
          </cell>
          <cell r="AH4600"/>
        </row>
        <row r="4601">
          <cell r="K4601">
            <v>0</v>
          </cell>
          <cell r="AH4601"/>
        </row>
        <row r="4602">
          <cell r="K4602">
            <v>0</v>
          </cell>
          <cell r="AH4602"/>
        </row>
        <row r="4603">
          <cell r="K4603">
            <v>0</v>
          </cell>
          <cell r="AH4603"/>
        </row>
        <row r="4604">
          <cell r="K4604">
            <v>0</v>
          </cell>
          <cell r="AH4604"/>
        </row>
        <row r="4605">
          <cell r="K4605">
            <v>0</v>
          </cell>
          <cell r="AH4605"/>
        </row>
        <row r="4606">
          <cell r="K4606">
            <v>0</v>
          </cell>
          <cell r="AH4606"/>
        </row>
        <row r="4607">
          <cell r="K4607">
            <v>0</v>
          </cell>
          <cell r="AH4607"/>
        </row>
        <row r="4608">
          <cell r="K4608">
            <v>0</v>
          </cell>
          <cell r="AH4608"/>
        </row>
        <row r="4609">
          <cell r="K4609">
            <v>0</v>
          </cell>
          <cell r="AH4609"/>
        </row>
        <row r="4610">
          <cell r="K4610">
            <v>0</v>
          </cell>
          <cell r="AH4610"/>
        </row>
        <row r="4611">
          <cell r="K4611">
            <v>0</v>
          </cell>
          <cell r="AH4611"/>
        </row>
        <row r="4612">
          <cell r="K4612">
            <v>0</v>
          </cell>
          <cell r="AH4612"/>
        </row>
        <row r="4613">
          <cell r="K4613">
            <v>0</v>
          </cell>
          <cell r="AH4613"/>
        </row>
        <row r="4614">
          <cell r="K4614">
            <v>0</v>
          </cell>
          <cell r="AH4614"/>
        </row>
        <row r="4615">
          <cell r="K4615">
            <v>0</v>
          </cell>
          <cell r="AH4615"/>
        </row>
        <row r="4616">
          <cell r="K4616">
            <v>0</v>
          </cell>
          <cell r="AH4616"/>
        </row>
        <row r="4617">
          <cell r="K4617">
            <v>0</v>
          </cell>
          <cell r="AH4617"/>
        </row>
        <row r="4618">
          <cell r="K4618">
            <v>0</v>
          </cell>
          <cell r="AH4618"/>
        </row>
        <row r="4619">
          <cell r="K4619">
            <v>0</v>
          </cell>
          <cell r="AH4619"/>
        </row>
        <row r="4620">
          <cell r="K4620">
            <v>0</v>
          </cell>
          <cell r="AH4620"/>
        </row>
        <row r="4621">
          <cell r="K4621">
            <v>0</v>
          </cell>
          <cell r="AH4621"/>
        </row>
        <row r="4622">
          <cell r="K4622">
            <v>0</v>
          </cell>
          <cell r="AH4622"/>
        </row>
        <row r="4623">
          <cell r="K4623">
            <v>0</v>
          </cell>
          <cell r="AH4623"/>
        </row>
        <row r="4624">
          <cell r="K4624">
            <v>0</v>
          </cell>
          <cell r="AH4624"/>
        </row>
        <row r="4625">
          <cell r="K4625">
            <v>0</v>
          </cell>
          <cell r="AH4625"/>
        </row>
        <row r="4626">
          <cell r="K4626">
            <v>0</v>
          </cell>
          <cell r="AH4626"/>
        </row>
        <row r="4627">
          <cell r="K4627">
            <v>0</v>
          </cell>
          <cell r="AH4627"/>
        </row>
        <row r="4628">
          <cell r="K4628">
            <v>0</v>
          </cell>
          <cell r="AH4628"/>
        </row>
        <row r="4629">
          <cell r="K4629">
            <v>0</v>
          </cell>
          <cell r="AH4629"/>
        </row>
        <row r="4630">
          <cell r="K4630">
            <v>0</v>
          </cell>
          <cell r="AH4630"/>
        </row>
        <row r="4631">
          <cell r="K4631">
            <v>0</v>
          </cell>
          <cell r="AH4631"/>
        </row>
        <row r="4632">
          <cell r="K4632">
            <v>0</v>
          </cell>
          <cell r="AH4632"/>
        </row>
        <row r="4633">
          <cell r="K4633">
            <v>0</v>
          </cell>
          <cell r="AH4633"/>
        </row>
        <row r="4634">
          <cell r="K4634">
            <v>0</v>
          </cell>
          <cell r="AH4634"/>
        </row>
        <row r="4635">
          <cell r="K4635">
            <v>0</v>
          </cell>
          <cell r="AH4635"/>
        </row>
        <row r="4636">
          <cell r="K4636">
            <v>0</v>
          </cell>
          <cell r="AH4636"/>
        </row>
        <row r="4637">
          <cell r="K4637">
            <v>0</v>
          </cell>
          <cell r="AH4637"/>
        </row>
        <row r="4638">
          <cell r="K4638">
            <v>0</v>
          </cell>
          <cell r="AH4638"/>
        </row>
        <row r="4639">
          <cell r="K4639">
            <v>0</v>
          </cell>
          <cell r="AH4639"/>
        </row>
        <row r="4640">
          <cell r="K4640">
            <v>0</v>
          </cell>
          <cell r="AH4640"/>
        </row>
        <row r="4641">
          <cell r="K4641">
            <v>0</v>
          </cell>
          <cell r="AH4641"/>
        </row>
        <row r="4642">
          <cell r="K4642">
            <v>0</v>
          </cell>
          <cell r="AH4642"/>
        </row>
        <row r="4643">
          <cell r="K4643">
            <v>0</v>
          </cell>
          <cell r="AH4643"/>
        </row>
        <row r="4644">
          <cell r="K4644">
            <v>0</v>
          </cell>
          <cell r="AH4644"/>
        </row>
        <row r="4645">
          <cell r="K4645">
            <v>0</v>
          </cell>
          <cell r="AH4645"/>
        </row>
        <row r="4646">
          <cell r="K4646">
            <v>0</v>
          </cell>
          <cell r="AH4646"/>
        </row>
        <row r="4647">
          <cell r="K4647">
            <v>0</v>
          </cell>
          <cell r="AH4647"/>
        </row>
        <row r="4648">
          <cell r="K4648">
            <v>0</v>
          </cell>
          <cell r="AH4648"/>
        </row>
        <row r="4649">
          <cell r="K4649">
            <v>0</v>
          </cell>
          <cell r="AH4649"/>
        </row>
        <row r="4650">
          <cell r="K4650">
            <v>0</v>
          </cell>
          <cell r="AH4650"/>
        </row>
        <row r="4651">
          <cell r="K4651">
            <v>0</v>
          </cell>
          <cell r="AH4651"/>
        </row>
        <row r="4652">
          <cell r="K4652">
            <v>0</v>
          </cell>
          <cell r="AH4652"/>
        </row>
        <row r="4653">
          <cell r="K4653">
            <v>0</v>
          </cell>
          <cell r="AH4653"/>
        </row>
        <row r="4654">
          <cell r="K4654">
            <v>0</v>
          </cell>
          <cell r="AH4654"/>
        </row>
        <row r="4655">
          <cell r="K4655">
            <v>0</v>
          </cell>
          <cell r="AH4655"/>
        </row>
        <row r="4656">
          <cell r="K4656">
            <v>0</v>
          </cell>
          <cell r="AH4656"/>
        </row>
        <row r="4657">
          <cell r="K4657">
            <v>0</v>
          </cell>
          <cell r="AH4657"/>
        </row>
        <row r="4658">
          <cell r="K4658">
            <v>0</v>
          </cell>
          <cell r="AH4658"/>
        </row>
        <row r="4659">
          <cell r="K4659">
            <v>0</v>
          </cell>
          <cell r="AH4659"/>
        </row>
        <row r="4660">
          <cell r="K4660">
            <v>0</v>
          </cell>
          <cell r="AH4660"/>
        </row>
        <row r="4661">
          <cell r="K4661">
            <v>0</v>
          </cell>
          <cell r="AH4661"/>
        </row>
        <row r="4662">
          <cell r="K4662">
            <v>0</v>
          </cell>
          <cell r="AH4662"/>
        </row>
        <row r="4663">
          <cell r="K4663">
            <v>0</v>
          </cell>
          <cell r="AH4663"/>
        </row>
        <row r="4664">
          <cell r="K4664">
            <v>0</v>
          </cell>
          <cell r="AH4664"/>
        </row>
        <row r="4665">
          <cell r="K4665">
            <v>0</v>
          </cell>
          <cell r="AH4665"/>
        </row>
        <row r="4666">
          <cell r="K4666">
            <v>0</v>
          </cell>
          <cell r="AH4666"/>
        </row>
        <row r="4667">
          <cell r="K4667">
            <v>0</v>
          </cell>
          <cell r="AH4667"/>
        </row>
        <row r="4668">
          <cell r="K4668">
            <v>0</v>
          </cell>
          <cell r="AH4668"/>
        </row>
        <row r="4669">
          <cell r="K4669">
            <v>0</v>
          </cell>
          <cell r="AH4669"/>
        </row>
        <row r="4670">
          <cell r="K4670">
            <v>0</v>
          </cell>
          <cell r="AH4670"/>
        </row>
        <row r="4671">
          <cell r="K4671">
            <v>0</v>
          </cell>
          <cell r="AH4671"/>
        </row>
        <row r="4672">
          <cell r="K4672">
            <v>0</v>
          </cell>
          <cell r="AH4672"/>
        </row>
        <row r="4673">
          <cell r="K4673">
            <v>0</v>
          </cell>
          <cell r="AH4673"/>
        </row>
        <row r="4674">
          <cell r="K4674">
            <v>0</v>
          </cell>
          <cell r="AH4674"/>
        </row>
        <row r="4675">
          <cell r="K4675">
            <v>0</v>
          </cell>
          <cell r="AH4675"/>
        </row>
        <row r="4676">
          <cell r="K4676">
            <v>0</v>
          </cell>
          <cell r="AH4676"/>
        </row>
        <row r="4677">
          <cell r="K4677">
            <v>0</v>
          </cell>
          <cell r="AH4677"/>
        </row>
        <row r="4678">
          <cell r="K4678">
            <v>0</v>
          </cell>
          <cell r="AH4678"/>
        </row>
        <row r="4679">
          <cell r="K4679">
            <v>0</v>
          </cell>
          <cell r="AH4679"/>
        </row>
        <row r="4680">
          <cell r="K4680">
            <v>0</v>
          </cell>
          <cell r="AH4680"/>
        </row>
        <row r="4681">
          <cell r="K4681">
            <v>0</v>
          </cell>
          <cell r="AH4681"/>
        </row>
        <row r="4682">
          <cell r="K4682">
            <v>0</v>
          </cell>
          <cell r="AH4682"/>
        </row>
        <row r="4683">
          <cell r="K4683">
            <v>0</v>
          </cell>
          <cell r="AH4683"/>
        </row>
        <row r="4684">
          <cell r="K4684">
            <v>0</v>
          </cell>
          <cell r="AH4684"/>
        </row>
        <row r="4685">
          <cell r="K4685">
            <v>0</v>
          </cell>
          <cell r="AH4685"/>
        </row>
        <row r="4686">
          <cell r="K4686">
            <v>0</v>
          </cell>
          <cell r="AH4686"/>
        </row>
        <row r="4687">
          <cell r="K4687">
            <v>0</v>
          </cell>
          <cell r="AH4687"/>
        </row>
        <row r="4688">
          <cell r="K4688">
            <v>0</v>
          </cell>
          <cell r="AH4688"/>
        </row>
        <row r="4689">
          <cell r="K4689">
            <v>0</v>
          </cell>
          <cell r="AH4689"/>
        </row>
        <row r="4690">
          <cell r="K4690">
            <v>0</v>
          </cell>
          <cell r="AH4690"/>
        </row>
        <row r="4691">
          <cell r="K4691">
            <v>0</v>
          </cell>
          <cell r="AH4691"/>
        </row>
        <row r="4692">
          <cell r="K4692">
            <v>0</v>
          </cell>
          <cell r="AH4692"/>
        </row>
        <row r="4693">
          <cell r="K4693">
            <v>0</v>
          </cell>
          <cell r="AH4693"/>
        </row>
        <row r="4694">
          <cell r="K4694">
            <v>0</v>
          </cell>
          <cell r="AH4694"/>
        </row>
        <row r="4695">
          <cell r="K4695">
            <v>0</v>
          </cell>
          <cell r="AH4695"/>
        </row>
        <row r="4696">
          <cell r="K4696">
            <v>0</v>
          </cell>
          <cell r="AH4696"/>
        </row>
        <row r="4697">
          <cell r="K4697">
            <v>0</v>
          </cell>
          <cell r="AH4697"/>
        </row>
        <row r="4698">
          <cell r="K4698">
            <v>0</v>
          </cell>
          <cell r="AH4698"/>
        </row>
        <row r="4699">
          <cell r="K4699">
            <v>0</v>
          </cell>
          <cell r="AH4699"/>
        </row>
        <row r="4700">
          <cell r="K4700">
            <v>0</v>
          </cell>
          <cell r="AH4700"/>
        </row>
        <row r="4701">
          <cell r="K4701">
            <v>0</v>
          </cell>
          <cell r="AH4701"/>
        </row>
        <row r="4702">
          <cell r="K4702">
            <v>0</v>
          </cell>
          <cell r="AH4702"/>
        </row>
        <row r="4703">
          <cell r="K4703">
            <v>0</v>
          </cell>
          <cell r="AH4703"/>
        </row>
        <row r="4704">
          <cell r="K4704">
            <v>0</v>
          </cell>
          <cell r="AH4704"/>
        </row>
        <row r="4705">
          <cell r="K4705">
            <v>0</v>
          </cell>
          <cell r="AH4705"/>
        </row>
        <row r="4706">
          <cell r="K4706">
            <v>0</v>
          </cell>
          <cell r="AH4706"/>
        </row>
        <row r="4707">
          <cell r="K4707">
            <v>0</v>
          </cell>
          <cell r="AH4707"/>
        </row>
        <row r="4708">
          <cell r="K4708">
            <v>0</v>
          </cell>
          <cell r="AH4708"/>
        </row>
        <row r="4709">
          <cell r="K4709">
            <v>0</v>
          </cell>
          <cell r="AH4709"/>
        </row>
        <row r="4710">
          <cell r="K4710">
            <v>0</v>
          </cell>
          <cell r="AH4710"/>
        </row>
        <row r="4711">
          <cell r="K4711">
            <v>0</v>
          </cell>
          <cell r="AH4711"/>
        </row>
        <row r="4712">
          <cell r="K4712">
            <v>0</v>
          </cell>
          <cell r="AH4712"/>
        </row>
        <row r="4713">
          <cell r="K4713">
            <v>0</v>
          </cell>
          <cell r="AH4713"/>
        </row>
        <row r="4714">
          <cell r="K4714">
            <v>0</v>
          </cell>
          <cell r="AH4714"/>
        </row>
        <row r="4715">
          <cell r="K4715">
            <v>0</v>
          </cell>
          <cell r="AH4715"/>
        </row>
        <row r="4716">
          <cell r="K4716">
            <v>0</v>
          </cell>
          <cell r="AH4716"/>
        </row>
        <row r="4717">
          <cell r="K4717">
            <v>0</v>
          </cell>
          <cell r="AH4717"/>
        </row>
        <row r="4718">
          <cell r="K4718">
            <v>0</v>
          </cell>
          <cell r="AH4718"/>
        </row>
        <row r="4719">
          <cell r="K4719">
            <v>0</v>
          </cell>
          <cell r="AH4719"/>
        </row>
        <row r="4720">
          <cell r="K4720">
            <v>0</v>
          </cell>
          <cell r="AH4720"/>
        </row>
        <row r="4721">
          <cell r="K4721">
            <v>0</v>
          </cell>
          <cell r="AH4721"/>
        </row>
        <row r="4722">
          <cell r="K4722">
            <v>0</v>
          </cell>
          <cell r="AH4722"/>
        </row>
        <row r="4723">
          <cell r="K4723">
            <v>0</v>
          </cell>
          <cell r="AH4723"/>
        </row>
        <row r="4724">
          <cell r="K4724">
            <v>0</v>
          </cell>
          <cell r="AH4724"/>
        </row>
        <row r="4725">
          <cell r="K4725">
            <v>0</v>
          </cell>
          <cell r="AH4725"/>
        </row>
        <row r="4726">
          <cell r="K4726">
            <v>0</v>
          </cell>
          <cell r="AH4726"/>
        </row>
        <row r="4727">
          <cell r="K4727">
            <v>0</v>
          </cell>
          <cell r="AH4727"/>
        </row>
        <row r="4728">
          <cell r="K4728">
            <v>0</v>
          </cell>
          <cell r="AH4728"/>
        </row>
        <row r="4729">
          <cell r="K4729">
            <v>0</v>
          </cell>
          <cell r="AH4729"/>
        </row>
        <row r="4730">
          <cell r="K4730">
            <v>0</v>
          </cell>
          <cell r="AH4730"/>
        </row>
        <row r="4731">
          <cell r="K4731">
            <v>0</v>
          </cell>
          <cell r="AH4731"/>
        </row>
        <row r="4732">
          <cell r="K4732">
            <v>0</v>
          </cell>
          <cell r="AH4732"/>
        </row>
        <row r="4733">
          <cell r="K4733">
            <v>0</v>
          </cell>
          <cell r="AH4733"/>
        </row>
        <row r="4734">
          <cell r="K4734">
            <v>0</v>
          </cell>
          <cell r="AH4734"/>
        </row>
        <row r="4735">
          <cell r="K4735">
            <v>0</v>
          </cell>
          <cell r="AH4735"/>
        </row>
        <row r="4736">
          <cell r="K4736">
            <v>0</v>
          </cell>
          <cell r="AH4736"/>
        </row>
        <row r="4737">
          <cell r="K4737">
            <v>0</v>
          </cell>
          <cell r="AH4737"/>
        </row>
        <row r="4738">
          <cell r="K4738">
            <v>0</v>
          </cell>
          <cell r="AH4738"/>
        </row>
        <row r="4739">
          <cell r="K4739">
            <v>0</v>
          </cell>
          <cell r="AH4739"/>
        </row>
        <row r="4740">
          <cell r="K4740">
            <v>0</v>
          </cell>
          <cell r="AH4740"/>
        </row>
        <row r="4741">
          <cell r="K4741">
            <v>0</v>
          </cell>
          <cell r="AH4741"/>
        </row>
        <row r="4742">
          <cell r="K4742">
            <v>0</v>
          </cell>
          <cell r="AH4742"/>
        </row>
        <row r="4743">
          <cell r="K4743">
            <v>0</v>
          </cell>
          <cell r="AH4743"/>
        </row>
        <row r="4744">
          <cell r="K4744">
            <v>0</v>
          </cell>
          <cell r="AH4744"/>
        </row>
        <row r="4745">
          <cell r="K4745">
            <v>0</v>
          </cell>
          <cell r="AH4745"/>
        </row>
        <row r="4746">
          <cell r="K4746">
            <v>0</v>
          </cell>
          <cell r="AH4746"/>
        </row>
        <row r="4747">
          <cell r="K4747">
            <v>0</v>
          </cell>
          <cell r="AH4747"/>
        </row>
        <row r="4748">
          <cell r="K4748">
            <v>0</v>
          </cell>
          <cell r="AH4748"/>
        </row>
        <row r="4749">
          <cell r="K4749">
            <v>0</v>
          </cell>
          <cell r="AH4749"/>
        </row>
        <row r="4750">
          <cell r="K4750">
            <v>0</v>
          </cell>
          <cell r="AH4750"/>
        </row>
        <row r="4751">
          <cell r="K4751">
            <v>0</v>
          </cell>
          <cell r="AH4751"/>
        </row>
        <row r="4752">
          <cell r="K4752">
            <v>0</v>
          </cell>
          <cell r="AH4752"/>
        </row>
        <row r="4753">
          <cell r="K4753">
            <v>0</v>
          </cell>
          <cell r="AH4753"/>
        </row>
        <row r="4754">
          <cell r="K4754">
            <v>0</v>
          </cell>
          <cell r="AH4754"/>
        </row>
        <row r="4755">
          <cell r="K4755">
            <v>0</v>
          </cell>
          <cell r="AH4755"/>
        </row>
        <row r="4756">
          <cell r="K4756">
            <v>0</v>
          </cell>
          <cell r="AH4756"/>
        </row>
        <row r="4757">
          <cell r="K4757">
            <v>0</v>
          </cell>
          <cell r="AH4757"/>
        </row>
        <row r="4758">
          <cell r="K4758">
            <v>0</v>
          </cell>
          <cell r="AH4758"/>
        </row>
        <row r="4759">
          <cell r="K4759">
            <v>0</v>
          </cell>
          <cell r="AH4759"/>
        </row>
        <row r="4760">
          <cell r="K4760">
            <v>0</v>
          </cell>
          <cell r="AH4760"/>
        </row>
        <row r="4761">
          <cell r="K4761">
            <v>0</v>
          </cell>
          <cell r="AH4761"/>
        </row>
        <row r="4762">
          <cell r="K4762">
            <v>0</v>
          </cell>
          <cell r="AH4762"/>
        </row>
        <row r="4763">
          <cell r="K4763">
            <v>0</v>
          </cell>
          <cell r="AH4763"/>
        </row>
        <row r="4764">
          <cell r="K4764">
            <v>0</v>
          </cell>
          <cell r="AH4764"/>
        </row>
        <row r="4765">
          <cell r="K4765">
            <v>0</v>
          </cell>
          <cell r="AH4765"/>
        </row>
        <row r="4766">
          <cell r="K4766">
            <v>0</v>
          </cell>
          <cell r="AH4766"/>
        </row>
        <row r="4767">
          <cell r="K4767">
            <v>0</v>
          </cell>
          <cell r="AH4767"/>
        </row>
        <row r="4768">
          <cell r="K4768">
            <v>0</v>
          </cell>
          <cell r="AH4768"/>
        </row>
        <row r="4769">
          <cell r="K4769">
            <v>0</v>
          </cell>
          <cell r="AH4769"/>
        </row>
        <row r="4770">
          <cell r="K4770">
            <v>0</v>
          </cell>
          <cell r="AH4770"/>
        </row>
        <row r="4771">
          <cell r="K4771">
            <v>0</v>
          </cell>
          <cell r="AH4771"/>
        </row>
        <row r="4772">
          <cell r="K4772">
            <v>0</v>
          </cell>
          <cell r="AH4772"/>
        </row>
        <row r="4773">
          <cell r="K4773">
            <v>0</v>
          </cell>
          <cell r="AH4773"/>
        </row>
        <row r="4774">
          <cell r="K4774">
            <v>0</v>
          </cell>
          <cell r="AH4774"/>
        </row>
        <row r="4775">
          <cell r="K4775">
            <v>0</v>
          </cell>
          <cell r="AH4775"/>
        </row>
        <row r="4776">
          <cell r="K4776">
            <v>0</v>
          </cell>
          <cell r="AH4776"/>
        </row>
        <row r="4777">
          <cell r="K4777">
            <v>0</v>
          </cell>
          <cell r="AH4777"/>
        </row>
        <row r="4778">
          <cell r="K4778">
            <v>0</v>
          </cell>
          <cell r="AH4778"/>
        </row>
        <row r="4779">
          <cell r="K4779">
            <v>0</v>
          </cell>
          <cell r="AH4779"/>
        </row>
        <row r="4780">
          <cell r="K4780">
            <v>0</v>
          </cell>
          <cell r="AH4780"/>
        </row>
        <row r="4781">
          <cell r="K4781">
            <v>0</v>
          </cell>
          <cell r="AH4781"/>
        </row>
        <row r="4782">
          <cell r="K4782">
            <v>0</v>
          </cell>
          <cell r="AH4782"/>
        </row>
        <row r="4783">
          <cell r="K4783">
            <v>0</v>
          </cell>
          <cell r="AH4783"/>
        </row>
        <row r="4784">
          <cell r="K4784">
            <v>0</v>
          </cell>
          <cell r="AH4784"/>
        </row>
        <row r="4785">
          <cell r="K4785">
            <v>0</v>
          </cell>
          <cell r="AH4785"/>
        </row>
        <row r="4786">
          <cell r="K4786">
            <v>0</v>
          </cell>
          <cell r="AH4786"/>
        </row>
        <row r="4787">
          <cell r="K4787">
            <v>0</v>
          </cell>
          <cell r="AH4787"/>
        </row>
        <row r="4788">
          <cell r="K4788">
            <v>0</v>
          </cell>
          <cell r="AH4788"/>
        </row>
        <row r="4789">
          <cell r="K4789">
            <v>0</v>
          </cell>
          <cell r="AH4789"/>
        </row>
        <row r="4790">
          <cell r="K4790">
            <v>0</v>
          </cell>
          <cell r="AH4790"/>
        </row>
        <row r="4791">
          <cell r="K4791">
            <v>0</v>
          </cell>
          <cell r="AH4791"/>
        </row>
        <row r="4792">
          <cell r="K4792">
            <v>0</v>
          </cell>
          <cell r="AH4792"/>
        </row>
        <row r="4793">
          <cell r="K4793">
            <v>0</v>
          </cell>
          <cell r="AH4793"/>
        </row>
        <row r="4794">
          <cell r="K4794">
            <v>0</v>
          </cell>
          <cell r="AH4794"/>
        </row>
        <row r="4795">
          <cell r="K4795">
            <v>0</v>
          </cell>
          <cell r="AH4795"/>
        </row>
        <row r="4796">
          <cell r="K4796">
            <v>0</v>
          </cell>
          <cell r="AH4796"/>
        </row>
        <row r="4797">
          <cell r="K4797">
            <v>0</v>
          </cell>
          <cell r="AH4797"/>
        </row>
        <row r="4798">
          <cell r="K4798">
            <v>0</v>
          </cell>
          <cell r="AH4798"/>
        </row>
        <row r="4799">
          <cell r="K4799">
            <v>0</v>
          </cell>
          <cell r="AH4799"/>
        </row>
        <row r="4800">
          <cell r="K4800">
            <v>0</v>
          </cell>
          <cell r="AH4800"/>
        </row>
        <row r="4801">
          <cell r="K4801">
            <v>0</v>
          </cell>
          <cell r="AH4801"/>
        </row>
        <row r="4802">
          <cell r="K4802">
            <v>0</v>
          </cell>
          <cell r="AH4802"/>
        </row>
        <row r="4803">
          <cell r="K4803">
            <v>0</v>
          </cell>
          <cell r="AH4803"/>
        </row>
        <row r="4804">
          <cell r="K4804">
            <v>0</v>
          </cell>
          <cell r="AH4804"/>
        </row>
        <row r="4805">
          <cell r="K4805">
            <v>0</v>
          </cell>
          <cell r="AH4805"/>
        </row>
        <row r="4806">
          <cell r="K4806">
            <v>0</v>
          </cell>
          <cell r="AH4806"/>
        </row>
        <row r="4807">
          <cell r="K4807">
            <v>0</v>
          </cell>
          <cell r="AH4807"/>
        </row>
        <row r="4808">
          <cell r="K4808">
            <v>0</v>
          </cell>
          <cell r="AH4808"/>
        </row>
        <row r="4809">
          <cell r="K4809">
            <v>0</v>
          </cell>
          <cell r="AH4809"/>
        </row>
        <row r="4810">
          <cell r="K4810">
            <v>0</v>
          </cell>
          <cell r="AH4810"/>
        </row>
        <row r="4811">
          <cell r="K4811">
            <v>0</v>
          </cell>
          <cell r="AH4811"/>
        </row>
        <row r="4812">
          <cell r="K4812">
            <v>0</v>
          </cell>
          <cell r="AH4812"/>
        </row>
        <row r="4813">
          <cell r="K4813">
            <v>0</v>
          </cell>
          <cell r="AH4813"/>
        </row>
        <row r="4814">
          <cell r="K4814">
            <v>0</v>
          </cell>
          <cell r="AH4814"/>
        </row>
        <row r="4815">
          <cell r="K4815">
            <v>0</v>
          </cell>
          <cell r="AH4815"/>
        </row>
        <row r="4816">
          <cell r="K4816">
            <v>0</v>
          </cell>
          <cell r="AH4816"/>
        </row>
        <row r="4817">
          <cell r="K4817">
            <v>0</v>
          </cell>
          <cell r="AH4817"/>
        </row>
        <row r="4818">
          <cell r="K4818">
            <v>0</v>
          </cell>
          <cell r="AH4818"/>
        </row>
        <row r="4819">
          <cell r="K4819">
            <v>0</v>
          </cell>
          <cell r="AH4819"/>
        </row>
        <row r="4820">
          <cell r="K4820">
            <v>0</v>
          </cell>
          <cell r="AH4820"/>
        </row>
        <row r="4821">
          <cell r="K4821">
            <v>0</v>
          </cell>
          <cell r="AH4821"/>
        </row>
        <row r="4822">
          <cell r="K4822">
            <v>0</v>
          </cell>
          <cell r="AH4822"/>
        </row>
        <row r="4823">
          <cell r="K4823">
            <v>0</v>
          </cell>
          <cell r="AH4823"/>
        </row>
        <row r="4824">
          <cell r="K4824">
            <v>0</v>
          </cell>
          <cell r="AH4824"/>
        </row>
        <row r="4825">
          <cell r="K4825">
            <v>0</v>
          </cell>
          <cell r="AH4825"/>
        </row>
        <row r="4826">
          <cell r="K4826">
            <v>0</v>
          </cell>
          <cell r="AH4826"/>
        </row>
        <row r="4827">
          <cell r="K4827">
            <v>0</v>
          </cell>
          <cell r="AH4827"/>
        </row>
        <row r="4828">
          <cell r="K4828">
            <v>0</v>
          </cell>
          <cell r="AH4828"/>
        </row>
        <row r="4829">
          <cell r="K4829">
            <v>0</v>
          </cell>
          <cell r="AH4829"/>
        </row>
        <row r="4830">
          <cell r="K4830">
            <v>0</v>
          </cell>
          <cell r="AH4830"/>
        </row>
        <row r="4831">
          <cell r="K4831">
            <v>0</v>
          </cell>
          <cell r="AH4831"/>
        </row>
        <row r="4832">
          <cell r="K4832">
            <v>0</v>
          </cell>
          <cell r="AH4832"/>
        </row>
        <row r="4833">
          <cell r="K4833">
            <v>0</v>
          </cell>
          <cell r="AH4833"/>
        </row>
        <row r="4834">
          <cell r="K4834">
            <v>0</v>
          </cell>
          <cell r="AH4834"/>
        </row>
        <row r="4835">
          <cell r="K4835">
            <v>0</v>
          </cell>
          <cell r="AH4835"/>
        </row>
        <row r="4836">
          <cell r="K4836">
            <v>0</v>
          </cell>
          <cell r="AH4836"/>
        </row>
        <row r="4837">
          <cell r="K4837">
            <v>0</v>
          </cell>
          <cell r="AH4837"/>
        </row>
        <row r="4838">
          <cell r="K4838">
            <v>0</v>
          </cell>
          <cell r="AH4838"/>
        </row>
        <row r="4839">
          <cell r="K4839">
            <v>0</v>
          </cell>
          <cell r="AH4839"/>
        </row>
        <row r="4840">
          <cell r="K4840">
            <v>0</v>
          </cell>
          <cell r="AH4840"/>
        </row>
        <row r="4841">
          <cell r="K4841">
            <v>0</v>
          </cell>
          <cell r="AH4841"/>
        </row>
        <row r="4842">
          <cell r="K4842">
            <v>0</v>
          </cell>
          <cell r="AH4842"/>
        </row>
        <row r="4843">
          <cell r="K4843">
            <v>0</v>
          </cell>
          <cell r="AH4843"/>
        </row>
        <row r="4844">
          <cell r="K4844">
            <v>0</v>
          </cell>
          <cell r="AH4844"/>
        </row>
        <row r="4845">
          <cell r="K4845">
            <v>0</v>
          </cell>
          <cell r="AH4845"/>
        </row>
        <row r="4846">
          <cell r="K4846">
            <v>0</v>
          </cell>
          <cell r="AH4846"/>
        </row>
        <row r="4847">
          <cell r="K4847">
            <v>0</v>
          </cell>
          <cell r="AH4847"/>
        </row>
        <row r="4848">
          <cell r="K4848">
            <v>0</v>
          </cell>
          <cell r="AH4848"/>
        </row>
        <row r="4849">
          <cell r="K4849">
            <v>0</v>
          </cell>
          <cell r="AH4849"/>
        </row>
        <row r="4850">
          <cell r="K4850">
            <v>0</v>
          </cell>
          <cell r="AH4850"/>
        </row>
        <row r="4851">
          <cell r="K4851">
            <v>0</v>
          </cell>
          <cell r="AH4851"/>
        </row>
        <row r="4852">
          <cell r="K4852">
            <v>0</v>
          </cell>
          <cell r="AH4852"/>
        </row>
        <row r="4853">
          <cell r="K4853">
            <v>0</v>
          </cell>
          <cell r="AH4853"/>
        </row>
        <row r="4854">
          <cell r="K4854">
            <v>0</v>
          </cell>
          <cell r="AH4854"/>
        </row>
        <row r="4855">
          <cell r="K4855">
            <v>0</v>
          </cell>
          <cell r="AH4855"/>
        </row>
        <row r="4856">
          <cell r="K4856">
            <v>0</v>
          </cell>
          <cell r="AH4856"/>
        </row>
        <row r="4857">
          <cell r="K4857">
            <v>0</v>
          </cell>
          <cell r="AH4857"/>
        </row>
        <row r="4858">
          <cell r="K4858">
            <v>0</v>
          </cell>
          <cell r="AH4858"/>
        </row>
        <row r="4859">
          <cell r="K4859">
            <v>0</v>
          </cell>
          <cell r="AH4859"/>
        </row>
        <row r="4860">
          <cell r="K4860">
            <v>0</v>
          </cell>
          <cell r="AH4860"/>
        </row>
        <row r="4861">
          <cell r="K4861">
            <v>0</v>
          </cell>
          <cell r="AH4861"/>
        </row>
        <row r="4862">
          <cell r="K4862">
            <v>0</v>
          </cell>
          <cell r="AH4862"/>
        </row>
        <row r="4863">
          <cell r="K4863">
            <v>0</v>
          </cell>
          <cell r="AH4863"/>
        </row>
        <row r="4864">
          <cell r="K4864">
            <v>0</v>
          </cell>
          <cell r="AH4864"/>
        </row>
        <row r="4865">
          <cell r="K4865">
            <v>0</v>
          </cell>
          <cell r="AH4865"/>
        </row>
        <row r="4866">
          <cell r="K4866">
            <v>0</v>
          </cell>
          <cell r="AH4866"/>
        </row>
        <row r="4867">
          <cell r="K4867">
            <v>0</v>
          </cell>
          <cell r="AH4867"/>
        </row>
        <row r="4868">
          <cell r="K4868">
            <v>0</v>
          </cell>
          <cell r="AH4868"/>
        </row>
        <row r="4869">
          <cell r="K4869">
            <v>0</v>
          </cell>
          <cell r="AH4869"/>
        </row>
        <row r="4870">
          <cell r="K4870">
            <v>0</v>
          </cell>
          <cell r="AH4870"/>
        </row>
        <row r="4871">
          <cell r="K4871">
            <v>0</v>
          </cell>
          <cell r="AH4871"/>
        </row>
        <row r="4872">
          <cell r="K4872">
            <v>0</v>
          </cell>
          <cell r="AH4872"/>
        </row>
        <row r="4873">
          <cell r="K4873">
            <v>0</v>
          </cell>
          <cell r="AH4873"/>
        </row>
        <row r="4874">
          <cell r="K4874">
            <v>0</v>
          </cell>
          <cell r="AH4874"/>
        </row>
        <row r="4875">
          <cell r="K4875">
            <v>0</v>
          </cell>
          <cell r="AH4875"/>
        </row>
        <row r="4876">
          <cell r="K4876">
            <v>0</v>
          </cell>
          <cell r="AH4876"/>
        </row>
        <row r="4877">
          <cell r="K4877">
            <v>0</v>
          </cell>
          <cell r="AH4877"/>
        </row>
        <row r="4878">
          <cell r="K4878">
            <v>0</v>
          </cell>
          <cell r="AH4878"/>
        </row>
        <row r="4879">
          <cell r="K4879">
            <v>0</v>
          </cell>
          <cell r="AH4879"/>
        </row>
        <row r="4880">
          <cell r="K4880">
            <v>0</v>
          </cell>
          <cell r="AH4880"/>
        </row>
        <row r="4881">
          <cell r="K4881">
            <v>0</v>
          </cell>
          <cell r="AH4881"/>
        </row>
        <row r="4882">
          <cell r="K4882">
            <v>0</v>
          </cell>
          <cell r="AH4882"/>
        </row>
        <row r="4883">
          <cell r="K4883">
            <v>0</v>
          </cell>
          <cell r="AH4883"/>
        </row>
        <row r="4884">
          <cell r="K4884">
            <v>0</v>
          </cell>
          <cell r="AH4884"/>
        </row>
        <row r="4885">
          <cell r="K4885">
            <v>0</v>
          </cell>
          <cell r="AH4885"/>
        </row>
        <row r="4886">
          <cell r="K4886">
            <v>0</v>
          </cell>
          <cell r="AH4886"/>
        </row>
        <row r="4887">
          <cell r="K4887">
            <v>0</v>
          </cell>
          <cell r="AH4887"/>
        </row>
        <row r="4888">
          <cell r="K4888">
            <v>0</v>
          </cell>
          <cell r="AH4888"/>
        </row>
        <row r="4889">
          <cell r="K4889">
            <v>0</v>
          </cell>
          <cell r="AH4889"/>
        </row>
        <row r="4890">
          <cell r="K4890">
            <v>0</v>
          </cell>
          <cell r="AH4890"/>
        </row>
        <row r="4891">
          <cell r="K4891">
            <v>0</v>
          </cell>
          <cell r="AH4891"/>
        </row>
        <row r="4892">
          <cell r="K4892">
            <v>0</v>
          </cell>
          <cell r="AH4892"/>
        </row>
        <row r="4893">
          <cell r="K4893">
            <v>0</v>
          </cell>
          <cell r="AH4893"/>
        </row>
        <row r="4894">
          <cell r="K4894">
            <v>0</v>
          </cell>
          <cell r="AH4894"/>
        </row>
        <row r="4895">
          <cell r="K4895">
            <v>0</v>
          </cell>
          <cell r="AH4895"/>
        </row>
        <row r="4896">
          <cell r="K4896">
            <v>0</v>
          </cell>
          <cell r="AH4896"/>
        </row>
        <row r="4897">
          <cell r="K4897">
            <v>0</v>
          </cell>
          <cell r="AH4897"/>
        </row>
        <row r="4898">
          <cell r="K4898">
            <v>0</v>
          </cell>
          <cell r="AH4898"/>
        </row>
        <row r="4899">
          <cell r="K4899">
            <v>0</v>
          </cell>
          <cell r="AH4899"/>
        </row>
        <row r="4900">
          <cell r="K4900">
            <v>0</v>
          </cell>
          <cell r="AH4900"/>
        </row>
        <row r="4901">
          <cell r="K4901">
            <v>0</v>
          </cell>
          <cell r="AH4901"/>
        </row>
        <row r="4902">
          <cell r="K4902">
            <v>0</v>
          </cell>
          <cell r="AH4902"/>
        </row>
        <row r="4903">
          <cell r="K4903">
            <v>0</v>
          </cell>
          <cell r="AH4903"/>
        </row>
        <row r="4904">
          <cell r="K4904">
            <v>0</v>
          </cell>
          <cell r="AH4904"/>
        </row>
        <row r="4905">
          <cell r="K4905">
            <v>0</v>
          </cell>
          <cell r="AH4905"/>
        </row>
        <row r="4906">
          <cell r="K4906">
            <v>0</v>
          </cell>
          <cell r="AH4906"/>
        </row>
        <row r="4907">
          <cell r="K4907">
            <v>0</v>
          </cell>
          <cell r="AH4907"/>
        </row>
        <row r="4908">
          <cell r="K4908">
            <v>0</v>
          </cell>
          <cell r="AH4908"/>
        </row>
        <row r="4909">
          <cell r="K4909">
            <v>0</v>
          </cell>
          <cell r="AH4909"/>
        </row>
        <row r="4910">
          <cell r="K4910">
            <v>0</v>
          </cell>
          <cell r="AH4910"/>
        </row>
        <row r="4911">
          <cell r="K4911">
            <v>0</v>
          </cell>
          <cell r="AH4911"/>
        </row>
        <row r="4912">
          <cell r="K4912">
            <v>0</v>
          </cell>
          <cell r="AH4912"/>
        </row>
        <row r="4913">
          <cell r="K4913">
            <v>0</v>
          </cell>
          <cell r="AH4913"/>
        </row>
        <row r="4914">
          <cell r="K4914">
            <v>0</v>
          </cell>
          <cell r="AH4914"/>
        </row>
        <row r="4915">
          <cell r="K4915">
            <v>0</v>
          </cell>
          <cell r="AH4915"/>
        </row>
        <row r="4916">
          <cell r="K4916">
            <v>0</v>
          </cell>
          <cell r="AH4916"/>
        </row>
        <row r="4917">
          <cell r="K4917">
            <v>0</v>
          </cell>
          <cell r="AH4917"/>
        </row>
        <row r="4918">
          <cell r="K4918">
            <v>0</v>
          </cell>
          <cell r="AH4918"/>
        </row>
        <row r="4919">
          <cell r="K4919">
            <v>0</v>
          </cell>
          <cell r="AH4919"/>
        </row>
        <row r="4920">
          <cell r="K4920">
            <v>0</v>
          </cell>
          <cell r="AH4920"/>
        </row>
        <row r="4921">
          <cell r="K4921">
            <v>0</v>
          </cell>
          <cell r="AH4921"/>
        </row>
        <row r="4922">
          <cell r="K4922">
            <v>0</v>
          </cell>
          <cell r="AH4922"/>
        </row>
        <row r="4923">
          <cell r="K4923">
            <v>0</v>
          </cell>
          <cell r="AH4923"/>
        </row>
        <row r="4924">
          <cell r="K4924">
            <v>0</v>
          </cell>
          <cell r="AH4924"/>
        </row>
        <row r="4925">
          <cell r="K4925">
            <v>0</v>
          </cell>
          <cell r="AH4925"/>
        </row>
        <row r="4926">
          <cell r="K4926">
            <v>0</v>
          </cell>
          <cell r="AH4926"/>
        </row>
        <row r="4927">
          <cell r="K4927">
            <v>0</v>
          </cell>
          <cell r="AH4927"/>
        </row>
        <row r="4928">
          <cell r="K4928">
            <v>0</v>
          </cell>
          <cell r="AH4928"/>
        </row>
        <row r="4929">
          <cell r="K4929">
            <v>0</v>
          </cell>
          <cell r="AH4929"/>
        </row>
        <row r="4930">
          <cell r="K4930">
            <v>0</v>
          </cell>
          <cell r="AH4930"/>
        </row>
        <row r="4931">
          <cell r="K4931">
            <v>0</v>
          </cell>
          <cell r="AH4931"/>
        </row>
        <row r="4932">
          <cell r="K4932">
            <v>0</v>
          </cell>
          <cell r="AH4932"/>
        </row>
        <row r="4933">
          <cell r="K4933">
            <v>0</v>
          </cell>
          <cell r="AH4933"/>
        </row>
        <row r="4934">
          <cell r="K4934">
            <v>0</v>
          </cell>
          <cell r="AH4934"/>
        </row>
        <row r="4935">
          <cell r="K4935">
            <v>0</v>
          </cell>
          <cell r="AH4935"/>
        </row>
        <row r="4936">
          <cell r="K4936">
            <v>0</v>
          </cell>
          <cell r="AH4936"/>
        </row>
        <row r="4937">
          <cell r="K4937">
            <v>0</v>
          </cell>
          <cell r="AH4937"/>
        </row>
        <row r="4938">
          <cell r="K4938">
            <v>0</v>
          </cell>
          <cell r="AH4938"/>
        </row>
        <row r="4939">
          <cell r="K4939">
            <v>0</v>
          </cell>
          <cell r="AH4939"/>
        </row>
        <row r="4940">
          <cell r="K4940">
            <v>0</v>
          </cell>
          <cell r="AH4940"/>
        </row>
        <row r="4941">
          <cell r="K4941">
            <v>0</v>
          </cell>
          <cell r="AH4941"/>
        </row>
        <row r="4942">
          <cell r="K4942">
            <v>0</v>
          </cell>
          <cell r="AH4942"/>
        </row>
        <row r="4943">
          <cell r="K4943">
            <v>0</v>
          </cell>
          <cell r="AH4943"/>
        </row>
        <row r="4944">
          <cell r="K4944">
            <v>0</v>
          </cell>
          <cell r="AH4944"/>
        </row>
        <row r="4945">
          <cell r="K4945">
            <v>0</v>
          </cell>
          <cell r="AH4945"/>
        </row>
        <row r="4946">
          <cell r="K4946">
            <v>0</v>
          </cell>
          <cell r="AH4946"/>
        </row>
        <row r="4947">
          <cell r="K4947">
            <v>0</v>
          </cell>
          <cell r="AH4947"/>
        </row>
        <row r="4948">
          <cell r="K4948">
            <v>0</v>
          </cell>
          <cell r="AH4948"/>
        </row>
        <row r="4949">
          <cell r="K4949">
            <v>0</v>
          </cell>
          <cell r="AH4949"/>
        </row>
        <row r="4950">
          <cell r="K4950">
            <v>0</v>
          </cell>
          <cell r="AH4950"/>
        </row>
        <row r="4951">
          <cell r="K4951">
            <v>0</v>
          </cell>
          <cell r="AH4951"/>
        </row>
        <row r="4952">
          <cell r="K4952">
            <v>0</v>
          </cell>
          <cell r="AH4952"/>
        </row>
        <row r="4953">
          <cell r="K4953">
            <v>0</v>
          </cell>
          <cell r="AH4953"/>
        </row>
        <row r="4954">
          <cell r="K4954">
            <v>0</v>
          </cell>
          <cell r="AH4954"/>
        </row>
        <row r="4955">
          <cell r="K4955">
            <v>0</v>
          </cell>
          <cell r="AH4955"/>
        </row>
        <row r="4956">
          <cell r="K4956">
            <v>0</v>
          </cell>
          <cell r="AH4956"/>
        </row>
        <row r="4957">
          <cell r="K4957">
            <v>0</v>
          </cell>
          <cell r="AH4957"/>
        </row>
        <row r="4958">
          <cell r="K4958">
            <v>0</v>
          </cell>
          <cell r="AH4958"/>
        </row>
        <row r="4959">
          <cell r="K4959">
            <v>0</v>
          </cell>
          <cell r="AH4959"/>
        </row>
        <row r="4960">
          <cell r="K4960">
            <v>0</v>
          </cell>
          <cell r="AH4960"/>
        </row>
        <row r="4961">
          <cell r="K4961">
            <v>0</v>
          </cell>
          <cell r="AH4961"/>
        </row>
        <row r="4962">
          <cell r="K4962">
            <v>0</v>
          </cell>
          <cell r="AH4962"/>
        </row>
        <row r="4963">
          <cell r="K4963">
            <v>0</v>
          </cell>
          <cell r="AH4963"/>
        </row>
        <row r="4964">
          <cell r="K4964">
            <v>0</v>
          </cell>
          <cell r="AH4964"/>
        </row>
        <row r="4965">
          <cell r="K4965">
            <v>0</v>
          </cell>
          <cell r="AH4965"/>
        </row>
        <row r="4966">
          <cell r="K4966">
            <v>0</v>
          </cell>
          <cell r="AH4966"/>
        </row>
        <row r="4967">
          <cell r="K4967">
            <v>0</v>
          </cell>
          <cell r="AH4967"/>
        </row>
        <row r="4968">
          <cell r="K4968">
            <v>0</v>
          </cell>
          <cell r="AH4968"/>
        </row>
        <row r="4969">
          <cell r="K4969">
            <v>0</v>
          </cell>
          <cell r="AH4969"/>
        </row>
        <row r="4970">
          <cell r="K4970">
            <v>0</v>
          </cell>
          <cell r="AH4970"/>
        </row>
        <row r="4971">
          <cell r="K4971">
            <v>0</v>
          </cell>
          <cell r="AH4971"/>
        </row>
        <row r="4972">
          <cell r="K4972">
            <v>0</v>
          </cell>
          <cell r="AH4972"/>
        </row>
        <row r="4973">
          <cell r="K4973">
            <v>0</v>
          </cell>
          <cell r="AH4973"/>
        </row>
        <row r="4974">
          <cell r="K4974">
            <v>0</v>
          </cell>
          <cell r="AH4974"/>
        </row>
        <row r="4975">
          <cell r="K4975">
            <v>0</v>
          </cell>
          <cell r="AH4975"/>
        </row>
        <row r="4976">
          <cell r="K4976">
            <v>0</v>
          </cell>
          <cell r="AH4976"/>
        </row>
        <row r="4977">
          <cell r="K4977">
            <v>0</v>
          </cell>
          <cell r="AH4977"/>
        </row>
        <row r="4978">
          <cell r="K4978">
            <v>0</v>
          </cell>
          <cell r="AH4978"/>
        </row>
        <row r="4979">
          <cell r="K4979">
            <v>0</v>
          </cell>
          <cell r="AH4979"/>
        </row>
        <row r="4980">
          <cell r="K4980">
            <v>0</v>
          </cell>
          <cell r="AH4980"/>
        </row>
        <row r="4981">
          <cell r="K4981">
            <v>0</v>
          </cell>
          <cell r="AH4981"/>
        </row>
        <row r="4982">
          <cell r="K4982">
            <v>0</v>
          </cell>
          <cell r="AH4982"/>
        </row>
        <row r="4983">
          <cell r="K4983">
            <v>0</v>
          </cell>
          <cell r="AH4983"/>
        </row>
        <row r="4984">
          <cell r="K4984">
            <v>0</v>
          </cell>
          <cell r="AH4984"/>
        </row>
        <row r="4985">
          <cell r="K4985">
            <v>0</v>
          </cell>
          <cell r="AH4985"/>
        </row>
        <row r="4986">
          <cell r="K4986">
            <v>0</v>
          </cell>
          <cell r="AH4986"/>
        </row>
        <row r="4987">
          <cell r="K4987">
            <v>0</v>
          </cell>
          <cell r="AH4987"/>
        </row>
        <row r="4988">
          <cell r="K4988">
            <v>0</v>
          </cell>
          <cell r="AH4988"/>
        </row>
        <row r="4989">
          <cell r="K4989">
            <v>0</v>
          </cell>
          <cell r="AH4989"/>
        </row>
        <row r="4990">
          <cell r="K4990">
            <v>0</v>
          </cell>
          <cell r="AH4990"/>
        </row>
        <row r="4991">
          <cell r="K4991">
            <v>0</v>
          </cell>
          <cell r="AH4991"/>
        </row>
        <row r="4992">
          <cell r="K4992">
            <v>0</v>
          </cell>
          <cell r="AH4992"/>
        </row>
        <row r="4993">
          <cell r="K4993">
            <v>0</v>
          </cell>
          <cell r="AH4993"/>
        </row>
        <row r="4994">
          <cell r="K4994">
            <v>0</v>
          </cell>
          <cell r="AH4994"/>
        </row>
        <row r="4995">
          <cell r="K4995">
            <v>0</v>
          </cell>
          <cell r="AH4995"/>
        </row>
        <row r="4996">
          <cell r="K4996">
            <v>0</v>
          </cell>
          <cell r="AH4996"/>
        </row>
        <row r="4997">
          <cell r="K4997">
            <v>0</v>
          </cell>
          <cell r="AH4997"/>
        </row>
        <row r="4998">
          <cell r="K4998">
            <v>0</v>
          </cell>
          <cell r="AH4998"/>
        </row>
        <row r="4999">
          <cell r="K4999">
            <v>0</v>
          </cell>
          <cell r="AH4999"/>
        </row>
        <row r="5000">
          <cell r="K5000">
            <v>0</v>
          </cell>
          <cell r="AH5000"/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luation"/>
      <sheetName val="Summary"/>
      <sheetName val="Detail by Cost Center"/>
      <sheetName val="Sheet2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se"/>
      <sheetName val="Jun17 Summary"/>
      <sheetName val="Jul 17"/>
      <sheetName val="Jun 17"/>
      <sheetName val="May17"/>
      <sheetName val="Apr 17"/>
      <sheetName val="mar17"/>
      <sheetName val="Feb 17"/>
      <sheetName val="Jan17"/>
      <sheetName val="User Input"/>
      <sheetName val="Input Storage"/>
      <sheetName val="Triangle Templates"/>
      <sheetName val="Linear Trend Calc"/>
      <sheetName val="LogLinear Trend Calc"/>
      <sheetName val="Ratio, Manual Trend Calc"/>
      <sheetName val="Prior Valuation Date"/>
      <sheetName val="Seasonality"/>
      <sheetName val="CF"/>
      <sheetName val="WghtdCF"/>
      <sheetName val="HarmCF"/>
      <sheetName val="ArithCF"/>
      <sheetName val="CR"/>
      <sheetName val="CP Lag"/>
      <sheetName val="CP"/>
      <sheetName val="Paid Clai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S4">
            <v>0.9</v>
          </cell>
        </row>
        <row r="12">
          <cell r="L12">
            <v>2017</v>
          </cell>
          <cell r="S12">
            <v>1</v>
          </cell>
        </row>
        <row r="13">
          <cell r="L13">
            <v>6</v>
          </cell>
        </row>
        <row r="14">
          <cell r="L14">
            <v>201706</v>
          </cell>
          <cell r="S14" t="str">
            <v>Y</v>
          </cell>
        </row>
        <row r="15">
          <cell r="S15">
            <v>18</v>
          </cell>
        </row>
        <row r="18">
          <cell r="E18" t="str">
            <v>Community Prof + Ancillary</v>
          </cell>
          <cell r="L18">
            <v>48</v>
          </cell>
        </row>
        <row r="24">
          <cell r="S24">
            <v>0</v>
          </cell>
        </row>
        <row r="51">
          <cell r="S51">
            <v>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C4">
            <v>201307</v>
          </cell>
          <cell r="D4">
            <v>1</v>
          </cell>
        </row>
        <row r="5">
          <cell r="C5">
            <v>201308</v>
          </cell>
          <cell r="D5">
            <v>1</v>
          </cell>
        </row>
        <row r="6">
          <cell r="C6">
            <v>201309</v>
          </cell>
          <cell r="D6">
            <v>1</v>
          </cell>
        </row>
        <row r="7">
          <cell r="C7">
            <v>201310</v>
          </cell>
          <cell r="D7">
            <v>1</v>
          </cell>
        </row>
        <row r="8">
          <cell r="C8">
            <v>201311</v>
          </cell>
          <cell r="D8">
            <v>1</v>
          </cell>
        </row>
        <row r="9">
          <cell r="C9">
            <v>201312</v>
          </cell>
          <cell r="D9">
            <v>1</v>
          </cell>
        </row>
        <row r="10">
          <cell r="C10">
            <v>201401</v>
          </cell>
          <cell r="D10">
            <v>1</v>
          </cell>
        </row>
        <row r="11">
          <cell r="C11">
            <v>201402</v>
          </cell>
          <cell r="D11">
            <v>1.0000506101589561</v>
          </cell>
        </row>
        <row r="12">
          <cell r="C12">
            <v>201403</v>
          </cell>
          <cell r="D12">
            <v>1.0000506101589561</v>
          </cell>
        </row>
        <row r="13">
          <cell r="C13">
            <v>201404</v>
          </cell>
          <cell r="D13">
            <v>1.0000506101589561</v>
          </cell>
        </row>
        <row r="14">
          <cell r="C14">
            <v>201405</v>
          </cell>
          <cell r="D14">
            <v>1.0000506101589561</v>
          </cell>
        </row>
        <row r="15">
          <cell r="C15">
            <v>201406</v>
          </cell>
          <cell r="D15">
            <v>1.0000506101589564</v>
          </cell>
        </row>
        <row r="16">
          <cell r="C16">
            <v>201407</v>
          </cell>
          <cell r="D16">
            <v>1.0000506101589564</v>
          </cell>
        </row>
        <row r="17">
          <cell r="C17">
            <v>201408</v>
          </cell>
          <cell r="D17">
            <v>1.0000639335482302</v>
          </cell>
        </row>
        <row r="18">
          <cell r="C18">
            <v>201409</v>
          </cell>
          <cell r="D18">
            <v>1.0000639335482302</v>
          </cell>
        </row>
        <row r="19">
          <cell r="C19">
            <v>201410</v>
          </cell>
          <cell r="D19">
            <v>1.0000639335482302</v>
          </cell>
        </row>
        <row r="20">
          <cell r="C20">
            <v>201411</v>
          </cell>
          <cell r="D20">
            <v>1.0000639335482302</v>
          </cell>
        </row>
        <row r="21">
          <cell r="C21">
            <v>201412</v>
          </cell>
          <cell r="D21">
            <v>1.0000639335482302</v>
          </cell>
        </row>
        <row r="22">
          <cell r="C22">
            <v>201501</v>
          </cell>
          <cell r="D22">
            <v>1.0000639335482302</v>
          </cell>
        </row>
        <row r="23">
          <cell r="C23">
            <v>201502</v>
          </cell>
          <cell r="D23">
            <v>1.0000639335482302</v>
          </cell>
        </row>
        <row r="24">
          <cell r="C24">
            <v>201503</v>
          </cell>
          <cell r="D24">
            <v>1.0000639335482302</v>
          </cell>
        </row>
        <row r="25">
          <cell r="C25">
            <v>201504</v>
          </cell>
          <cell r="D25">
            <v>1.0000474057659123</v>
          </cell>
        </row>
        <row r="26">
          <cell r="C26">
            <v>201505</v>
          </cell>
          <cell r="D26">
            <v>1.0000315721170934</v>
          </cell>
        </row>
        <row r="27">
          <cell r="C27">
            <v>201506</v>
          </cell>
          <cell r="D27">
            <v>1.000032622597369</v>
          </cell>
        </row>
        <row r="28">
          <cell r="C28">
            <v>201507</v>
          </cell>
          <cell r="D28">
            <v>1.0000046418370641</v>
          </cell>
        </row>
        <row r="29">
          <cell r="C29">
            <v>201508</v>
          </cell>
          <cell r="D29">
            <v>1.000013697741017</v>
          </cell>
        </row>
        <row r="30">
          <cell r="C30">
            <v>201509</v>
          </cell>
          <cell r="D30">
            <v>1.0000289088471128</v>
          </cell>
        </row>
        <row r="31">
          <cell r="C31">
            <v>201510</v>
          </cell>
          <cell r="D31">
            <v>1.0000717970922381</v>
          </cell>
        </row>
        <row r="32">
          <cell r="C32">
            <v>201511</v>
          </cell>
          <cell r="D32">
            <v>1.0000196300522644</v>
          </cell>
        </row>
        <row r="33">
          <cell r="C33">
            <v>201512</v>
          </cell>
          <cell r="D33">
            <v>0.99994583809299964</v>
          </cell>
        </row>
        <row r="34">
          <cell r="C34">
            <v>201601</v>
          </cell>
          <cell r="D34">
            <v>0.99984487382358667</v>
          </cell>
        </row>
        <row r="35">
          <cell r="C35">
            <v>201602</v>
          </cell>
          <cell r="D35">
            <v>0.99989897468572519</v>
          </cell>
        </row>
        <row r="36">
          <cell r="C36">
            <v>201603</v>
          </cell>
          <cell r="D36">
            <v>0.9999111377848614</v>
          </cell>
        </row>
        <row r="37">
          <cell r="C37">
            <v>201604</v>
          </cell>
          <cell r="D37">
            <v>0.99989403385505471</v>
          </cell>
        </row>
        <row r="38">
          <cell r="C38">
            <v>201605</v>
          </cell>
          <cell r="D38">
            <v>0.99994234652599201</v>
          </cell>
        </row>
        <row r="39">
          <cell r="C39">
            <v>201606</v>
          </cell>
          <cell r="D39">
            <v>0.99983916749236457</v>
          </cell>
        </row>
        <row r="40">
          <cell r="C40">
            <v>201607</v>
          </cell>
          <cell r="D40">
            <v>1.0000132686495784</v>
          </cell>
        </row>
        <row r="41">
          <cell r="C41">
            <v>201608</v>
          </cell>
          <cell r="D41">
            <v>1.0004202907796484</v>
          </cell>
        </row>
        <row r="42">
          <cell r="C42">
            <v>201609</v>
          </cell>
          <cell r="D42">
            <v>1.0004012670206059</v>
          </cell>
        </row>
        <row r="43">
          <cell r="C43">
            <v>201610</v>
          </cell>
          <cell r="D43">
            <v>1.0001850259238767</v>
          </cell>
        </row>
        <row r="44">
          <cell r="C44">
            <v>201611</v>
          </cell>
          <cell r="D44">
            <v>0.99843652110740033</v>
          </cell>
        </row>
        <row r="45">
          <cell r="C45">
            <v>201612</v>
          </cell>
          <cell r="D45">
            <v>0.99838243863549203</v>
          </cell>
        </row>
        <row r="46">
          <cell r="C46">
            <v>201701</v>
          </cell>
          <cell r="D46">
            <v>0.9923458643627231</v>
          </cell>
        </row>
        <row r="47">
          <cell r="C47">
            <v>201702</v>
          </cell>
          <cell r="D47">
            <v>0.98925699412812895</v>
          </cell>
        </row>
        <row r="48">
          <cell r="C48">
            <v>201703</v>
          </cell>
          <cell r="D48">
            <v>0.97672023868130442</v>
          </cell>
        </row>
        <row r="49">
          <cell r="C49">
            <v>201704</v>
          </cell>
          <cell r="D49">
            <v>0.95616086316454107</v>
          </cell>
        </row>
        <row r="50">
          <cell r="C50">
            <v>201705</v>
          </cell>
          <cell r="D50">
            <v>0.91687436286946922</v>
          </cell>
        </row>
        <row r="51">
          <cell r="C51">
            <v>201706</v>
          </cell>
          <cell r="D51">
            <v>0.5288689422163857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">
          <cell r="D3">
            <v>201307</v>
          </cell>
          <cell r="E3">
            <v>201308</v>
          </cell>
          <cell r="F3">
            <v>201309</v>
          </cell>
          <cell r="G3">
            <v>201310</v>
          </cell>
          <cell r="H3">
            <v>201311</v>
          </cell>
          <cell r="I3">
            <v>201312</v>
          </cell>
          <cell r="J3">
            <v>201401</v>
          </cell>
          <cell r="K3">
            <v>201402</v>
          </cell>
          <cell r="L3">
            <v>201403</v>
          </cell>
          <cell r="M3">
            <v>201404</v>
          </cell>
          <cell r="N3">
            <v>201405</v>
          </cell>
          <cell r="O3">
            <v>201406</v>
          </cell>
          <cell r="P3">
            <v>201407</v>
          </cell>
          <cell r="Q3">
            <v>201408</v>
          </cell>
          <cell r="R3">
            <v>201409</v>
          </cell>
          <cell r="S3">
            <v>201410</v>
          </cell>
          <cell r="T3">
            <v>201411</v>
          </cell>
          <cell r="U3">
            <v>201412</v>
          </cell>
          <cell r="V3">
            <v>201501</v>
          </cell>
          <cell r="W3">
            <v>201502</v>
          </cell>
          <cell r="X3">
            <v>201503</v>
          </cell>
          <cell r="Y3">
            <v>201504</v>
          </cell>
          <cell r="Z3">
            <v>201505</v>
          </cell>
          <cell r="AA3">
            <v>201506</v>
          </cell>
          <cell r="AB3">
            <v>201507</v>
          </cell>
          <cell r="AC3">
            <v>201508</v>
          </cell>
          <cell r="AD3">
            <v>201509</v>
          </cell>
          <cell r="AE3">
            <v>201510</v>
          </cell>
          <cell r="AF3">
            <v>201511</v>
          </cell>
          <cell r="AG3">
            <v>201512</v>
          </cell>
          <cell r="AH3">
            <v>201601</v>
          </cell>
          <cell r="AI3">
            <v>201602</v>
          </cell>
          <cell r="AJ3">
            <v>201603</v>
          </cell>
          <cell r="AK3">
            <v>201604</v>
          </cell>
          <cell r="AL3">
            <v>201605</v>
          </cell>
          <cell r="AM3">
            <v>201606</v>
          </cell>
          <cell r="AN3">
            <v>201607</v>
          </cell>
          <cell r="AO3">
            <v>201608</v>
          </cell>
          <cell r="AP3">
            <v>201609</v>
          </cell>
          <cell r="AQ3">
            <v>201610</v>
          </cell>
          <cell r="AR3">
            <v>201611</v>
          </cell>
          <cell r="AS3">
            <v>201612</v>
          </cell>
          <cell r="AT3">
            <v>201701</v>
          </cell>
          <cell r="AU3">
            <v>201702</v>
          </cell>
          <cell r="AV3">
            <v>201703</v>
          </cell>
          <cell r="AW3">
            <v>201704</v>
          </cell>
          <cell r="AX3">
            <v>201705</v>
          </cell>
          <cell r="AY3">
            <v>201706</v>
          </cell>
          <cell r="AZ3" t="str">
            <v>Paid by Month</v>
          </cell>
          <cell r="BA3" t="str">
            <v>Total Paid to Date</v>
          </cell>
          <cell r="BB3" t="str">
            <v>Quarter</v>
          </cell>
          <cell r="BC3" t="str">
            <v>Exposure</v>
          </cell>
        </row>
        <row r="4">
          <cell r="C4">
            <v>201307</v>
          </cell>
          <cell r="D4">
            <v>250131.55000000002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250131.55000000002</v>
          </cell>
          <cell r="BA4">
            <v>250131.55000000002</v>
          </cell>
          <cell r="BB4" t="str">
            <v>3q2013</v>
          </cell>
          <cell r="BC4">
            <v>11248</v>
          </cell>
        </row>
        <row r="5">
          <cell r="C5">
            <v>201308</v>
          </cell>
          <cell r="D5">
            <v>190931.27999999997</v>
          </cell>
          <cell r="E5">
            <v>255532.59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446463.87</v>
          </cell>
          <cell r="BA5">
            <v>696595.42</v>
          </cell>
          <cell r="BB5" t="str">
            <v>3q2013</v>
          </cell>
          <cell r="BC5">
            <v>11317</v>
          </cell>
        </row>
        <row r="6">
          <cell r="C6">
            <v>201309</v>
          </cell>
          <cell r="D6">
            <v>26828.34</v>
          </cell>
          <cell r="E6">
            <v>208181.29</v>
          </cell>
          <cell r="F6">
            <v>270276.38999999996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505286.01999999996</v>
          </cell>
          <cell r="BA6">
            <v>1201881.44</v>
          </cell>
          <cell r="BB6" t="str">
            <v>3q2013</v>
          </cell>
          <cell r="BC6">
            <v>11299</v>
          </cell>
        </row>
        <row r="7">
          <cell r="C7">
            <v>201310</v>
          </cell>
          <cell r="D7">
            <v>14491.369999999999</v>
          </cell>
          <cell r="E7">
            <v>20564.87</v>
          </cell>
          <cell r="F7">
            <v>192382.2</v>
          </cell>
          <cell r="G7">
            <v>249557.96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476996.4</v>
          </cell>
          <cell r="BA7">
            <v>1678877.8399999999</v>
          </cell>
          <cell r="BB7" t="str">
            <v>4q2013</v>
          </cell>
          <cell r="BC7">
            <v>11364</v>
          </cell>
        </row>
        <row r="8">
          <cell r="C8">
            <v>201311</v>
          </cell>
          <cell r="D8">
            <v>6955.7400000000007</v>
          </cell>
          <cell r="E8">
            <v>6875.0199999999995</v>
          </cell>
          <cell r="F8">
            <v>27784.379999999997</v>
          </cell>
          <cell r="G8">
            <v>158109.87</v>
          </cell>
          <cell r="H8">
            <v>312659.20999999996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512384.22</v>
          </cell>
          <cell r="BA8">
            <v>2191262.0599999996</v>
          </cell>
          <cell r="BB8" t="str">
            <v>4q2013</v>
          </cell>
          <cell r="BC8">
            <v>11356</v>
          </cell>
        </row>
        <row r="9">
          <cell r="C9">
            <v>201312</v>
          </cell>
          <cell r="D9">
            <v>6942.93</v>
          </cell>
          <cell r="E9">
            <v>2199.04</v>
          </cell>
          <cell r="F9">
            <v>7550.71</v>
          </cell>
          <cell r="G9">
            <v>19945.100000000002</v>
          </cell>
          <cell r="H9">
            <v>168597.58000000002</v>
          </cell>
          <cell r="I9">
            <v>254665.41999999998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459900.78</v>
          </cell>
          <cell r="BA9">
            <v>2651162.84</v>
          </cell>
          <cell r="BB9" t="str">
            <v>4q2013</v>
          </cell>
          <cell r="BC9">
            <v>11361</v>
          </cell>
        </row>
        <row r="10">
          <cell r="C10">
            <v>201401</v>
          </cell>
          <cell r="D10">
            <v>1561.81</v>
          </cell>
          <cell r="E10">
            <v>3788.09</v>
          </cell>
          <cell r="F10">
            <v>4129.28</v>
          </cell>
          <cell r="G10">
            <v>9020.75</v>
          </cell>
          <cell r="H10">
            <v>21733.88</v>
          </cell>
          <cell r="I10">
            <v>266679.63</v>
          </cell>
          <cell r="J10">
            <v>287164.56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594078</v>
          </cell>
          <cell r="BA10">
            <v>3245240.84</v>
          </cell>
          <cell r="BB10" t="str">
            <v>1q2014</v>
          </cell>
          <cell r="BC10">
            <v>11583</v>
          </cell>
        </row>
        <row r="11">
          <cell r="C11">
            <v>201402</v>
          </cell>
          <cell r="D11">
            <v>915.36</v>
          </cell>
          <cell r="E11">
            <v>116.35</v>
          </cell>
          <cell r="F11">
            <v>6186.08</v>
          </cell>
          <cell r="G11">
            <v>7123.71</v>
          </cell>
          <cell r="H11">
            <v>3234.12</v>
          </cell>
          <cell r="I11">
            <v>14908.6</v>
          </cell>
          <cell r="J11">
            <v>160844.56</v>
          </cell>
          <cell r="K11">
            <v>298632.20999999996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491960.99</v>
          </cell>
          <cell r="BA11">
            <v>3737201.83</v>
          </cell>
          <cell r="BB11" t="str">
            <v>1q2014</v>
          </cell>
          <cell r="BC11">
            <v>11597</v>
          </cell>
        </row>
        <row r="12">
          <cell r="C12">
            <v>201403</v>
          </cell>
          <cell r="D12">
            <v>490.95</v>
          </cell>
          <cell r="E12">
            <v>402.55</v>
          </cell>
          <cell r="F12">
            <v>264.74</v>
          </cell>
          <cell r="G12">
            <v>2272.42</v>
          </cell>
          <cell r="H12">
            <v>4022.63</v>
          </cell>
          <cell r="I12">
            <v>8753.36</v>
          </cell>
          <cell r="J12">
            <v>47252.63</v>
          </cell>
          <cell r="K12">
            <v>202989.82</v>
          </cell>
          <cell r="L12">
            <v>289292.63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555741.73</v>
          </cell>
          <cell r="BA12">
            <v>4292943.5600000005</v>
          </cell>
          <cell r="BB12" t="str">
            <v>1q2014</v>
          </cell>
          <cell r="BC12">
            <v>11609</v>
          </cell>
        </row>
        <row r="13">
          <cell r="C13">
            <v>201404</v>
          </cell>
          <cell r="D13">
            <v>303.18</v>
          </cell>
          <cell r="E13">
            <v>2654.0899999999997</v>
          </cell>
          <cell r="F13">
            <v>3041.68</v>
          </cell>
          <cell r="G13">
            <v>17013.060000000001</v>
          </cell>
          <cell r="H13">
            <v>3373.75</v>
          </cell>
          <cell r="I13">
            <v>2577.63</v>
          </cell>
          <cell r="J13">
            <v>12965.34</v>
          </cell>
          <cell r="K13">
            <v>23334.23</v>
          </cell>
          <cell r="L13">
            <v>153260.37999999998</v>
          </cell>
          <cell r="M13">
            <v>287959.57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506482.91</v>
          </cell>
          <cell r="BA13">
            <v>4799426.4700000007</v>
          </cell>
          <cell r="BB13" t="str">
            <v>2q2014</v>
          </cell>
          <cell r="BC13">
            <v>11617</v>
          </cell>
        </row>
        <row r="14">
          <cell r="C14">
            <v>201405</v>
          </cell>
          <cell r="D14">
            <v>258.02999999999997</v>
          </cell>
          <cell r="E14">
            <v>382.49</v>
          </cell>
          <cell r="F14">
            <v>-360.19</v>
          </cell>
          <cell r="G14">
            <v>677.36</v>
          </cell>
          <cell r="H14">
            <v>1515.21</v>
          </cell>
          <cell r="I14">
            <v>3494.91</v>
          </cell>
          <cell r="J14">
            <v>6865.89</v>
          </cell>
          <cell r="K14">
            <v>7062.4299999999994</v>
          </cell>
          <cell r="L14">
            <v>23925.489999999998</v>
          </cell>
          <cell r="M14">
            <v>202200.55000000002</v>
          </cell>
          <cell r="N14">
            <v>319083.78999999998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565105.96</v>
          </cell>
          <cell r="BA14">
            <v>5364532.4300000006</v>
          </cell>
          <cell r="BB14" t="str">
            <v>2q2014</v>
          </cell>
          <cell r="BC14">
            <v>11596</v>
          </cell>
        </row>
        <row r="15">
          <cell r="C15">
            <v>201406</v>
          </cell>
          <cell r="D15">
            <v>0</v>
          </cell>
          <cell r="E15">
            <v>-185.21</v>
          </cell>
          <cell r="F15">
            <v>-642</v>
          </cell>
          <cell r="G15">
            <v>240.12</v>
          </cell>
          <cell r="H15">
            <v>1142.3399999999999</v>
          </cell>
          <cell r="I15">
            <v>1855.83</v>
          </cell>
          <cell r="J15">
            <v>2742.99</v>
          </cell>
          <cell r="K15">
            <v>4439.54</v>
          </cell>
          <cell r="L15">
            <v>9683.92</v>
          </cell>
          <cell r="M15">
            <v>35904.18</v>
          </cell>
          <cell r="N15">
            <v>196650.55000000002</v>
          </cell>
          <cell r="O15">
            <v>322277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574109.26</v>
          </cell>
          <cell r="BA15">
            <v>5938641.6900000004</v>
          </cell>
          <cell r="BB15" t="str">
            <v>2q2014</v>
          </cell>
          <cell r="BC15">
            <v>11624</v>
          </cell>
        </row>
        <row r="16">
          <cell r="C16">
            <v>201407</v>
          </cell>
          <cell r="D16">
            <v>260.85000000000002</v>
          </cell>
          <cell r="E16">
            <v>140.85</v>
          </cell>
          <cell r="F16">
            <v>140.85</v>
          </cell>
          <cell r="G16">
            <v>178.38</v>
          </cell>
          <cell r="H16">
            <v>677.28</v>
          </cell>
          <cell r="I16">
            <v>149.46</v>
          </cell>
          <cell r="J16">
            <v>485.79</v>
          </cell>
          <cell r="K16">
            <v>2089.41</v>
          </cell>
          <cell r="L16">
            <v>1662.1899999999998</v>
          </cell>
          <cell r="M16">
            <v>10058.390000000001</v>
          </cell>
          <cell r="N16">
            <v>13826.8</v>
          </cell>
          <cell r="O16">
            <v>192840.71999999997</v>
          </cell>
          <cell r="P16">
            <v>344946.98000000004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567457.94999999995</v>
          </cell>
          <cell r="BA16">
            <v>6506099.6400000006</v>
          </cell>
          <cell r="BB16" t="str">
            <v>3q2014</v>
          </cell>
          <cell r="BC16">
            <v>11587</v>
          </cell>
        </row>
        <row r="17">
          <cell r="C17">
            <v>201408</v>
          </cell>
          <cell r="D17">
            <v>40.770000000000003</v>
          </cell>
          <cell r="E17">
            <v>283.27999999999997</v>
          </cell>
          <cell r="F17">
            <v>66.37</v>
          </cell>
          <cell r="G17">
            <v>100.43</v>
          </cell>
          <cell r="H17">
            <v>6417.13</v>
          </cell>
          <cell r="I17">
            <v>1085.31</v>
          </cell>
          <cell r="J17">
            <v>2168.19</v>
          </cell>
          <cell r="K17">
            <v>2279.13</v>
          </cell>
          <cell r="L17">
            <v>2209.98</v>
          </cell>
          <cell r="M17">
            <v>11675.26</v>
          </cell>
          <cell r="N17">
            <v>6140.77</v>
          </cell>
          <cell r="O17">
            <v>19273.77</v>
          </cell>
          <cell r="P17">
            <v>229820.08</v>
          </cell>
          <cell r="Q17">
            <v>332261.86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613822.32999999996</v>
          </cell>
          <cell r="BA17">
            <v>7119921.9700000007</v>
          </cell>
          <cell r="BB17" t="str">
            <v>3q2014</v>
          </cell>
          <cell r="BC17">
            <v>11569</v>
          </cell>
        </row>
        <row r="18">
          <cell r="C18">
            <v>201409</v>
          </cell>
          <cell r="D18">
            <v>0</v>
          </cell>
          <cell r="E18">
            <v>0</v>
          </cell>
          <cell r="F18">
            <v>-985.43</v>
          </cell>
          <cell r="G18">
            <v>318.71999999999997</v>
          </cell>
          <cell r="H18">
            <v>536.02</v>
          </cell>
          <cell r="I18">
            <v>-121.26</v>
          </cell>
          <cell r="J18">
            <v>132.74</v>
          </cell>
          <cell r="K18">
            <v>875.91000000000008</v>
          </cell>
          <cell r="L18">
            <v>5712.47</v>
          </cell>
          <cell r="M18">
            <v>2682.33</v>
          </cell>
          <cell r="N18">
            <v>3501.1099999999997</v>
          </cell>
          <cell r="O18">
            <v>8440.49</v>
          </cell>
          <cell r="P18">
            <v>36039.29</v>
          </cell>
          <cell r="Q18">
            <v>183323.98</v>
          </cell>
          <cell r="R18">
            <v>286212.8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526669.16999999993</v>
          </cell>
          <cell r="BA18">
            <v>7646591.1400000006</v>
          </cell>
          <cell r="BB18" t="str">
            <v>3q2014</v>
          </cell>
          <cell r="BC18">
            <v>11536</v>
          </cell>
        </row>
        <row r="19">
          <cell r="C19">
            <v>201410</v>
          </cell>
          <cell r="D19">
            <v>0</v>
          </cell>
          <cell r="E19">
            <v>-39.200000000000003</v>
          </cell>
          <cell r="F19">
            <v>0</v>
          </cell>
          <cell r="G19">
            <v>0</v>
          </cell>
          <cell r="H19">
            <v>-6.11</v>
          </cell>
          <cell r="I19">
            <v>-30.34</v>
          </cell>
          <cell r="J19">
            <v>-39.630000000000003</v>
          </cell>
          <cell r="K19">
            <v>450.46</v>
          </cell>
          <cell r="L19">
            <v>234.71</v>
          </cell>
          <cell r="M19">
            <v>3042.05</v>
          </cell>
          <cell r="N19">
            <v>1158.02</v>
          </cell>
          <cell r="O19">
            <v>6228.03</v>
          </cell>
          <cell r="P19">
            <v>10495.140000000001</v>
          </cell>
          <cell r="Q19">
            <v>18604.05</v>
          </cell>
          <cell r="R19">
            <v>174754.9</v>
          </cell>
          <cell r="S19">
            <v>304342.12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519194.19999999995</v>
          </cell>
          <cell r="BA19">
            <v>8165785.3400000008</v>
          </cell>
          <cell r="BB19" t="str">
            <v>4q2014</v>
          </cell>
          <cell r="BC19">
            <v>11548</v>
          </cell>
        </row>
        <row r="20">
          <cell r="C20">
            <v>201411</v>
          </cell>
          <cell r="D20">
            <v>-144.69</v>
          </cell>
          <cell r="E20">
            <v>-69.009999999999991</v>
          </cell>
          <cell r="F20">
            <v>6.2200000000000006</v>
          </cell>
          <cell r="G20">
            <v>-200.52</v>
          </cell>
          <cell r="H20">
            <v>-156.09</v>
          </cell>
          <cell r="I20">
            <v>327.60000000000002</v>
          </cell>
          <cell r="J20">
            <v>87.83</v>
          </cell>
          <cell r="K20">
            <v>1804.26</v>
          </cell>
          <cell r="L20">
            <v>2052.4899999999998</v>
          </cell>
          <cell r="M20">
            <v>328.34</v>
          </cell>
          <cell r="N20">
            <v>3409.21</v>
          </cell>
          <cell r="O20">
            <v>-879.37</v>
          </cell>
          <cell r="P20">
            <v>509.53</v>
          </cell>
          <cell r="Q20">
            <v>11506.89</v>
          </cell>
          <cell r="R20">
            <v>14455.32</v>
          </cell>
          <cell r="S20">
            <v>308157.45999999996</v>
          </cell>
          <cell r="T20">
            <v>411109.43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752304.89999999991</v>
          </cell>
          <cell r="BA20">
            <v>8918090.2400000002</v>
          </cell>
          <cell r="BB20" t="str">
            <v>4q2014</v>
          </cell>
          <cell r="BC20">
            <v>11586</v>
          </cell>
        </row>
        <row r="21">
          <cell r="C21">
            <v>201412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-65.150000000000006</v>
          </cell>
          <cell r="I21">
            <v>0</v>
          </cell>
          <cell r="J21">
            <v>1248.5</v>
          </cell>
          <cell r="K21">
            <v>659.5</v>
          </cell>
          <cell r="L21">
            <v>346.33000000000004</v>
          </cell>
          <cell r="M21">
            <v>324.66000000000003</v>
          </cell>
          <cell r="N21">
            <v>824.44</v>
          </cell>
          <cell r="O21">
            <v>1660.18</v>
          </cell>
          <cell r="P21">
            <v>-2867.37</v>
          </cell>
          <cell r="Q21">
            <v>2395.15</v>
          </cell>
          <cell r="R21">
            <v>3513.73</v>
          </cell>
          <cell r="S21">
            <v>25135.22</v>
          </cell>
          <cell r="T21">
            <v>197362.01</v>
          </cell>
          <cell r="U21">
            <v>295869.65000000002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526406.85000000009</v>
          </cell>
          <cell r="BA21">
            <v>9444497.0899999999</v>
          </cell>
          <cell r="BB21" t="str">
            <v>4q2014</v>
          </cell>
          <cell r="BC21">
            <v>11550</v>
          </cell>
        </row>
        <row r="22">
          <cell r="C22">
            <v>201501</v>
          </cell>
          <cell r="D22">
            <v>0</v>
          </cell>
          <cell r="E22">
            <v>99.05</v>
          </cell>
          <cell r="F22">
            <v>65.45</v>
          </cell>
          <cell r="G22">
            <v>0</v>
          </cell>
          <cell r="H22">
            <v>0</v>
          </cell>
          <cell r="I22">
            <v>0</v>
          </cell>
          <cell r="J22">
            <v>3325.06</v>
          </cell>
          <cell r="K22">
            <v>480.26</v>
          </cell>
          <cell r="L22">
            <v>114.79</v>
          </cell>
          <cell r="M22">
            <v>-1.73</v>
          </cell>
          <cell r="N22">
            <v>5683.85</v>
          </cell>
          <cell r="O22">
            <v>6064.52</v>
          </cell>
          <cell r="P22">
            <v>1857.95</v>
          </cell>
          <cell r="Q22">
            <v>1296.1300000000001</v>
          </cell>
          <cell r="R22">
            <v>7780.37</v>
          </cell>
          <cell r="S22">
            <v>5654.31</v>
          </cell>
          <cell r="T22">
            <v>45051.02</v>
          </cell>
          <cell r="U22">
            <v>245991.45999999996</v>
          </cell>
          <cell r="V22">
            <v>339370.7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662833.18999999994</v>
          </cell>
          <cell r="BA22">
            <v>10107330.279999999</v>
          </cell>
          <cell r="BB22" t="str">
            <v>1q2015</v>
          </cell>
          <cell r="BC22">
            <v>11787</v>
          </cell>
        </row>
        <row r="23">
          <cell r="C23">
            <v>201502</v>
          </cell>
          <cell r="D23">
            <v>0</v>
          </cell>
          <cell r="E23">
            <v>0</v>
          </cell>
          <cell r="F23">
            <v>23040</v>
          </cell>
          <cell r="G23">
            <v>175.5</v>
          </cell>
          <cell r="H23">
            <v>260.98</v>
          </cell>
          <cell r="I23">
            <v>453.14</v>
          </cell>
          <cell r="J23">
            <v>3243.08</v>
          </cell>
          <cell r="K23">
            <v>271.08999999999997</v>
          </cell>
          <cell r="L23">
            <v>68.290000000000006</v>
          </cell>
          <cell r="M23">
            <v>348.16</v>
          </cell>
          <cell r="N23">
            <v>1058.27</v>
          </cell>
          <cell r="O23">
            <v>139.78</v>
          </cell>
          <cell r="P23">
            <v>165.8</v>
          </cell>
          <cell r="Q23">
            <v>1511.93</v>
          </cell>
          <cell r="R23">
            <v>1780.42</v>
          </cell>
          <cell r="S23">
            <v>5328.2</v>
          </cell>
          <cell r="T23">
            <v>5034.7</v>
          </cell>
          <cell r="U23">
            <v>16188.35</v>
          </cell>
          <cell r="V23">
            <v>195769.29</v>
          </cell>
          <cell r="W23">
            <v>329345.65000000002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584182.63</v>
          </cell>
          <cell r="BA23">
            <v>10691512.91</v>
          </cell>
          <cell r="BB23" t="str">
            <v>1q2015</v>
          </cell>
          <cell r="BC23">
            <v>11804</v>
          </cell>
        </row>
        <row r="24">
          <cell r="C24">
            <v>201503</v>
          </cell>
          <cell r="D24">
            <v>0</v>
          </cell>
          <cell r="E24">
            <v>0</v>
          </cell>
          <cell r="F24">
            <v>38.659999999999997</v>
          </cell>
          <cell r="G24">
            <v>0</v>
          </cell>
          <cell r="H24">
            <v>0</v>
          </cell>
          <cell r="I24">
            <v>0</v>
          </cell>
          <cell r="J24">
            <v>385.02</v>
          </cell>
          <cell r="K24">
            <v>-506.09</v>
          </cell>
          <cell r="L24">
            <v>-174.57</v>
          </cell>
          <cell r="M24">
            <v>101.18</v>
          </cell>
          <cell r="N24">
            <v>53.84</v>
          </cell>
          <cell r="O24">
            <v>-7.4</v>
          </cell>
          <cell r="P24">
            <v>2362.38</v>
          </cell>
          <cell r="Q24">
            <v>125.05</v>
          </cell>
          <cell r="R24">
            <v>247.59</v>
          </cell>
          <cell r="S24">
            <v>1216.43</v>
          </cell>
          <cell r="T24">
            <v>12107.6</v>
          </cell>
          <cell r="U24">
            <v>3587.84</v>
          </cell>
          <cell r="V24">
            <v>19014.63</v>
          </cell>
          <cell r="W24">
            <v>295371.24999999994</v>
          </cell>
          <cell r="X24">
            <v>267284.57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601207.98</v>
          </cell>
          <cell r="BA24">
            <v>11292720.890000001</v>
          </cell>
          <cell r="BB24" t="str">
            <v>1q2015</v>
          </cell>
          <cell r="BC24">
            <v>11810</v>
          </cell>
        </row>
        <row r="25">
          <cell r="C25">
            <v>201504</v>
          </cell>
          <cell r="D25">
            <v>0</v>
          </cell>
          <cell r="E25">
            <v>31.37</v>
          </cell>
          <cell r="F25">
            <v>48.16</v>
          </cell>
          <cell r="G25">
            <v>0</v>
          </cell>
          <cell r="H25">
            <v>0</v>
          </cell>
          <cell r="I25">
            <v>584.1</v>
          </cell>
          <cell r="J25">
            <v>-218.23</v>
          </cell>
          <cell r="K25">
            <v>0</v>
          </cell>
          <cell r="L25">
            <v>130.5</v>
          </cell>
          <cell r="M25">
            <v>219.63</v>
          </cell>
          <cell r="N25">
            <v>56.07</v>
          </cell>
          <cell r="O25">
            <v>-905.26</v>
          </cell>
          <cell r="P25">
            <v>-480.95</v>
          </cell>
          <cell r="Q25">
            <v>-1021.8</v>
          </cell>
          <cell r="R25">
            <v>2118.73</v>
          </cell>
          <cell r="S25">
            <v>-615.79999999999995</v>
          </cell>
          <cell r="T25">
            <v>1841.42</v>
          </cell>
          <cell r="U25">
            <v>4085.9300000000003</v>
          </cell>
          <cell r="V25">
            <v>9234.2900000000009</v>
          </cell>
          <cell r="W25">
            <v>15858.98</v>
          </cell>
          <cell r="X25">
            <v>224262.41</v>
          </cell>
          <cell r="Y25">
            <v>358488.73000000004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613718.28</v>
          </cell>
          <cell r="BA25">
            <v>11906439.17</v>
          </cell>
          <cell r="BB25" t="str">
            <v>2q2015</v>
          </cell>
          <cell r="BC25">
            <v>11831</v>
          </cell>
        </row>
        <row r="26">
          <cell r="C26">
            <v>201505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-83.57</v>
          </cell>
          <cell r="J26">
            <v>174.59</v>
          </cell>
          <cell r="K26">
            <v>0</v>
          </cell>
          <cell r="L26">
            <v>41.37</v>
          </cell>
          <cell r="M26">
            <v>14.29</v>
          </cell>
          <cell r="N26">
            <v>709.8</v>
          </cell>
          <cell r="O26">
            <v>951.61</v>
          </cell>
          <cell r="P26">
            <v>467.09</v>
          </cell>
          <cell r="Q26">
            <v>1089.69</v>
          </cell>
          <cell r="R26">
            <v>515</v>
          </cell>
          <cell r="S26">
            <v>1549.15</v>
          </cell>
          <cell r="T26">
            <v>46695.97</v>
          </cell>
          <cell r="U26">
            <v>18045.849999999999</v>
          </cell>
          <cell r="V26">
            <v>65270.42</v>
          </cell>
          <cell r="W26">
            <v>23593.29</v>
          </cell>
          <cell r="X26">
            <v>20000.150000000001</v>
          </cell>
          <cell r="Y26">
            <v>273885.93</v>
          </cell>
          <cell r="Z26">
            <v>394882.99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847803.62</v>
          </cell>
          <cell r="BA26">
            <v>12754242.789999999</v>
          </cell>
          <cell r="BB26" t="str">
            <v>2q2015</v>
          </cell>
          <cell r="BC26">
            <v>11868</v>
          </cell>
        </row>
        <row r="27">
          <cell r="C27">
            <v>201506</v>
          </cell>
          <cell r="D27">
            <v>13.37</v>
          </cell>
          <cell r="E27">
            <v>0</v>
          </cell>
          <cell r="F27">
            <v>0</v>
          </cell>
          <cell r="G27">
            <v>0</v>
          </cell>
          <cell r="H27">
            <v>193.16</v>
          </cell>
          <cell r="I27">
            <v>73.66</v>
          </cell>
          <cell r="J27">
            <v>513.74</v>
          </cell>
          <cell r="K27">
            <v>52.01</v>
          </cell>
          <cell r="L27">
            <v>237.22</v>
          </cell>
          <cell r="M27">
            <v>151.37</v>
          </cell>
          <cell r="N27">
            <v>249.72</v>
          </cell>
          <cell r="O27">
            <v>-41.64</v>
          </cell>
          <cell r="P27">
            <v>654.15</v>
          </cell>
          <cell r="Q27">
            <v>175.95</v>
          </cell>
          <cell r="R27">
            <v>284.86</v>
          </cell>
          <cell r="S27">
            <v>427.18</v>
          </cell>
          <cell r="T27">
            <v>2422.36</v>
          </cell>
          <cell r="U27">
            <v>697.84</v>
          </cell>
          <cell r="V27">
            <v>2030.94</v>
          </cell>
          <cell r="W27">
            <v>7953.91</v>
          </cell>
          <cell r="X27">
            <v>8583.2900000000009</v>
          </cell>
          <cell r="Y27">
            <v>23433.49</v>
          </cell>
          <cell r="Z27">
            <v>214922.29</v>
          </cell>
          <cell r="AA27">
            <v>340654.35000000003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603683.22</v>
          </cell>
          <cell r="BA27">
            <v>13357926.01</v>
          </cell>
          <cell r="BB27" t="str">
            <v>2q2015</v>
          </cell>
          <cell r="BC27">
            <v>11896</v>
          </cell>
        </row>
        <row r="28">
          <cell r="C28">
            <v>201507</v>
          </cell>
          <cell r="D28">
            <v>0</v>
          </cell>
          <cell r="E28">
            <v>5</v>
          </cell>
          <cell r="F28">
            <v>0</v>
          </cell>
          <cell r="G28">
            <v>0</v>
          </cell>
          <cell r="H28">
            <v>0</v>
          </cell>
          <cell r="I28">
            <v>-70.2</v>
          </cell>
          <cell r="J28">
            <v>63.81</v>
          </cell>
          <cell r="K28">
            <v>0</v>
          </cell>
          <cell r="L28">
            <v>-265.29000000000002</v>
          </cell>
          <cell r="M28">
            <v>0</v>
          </cell>
          <cell r="N28">
            <v>0</v>
          </cell>
          <cell r="O28">
            <v>-330.72</v>
          </cell>
          <cell r="P28">
            <v>71.58</v>
          </cell>
          <cell r="Q28">
            <v>-207.68</v>
          </cell>
          <cell r="R28">
            <v>-154.41</v>
          </cell>
          <cell r="S28">
            <v>81.58</v>
          </cell>
          <cell r="T28">
            <v>1920.5</v>
          </cell>
          <cell r="U28">
            <v>158.76</v>
          </cell>
          <cell r="V28">
            <v>1426.21</v>
          </cell>
          <cell r="W28">
            <v>2288.5100000000002</v>
          </cell>
          <cell r="X28">
            <v>8489.58</v>
          </cell>
          <cell r="Y28">
            <v>6763.63</v>
          </cell>
          <cell r="Z28">
            <v>15879.35</v>
          </cell>
          <cell r="AA28">
            <v>216082.54</v>
          </cell>
          <cell r="AB28">
            <v>349175.22000000003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601377.97</v>
          </cell>
          <cell r="BA28">
            <v>13959303.98</v>
          </cell>
          <cell r="BB28" t="str">
            <v>3q2015</v>
          </cell>
          <cell r="BC28">
            <v>11862</v>
          </cell>
        </row>
        <row r="29">
          <cell r="C29">
            <v>201508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140.84</v>
          </cell>
          <cell r="N29">
            <v>0</v>
          </cell>
          <cell r="O29">
            <v>235.34</v>
          </cell>
          <cell r="P29">
            <v>0</v>
          </cell>
          <cell r="Q29">
            <v>1631.16</v>
          </cell>
          <cell r="R29">
            <v>5419.76</v>
          </cell>
          <cell r="S29">
            <v>1764.72</v>
          </cell>
          <cell r="T29">
            <v>2128.1999999999998</v>
          </cell>
          <cell r="U29">
            <v>5357.64</v>
          </cell>
          <cell r="V29">
            <v>-788</v>
          </cell>
          <cell r="W29">
            <v>45923.33</v>
          </cell>
          <cell r="X29">
            <v>2692.05</v>
          </cell>
          <cell r="Y29">
            <v>7963.24</v>
          </cell>
          <cell r="Z29">
            <v>12232.47</v>
          </cell>
          <cell r="AA29">
            <v>16910.25</v>
          </cell>
          <cell r="AB29">
            <v>190163.20000000001</v>
          </cell>
          <cell r="AC29">
            <v>317952.47000000003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609726.67000000004</v>
          </cell>
          <cell r="BA29">
            <v>14569030.65</v>
          </cell>
          <cell r="BB29" t="str">
            <v>3q2015</v>
          </cell>
          <cell r="BC29">
            <v>11917</v>
          </cell>
        </row>
        <row r="30">
          <cell r="C30">
            <v>201509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-30.19</v>
          </cell>
          <cell r="K30">
            <v>0</v>
          </cell>
          <cell r="L30">
            <v>0</v>
          </cell>
          <cell r="M30">
            <v>0</v>
          </cell>
          <cell r="N30">
            <v>-183.7</v>
          </cell>
          <cell r="O30">
            <v>1324.8</v>
          </cell>
          <cell r="P30">
            <v>-30.19</v>
          </cell>
          <cell r="Q30">
            <v>0</v>
          </cell>
          <cell r="R30">
            <v>36</v>
          </cell>
          <cell r="S30">
            <v>21.35</v>
          </cell>
          <cell r="T30">
            <v>8.66</v>
          </cell>
          <cell r="U30">
            <v>1407.06</v>
          </cell>
          <cell r="V30">
            <v>24.41</v>
          </cell>
          <cell r="W30">
            <v>-477.24</v>
          </cell>
          <cell r="X30">
            <v>43061.34</v>
          </cell>
          <cell r="Y30">
            <v>45566.12</v>
          </cell>
          <cell r="Z30">
            <v>52757.35</v>
          </cell>
          <cell r="AA30">
            <v>47738.31</v>
          </cell>
          <cell r="AB30">
            <v>55130.16</v>
          </cell>
          <cell r="AC30">
            <v>246209.56999999998</v>
          </cell>
          <cell r="AD30">
            <v>302051.71999999997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794615.52999999991</v>
          </cell>
          <cell r="BA30">
            <v>15363646.18</v>
          </cell>
          <cell r="BB30" t="str">
            <v>3q2015</v>
          </cell>
          <cell r="BC30">
            <v>11990</v>
          </cell>
        </row>
        <row r="31">
          <cell r="C31">
            <v>201510</v>
          </cell>
          <cell r="D31">
            <v>-119.46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35.94</v>
          </cell>
          <cell r="M31">
            <v>127.93</v>
          </cell>
          <cell r="N31">
            <v>-108.57</v>
          </cell>
          <cell r="O31">
            <v>-161.96</v>
          </cell>
          <cell r="P31">
            <v>0</v>
          </cell>
          <cell r="Q31">
            <v>-201.25</v>
          </cell>
          <cell r="R31">
            <v>755.28</v>
          </cell>
          <cell r="S31">
            <v>105</v>
          </cell>
          <cell r="T31">
            <v>472.87</v>
          </cell>
          <cell r="U31">
            <v>155.03</v>
          </cell>
          <cell r="V31">
            <v>-101.45</v>
          </cell>
          <cell r="W31">
            <v>-581.57000000000005</v>
          </cell>
          <cell r="X31">
            <v>1385.77</v>
          </cell>
          <cell r="Y31">
            <v>1285.1099999999999</v>
          </cell>
          <cell r="Z31">
            <v>3847.59</v>
          </cell>
          <cell r="AA31">
            <v>2657.57</v>
          </cell>
          <cell r="AB31">
            <v>7744.88</v>
          </cell>
          <cell r="AC31">
            <v>21969.16</v>
          </cell>
          <cell r="AD31">
            <v>203621.21000000002</v>
          </cell>
          <cell r="AE31">
            <v>321152.28000000003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564041.3600000001</v>
          </cell>
          <cell r="BA31">
            <v>15927687.539999999</v>
          </cell>
          <cell r="BB31" t="str">
            <v>4q2015</v>
          </cell>
          <cell r="BC31">
            <v>11926</v>
          </cell>
        </row>
        <row r="32">
          <cell r="C32">
            <v>201511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12.8</v>
          </cell>
          <cell r="M32">
            <v>0</v>
          </cell>
          <cell r="N32">
            <v>0</v>
          </cell>
          <cell r="O32">
            <v>1656</v>
          </cell>
          <cell r="P32">
            <v>3046.2</v>
          </cell>
          <cell r="Q32">
            <v>65.400000000000006</v>
          </cell>
          <cell r="R32">
            <v>61.26</v>
          </cell>
          <cell r="S32">
            <v>-144.4</v>
          </cell>
          <cell r="T32">
            <v>1616.76</v>
          </cell>
          <cell r="U32">
            <v>1472.28</v>
          </cell>
          <cell r="V32">
            <v>131.56</v>
          </cell>
          <cell r="W32">
            <v>2681.69</v>
          </cell>
          <cell r="X32">
            <v>-66.58</v>
          </cell>
          <cell r="Y32">
            <v>317.81</v>
          </cell>
          <cell r="Z32">
            <v>761.82</v>
          </cell>
          <cell r="AA32">
            <v>255.44</v>
          </cell>
          <cell r="AB32">
            <v>4638.3999999999996</v>
          </cell>
          <cell r="AC32">
            <v>8894.57</v>
          </cell>
          <cell r="AD32">
            <v>17842.099999999999</v>
          </cell>
          <cell r="AE32">
            <v>214906.11</v>
          </cell>
          <cell r="AF32">
            <v>352291.75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610440.97</v>
          </cell>
          <cell r="BA32">
            <v>16538128.51</v>
          </cell>
          <cell r="BB32" t="str">
            <v>4q2015</v>
          </cell>
          <cell r="BC32">
            <v>11959</v>
          </cell>
        </row>
        <row r="33">
          <cell r="C33">
            <v>201512</v>
          </cell>
          <cell r="D33">
            <v>-453.43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559.42999999999995</v>
          </cell>
          <cell r="R33">
            <v>166.7</v>
          </cell>
          <cell r="S33">
            <v>144.16</v>
          </cell>
          <cell r="T33">
            <v>-916.49</v>
          </cell>
          <cell r="U33">
            <v>-205.82999999999998</v>
          </cell>
          <cell r="V33">
            <v>5.27</v>
          </cell>
          <cell r="W33">
            <v>0</v>
          </cell>
          <cell r="X33">
            <v>20.93</v>
          </cell>
          <cell r="Y33">
            <v>439.78</v>
          </cell>
          <cell r="Z33">
            <v>293.27</v>
          </cell>
          <cell r="AA33">
            <v>1947.73</v>
          </cell>
          <cell r="AB33">
            <v>920.9</v>
          </cell>
          <cell r="AC33">
            <v>3763.32</v>
          </cell>
          <cell r="AD33">
            <v>12183.01</v>
          </cell>
          <cell r="AE33">
            <v>17077.63</v>
          </cell>
          <cell r="AF33">
            <v>272807.77</v>
          </cell>
          <cell r="AG33">
            <v>320071.32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628825.47</v>
          </cell>
          <cell r="BA33">
            <v>17166953.98</v>
          </cell>
          <cell r="BB33" t="str">
            <v>4q2015</v>
          </cell>
          <cell r="BC33">
            <v>11910</v>
          </cell>
        </row>
        <row r="34">
          <cell r="C34">
            <v>201601</v>
          </cell>
          <cell r="D34">
            <v>0</v>
          </cell>
          <cell r="E34">
            <v>-453.43</v>
          </cell>
          <cell r="F34">
            <v>1400</v>
          </cell>
          <cell r="G34">
            <v>141.69999999999999</v>
          </cell>
          <cell r="H34">
            <v>0</v>
          </cell>
          <cell r="I34">
            <v>156.21</v>
          </cell>
          <cell r="J34">
            <v>43.36</v>
          </cell>
          <cell r="K34">
            <v>47.83</v>
          </cell>
          <cell r="L34">
            <v>0</v>
          </cell>
          <cell r="M34">
            <v>0</v>
          </cell>
          <cell r="N34">
            <v>94.94</v>
          </cell>
          <cell r="O34">
            <v>297.8</v>
          </cell>
          <cell r="P34">
            <v>0</v>
          </cell>
          <cell r="Q34">
            <v>94.94</v>
          </cell>
          <cell r="R34">
            <v>47.83</v>
          </cell>
          <cell r="S34">
            <v>1028.29</v>
          </cell>
          <cell r="T34">
            <v>225.15</v>
          </cell>
          <cell r="U34">
            <v>0</v>
          </cell>
          <cell r="V34">
            <v>0</v>
          </cell>
          <cell r="W34">
            <v>1592.69</v>
          </cell>
          <cell r="X34">
            <v>146.4</v>
          </cell>
          <cell r="Y34">
            <v>70.81</v>
          </cell>
          <cell r="Z34">
            <v>278.51</v>
          </cell>
          <cell r="AA34">
            <v>395.89</v>
          </cell>
          <cell r="AB34">
            <v>1657.67</v>
          </cell>
          <cell r="AC34">
            <v>1035.3599999999999</v>
          </cell>
          <cell r="AD34">
            <v>48116.680000000008</v>
          </cell>
          <cell r="AE34">
            <v>55396.659999999996</v>
          </cell>
          <cell r="AF34">
            <v>90544.189999999988</v>
          </cell>
          <cell r="AG34">
            <v>279202</v>
          </cell>
          <cell r="AH34">
            <v>416049.91999999998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897611.39999999991</v>
          </cell>
          <cell r="BA34">
            <v>18064565.379999999</v>
          </cell>
          <cell r="BB34" t="str">
            <v>1q2016</v>
          </cell>
          <cell r="BC34">
            <v>12042</v>
          </cell>
        </row>
        <row r="35">
          <cell r="C35">
            <v>201602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-1673.56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378.5</v>
          </cell>
          <cell r="T35">
            <v>254.12</v>
          </cell>
          <cell r="U35">
            <v>227.1</v>
          </cell>
          <cell r="V35">
            <v>65.95</v>
          </cell>
          <cell r="W35">
            <v>102.66</v>
          </cell>
          <cell r="X35">
            <v>-4007.67</v>
          </cell>
          <cell r="Y35">
            <v>374.66</v>
          </cell>
          <cell r="Z35">
            <v>64.8</v>
          </cell>
          <cell r="AA35">
            <v>169.7</v>
          </cell>
          <cell r="AB35">
            <v>3353.02</v>
          </cell>
          <cell r="AC35">
            <v>1082</v>
          </cell>
          <cell r="AD35">
            <v>236.62</v>
          </cell>
          <cell r="AE35">
            <v>1567.47</v>
          </cell>
          <cell r="AF35">
            <v>4448.79</v>
          </cell>
          <cell r="AG35">
            <v>25377.55</v>
          </cell>
          <cell r="AH35">
            <v>230955.90999999997</v>
          </cell>
          <cell r="AI35">
            <v>304020.95999999996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566998.57999999996</v>
          </cell>
          <cell r="BA35">
            <v>18631563.959999997</v>
          </cell>
          <cell r="BB35" t="str">
            <v>1q2016</v>
          </cell>
          <cell r="BC35">
            <v>12074</v>
          </cell>
        </row>
        <row r="36">
          <cell r="C36">
            <v>201603</v>
          </cell>
          <cell r="D36">
            <v>2150.11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43.41</v>
          </cell>
          <cell r="K36">
            <v>10.99</v>
          </cell>
          <cell r="L36">
            <v>54.13</v>
          </cell>
          <cell r="M36">
            <v>0</v>
          </cell>
          <cell r="N36">
            <v>83.08</v>
          </cell>
          <cell r="O36">
            <v>-43.87</v>
          </cell>
          <cell r="P36">
            <v>0</v>
          </cell>
          <cell r="Q36">
            <v>0</v>
          </cell>
          <cell r="R36">
            <v>0.5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11.08</v>
          </cell>
          <cell r="X36">
            <v>98.72</v>
          </cell>
          <cell r="Y36">
            <v>0</v>
          </cell>
          <cell r="Z36">
            <v>-259.66000000000003</v>
          </cell>
          <cell r="AA36">
            <v>-216.29</v>
          </cell>
          <cell r="AB36">
            <v>-2.15</v>
          </cell>
          <cell r="AC36">
            <v>-854.52</v>
          </cell>
          <cell r="AD36">
            <v>647.63</v>
          </cell>
          <cell r="AE36">
            <v>397.28</v>
          </cell>
          <cell r="AF36">
            <v>5137.83</v>
          </cell>
          <cell r="AG36">
            <v>6783.6</v>
          </cell>
          <cell r="AH36">
            <v>41590.249999999993</v>
          </cell>
          <cell r="AI36">
            <v>234499.99000000002</v>
          </cell>
          <cell r="AJ36">
            <v>316741.75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606873.86</v>
          </cell>
          <cell r="BA36">
            <v>19238437.819999997</v>
          </cell>
          <cell r="BB36" t="str">
            <v>1q2016</v>
          </cell>
          <cell r="BC36">
            <v>12070</v>
          </cell>
        </row>
        <row r="37">
          <cell r="C37">
            <v>201604</v>
          </cell>
          <cell r="D37">
            <v>119.46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22.18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201.25</v>
          </cell>
          <cell r="R37">
            <v>5.0199999999999996</v>
          </cell>
          <cell r="S37">
            <v>0</v>
          </cell>
          <cell r="T37">
            <v>-39.56</v>
          </cell>
          <cell r="U37">
            <v>-39.56</v>
          </cell>
          <cell r="V37">
            <v>-17.23</v>
          </cell>
          <cell r="W37">
            <v>0</v>
          </cell>
          <cell r="X37">
            <v>0</v>
          </cell>
          <cell r="Y37">
            <v>0</v>
          </cell>
          <cell r="Z37">
            <v>75.64</v>
          </cell>
          <cell r="AA37">
            <v>0</v>
          </cell>
          <cell r="AB37">
            <v>162.25</v>
          </cell>
          <cell r="AC37">
            <v>3178.97</v>
          </cell>
          <cell r="AD37">
            <v>149.09</v>
          </cell>
          <cell r="AE37">
            <v>1496.24</v>
          </cell>
          <cell r="AF37">
            <v>1101.48</v>
          </cell>
          <cell r="AG37">
            <v>6135.5</v>
          </cell>
          <cell r="AH37">
            <v>5358.2199999999993</v>
          </cell>
          <cell r="AI37">
            <v>25858.25</v>
          </cell>
          <cell r="AJ37">
            <v>286434.91000000003</v>
          </cell>
          <cell r="AK37">
            <v>392498.78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722700.89000000013</v>
          </cell>
          <cell r="BA37">
            <v>19961138.709999997</v>
          </cell>
          <cell r="BB37" t="str">
            <v>2q2016</v>
          </cell>
          <cell r="BC37">
            <v>12107</v>
          </cell>
        </row>
        <row r="38">
          <cell r="C38">
            <v>201605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-226.2</v>
          </cell>
          <cell r="O38">
            <v>0</v>
          </cell>
          <cell r="P38">
            <v>0</v>
          </cell>
          <cell r="Q38">
            <v>0</v>
          </cell>
          <cell r="R38">
            <v>2910.6</v>
          </cell>
          <cell r="S38">
            <v>2980.8</v>
          </cell>
          <cell r="T38">
            <v>2980.8</v>
          </cell>
          <cell r="U38">
            <v>0</v>
          </cell>
          <cell r="V38">
            <v>0</v>
          </cell>
          <cell r="W38">
            <v>13.12</v>
          </cell>
          <cell r="X38">
            <v>160</v>
          </cell>
          <cell r="Y38">
            <v>172.02</v>
          </cell>
          <cell r="Z38">
            <v>182.91</v>
          </cell>
          <cell r="AA38">
            <v>-16.510000000000002</v>
          </cell>
          <cell r="AB38">
            <v>76.92</v>
          </cell>
          <cell r="AC38">
            <v>-32.9</v>
          </cell>
          <cell r="AD38">
            <v>334.42</v>
          </cell>
          <cell r="AE38">
            <v>-1963.31</v>
          </cell>
          <cell r="AF38">
            <v>-2051.98</v>
          </cell>
          <cell r="AG38">
            <v>-834.14</v>
          </cell>
          <cell r="AH38">
            <v>-68.95</v>
          </cell>
          <cell r="AI38">
            <v>10876.82</v>
          </cell>
          <cell r="AJ38">
            <v>31786.530000000002</v>
          </cell>
          <cell r="AK38">
            <v>359206.45</v>
          </cell>
          <cell r="AL38">
            <v>321761.26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728248.66</v>
          </cell>
          <cell r="BA38">
            <v>20689387.369999997</v>
          </cell>
          <cell r="BB38" t="str">
            <v>2q2016</v>
          </cell>
          <cell r="BC38">
            <v>12088</v>
          </cell>
        </row>
        <row r="39">
          <cell r="C39">
            <v>201606</v>
          </cell>
          <cell r="D39">
            <v>-73.510000000000005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940.53</v>
          </cell>
          <cell r="M39">
            <v>269.72000000000003</v>
          </cell>
          <cell r="N39">
            <v>0</v>
          </cell>
          <cell r="O39">
            <v>164.98</v>
          </cell>
          <cell r="P39">
            <v>47.83</v>
          </cell>
          <cell r="Q39">
            <v>202.44</v>
          </cell>
          <cell r="R39">
            <v>0</v>
          </cell>
          <cell r="S39">
            <v>118.94</v>
          </cell>
          <cell r="T39">
            <v>0</v>
          </cell>
          <cell r="U39">
            <v>0</v>
          </cell>
          <cell r="V39">
            <v>82.49</v>
          </cell>
          <cell r="W39">
            <v>-288.54000000000002</v>
          </cell>
          <cell r="X39">
            <v>-334.64</v>
          </cell>
          <cell r="Y39">
            <v>182.01</v>
          </cell>
          <cell r="Z39">
            <v>54.23</v>
          </cell>
          <cell r="AA39">
            <v>-80.08</v>
          </cell>
          <cell r="AB39">
            <v>144.19999999999999</v>
          </cell>
          <cell r="AC39">
            <v>64.37</v>
          </cell>
          <cell r="AD39">
            <v>-59.19</v>
          </cell>
          <cell r="AE39">
            <v>86.85</v>
          </cell>
          <cell r="AF39">
            <v>1087.3399999999999</v>
          </cell>
          <cell r="AG39">
            <v>1386.56</v>
          </cell>
          <cell r="AH39">
            <v>404.84</v>
          </cell>
          <cell r="AI39">
            <v>5244.53</v>
          </cell>
          <cell r="AJ39">
            <v>15819.27</v>
          </cell>
          <cell r="AK39">
            <v>28853.039999999997</v>
          </cell>
          <cell r="AL39">
            <v>219629.43</v>
          </cell>
          <cell r="AM39">
            <v>325748.92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599696.56000000006</v>
          </cell>
          <cell r="BA39">
            <v>21289083.929999996</v>
          </cell>
          <cell r="BB39" t="str">
            <v>2q2016</v>
          </cell>
          <cell r="BC39">
            <v>12134</v>
          </cell>
        </row>
        <row r="40">
          <cell r="C40">
            <v>201607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-133.88999999999999</v>
          </cell>
          <cell r="R40">
            <v>0</v>
          </cell>
          <cell r="S40">
            <v>0</v>
          </cell>
          <cell r="T40">
            <v>-34.630000000000003</v>
          </cell>
          <cell r="U40">
            <v>0</v>
          </cell>
          <cell r="V40">
            <v>-60.86</v>
          </cell>
          <cell r="W40">
            <v>0</v>
          </cell>
          <cell r="X40">
            <v>0</v>
          </cell>
          <cell r="Y40">
            <v>0</v>
          </cell>
          <cell r="Z40">
            <v>10</v>
          </cell>
          <cell r="AA40">
            <v>196.55</v>
          </cell>
          <cell r="AB40">
            <v>-458.1</v>
          </cell>
          <cell r="AC40">
            <v>27.97</v>
          </cell>
          <cell r="AD40">
            <v>-371.93</v>
          </cell>
          <cell r="AE40">
            <v>-818.78</v>
          </cell>
          <cell r="AF40">
            <v>44505.71</v>
          </cell>
          <cell r="AG40">
            <v>684.52</v>
          </cell>
          <cell r="AH40">
            <v>90133.56</v>
          </cell>
          <cell r="AI40">
            <v>47046.559999999998</v>
          </cell>
          <cell r="AJ40">
            <v>47849.39</v>
          </cell>
          <cell r="AK40">
            <v>81245.17</v>
          </cell>
          <cell r="AL40">
            <v>12199.44</v>
          </cell>
          <cell r="AM40">
            <v>383607.32</v>
          </cell>
          <cell r="AN40">
            <v>326152.06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1031780.06</v>
          </cell>
          <cell r="BA40">
            <v>22320863.989999995</v>
          </cell>
          <cell r="BB40" t="str">
            <v>3q2016</v>
          </cell>
          <cell r="BC40">
            <v>12133</v>
          </cell>
        </row>
        <row r="41">
          <cell r="C41">
            <v>201608</v>
          </cell>
          <cell r="D41">
            <v>-75.819999999999993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-1049.45</v>
          </cell>
          <cell r="AB41">
            <v>-75.33</v>
          </cell>
          <cell r="AC41">
            <v>0</v>
          </cell>
          <cell r="AD41">
            <v>-118.51</v>
          </cell>
          <cell r="AE41">
            <v>-66.78</v>
          </cell>
          <cell r="AF41">
            <v>487.13</v>
          </cell>
          <cell r="AG41">
            <v>12108.18</v>
          </cell>
          <cell r="AH41">
            <v>278.35000000000002</v>
          </cell>
          <cell r="AI41">
            <v>312.95</v>
          </cell>
          <cell r="AJ41">
            <v>1612.54</v>
          </cell>
          <cell r="AK41">
            <v>2603.91</v>
          </cell>
          <cell r="AL41">
            <v>14422.38</v>
          </cell>
          <cell r="AM41">
            <v>-8887.9600000000009</v>
          </cell>
          <cell r="AN41">
            <v>277410.11</v>
          </cell>
          <cell r="AO41">
            <v>276604.75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575566.44999999995</v>
          </cell>
          <cell r="BA41">
            <v>22896430.439999994</v>
          </cell>
          <cell r="BB41" t="str">
            <v>3q2016</v>
          </cell>
          <cell r="BC41">
            <v>12179</v>
          </cell>
        </row>
        <row r="42">
          <cell r="C42">
            <v>201609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-378.02</v>
          </cell>
          <cell r="O42">
            <v>-442.96</v>
          </cell>
          <cell r="P42">
            <v>-210.72</v>
          </cell>
          <cell r="Q42">
            <v>-314.93</v>
          </cell>
          <cell r="R42">
            <v>349.73</v>
          </cell>
          <cell r="S42">
            <v>-369.04</v>
          </cell>
          <cell r="T42">
            <v>-513.91</v>
          </cell>
          <cell r="U42">
            <v>-124.39</v>
          </cell>
          <cell r="V42">
            <v>-105.36</v>
          </cell>
          <cell r="W42">
            <v>-210.72</v>
          </cell>
          <cell r="X42">
            <v>0</v>
          </cell>
          <cell r="Y42">
            <v>-210.72</v>
          </cell>
          <cell r="Z42">
            <v>-281.31</v>
          </cell>
          <cell r="AA42">
            <v>-271.08</v>
          </cell>
          <cell r="AB42">
            <v>-341.5</v>
          </cell>
          <cell r="AC42">
            <v>-115.52</v>
          </cell>
          <cell r="AD42">
            <v>-60.08</v>
          </cell>
          <cell r="AE42">
            <v>-2408.92</v>
          </cell>
          <cell r="AF42">
            <v>-92.28</v>
          </cell>
          <cell r="AG42">
            <v>511.94</v>
          </cell>
          <cell r="AH42">
            <v>798.1</v>
          </cell>
          <cell r="AI42">
            <v>74.66</v>
          </cell>
          <cell r="AJ42">
            <v>2207.62</v>
          </cell>
          <cell r="AK42">
            <v>4347.7299999999996</v>
          </cell>
          <cell r="AL42">
            <v>14863.51</v>
          </cell>
          <cell r="AM42">
            <v>3326.63</v>
          </cell>
          <cell r="AN42">
            <v>28768.16</v>
          </cell>
          <cell r="AO42">
            <v>217094.15000000002</v>
          </cell>
          <cell r="AP42">
            <v>368590.20999999996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634480.98</v>
          </cell>
          <cell r="BA42">
            <v>23530911.419999994</v>
          </cell>
          <cell r="BB42" t="str">
            <v>3q2016</v>
          </cell>
          <cell r="BC42">
            <v>12189</v>
          </cell>
        </row>
        <row r="43">
          <cell r="C43">
            <v>201610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-41.68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173.43</v>
          </cell>
          <cell r="Z43">
            <v>309.16000000000003</v>
          </cell>
          <cell r="AA43">
            <v>-422.83</v>
          </cell>
          <cell r="AB43">
            <v>24.89</v>
          </cell>
          <cell r="AC43">
            <v>-309.95999999999998</v>
          </cell>
          <cell r="AD43">
            <v>276.3</v>
          </cell>
          <cell r="AE43">
            <v>-471.33</v>
          </cell>
          <cell r="AF43">
            <v>132.43</v>
          </cell>
          <cell r="AG43">
            <v>226.66</v>
          </cell>
          <cell r="AH43">
            <v>3630.44</v>
          </cell>
          <cell r="AI43">
            <v>305.41000000000003</v>
          </cell>
          <cell r="AJ43">
            <v>1552.55</v>
          </cell>
          <cell r="AK43">
            <v>630.04</v>
          </cell>
          <cell r="AL43">
            <v>2149.31</v>
          </cell>
          <cell r="AM43">
            <v>6430.69</v>
          </cell>
          <cell r="AN43">
            <v>10016.56</v>
          </cell>
          <cell r="AO43">
            <v>20211.839999999997</v>
          </cell>
          <cell r="AP43">
            <v>256871.16</v>
          </cell>
          <cell r="AQ43">
            <v>376262.33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677957.4</v>
          </cell>
          <cell r="BA43">
            <v>24208868.819999993</v>
          </cell>
          <cell r="BB43" t="str">
            <v>4q2016</v>
          </cell>
          <cell r="BC43">
            <v>12233</v>
          </cell>
        </row>
        <row r="44">
          <cell r="C44">
            <v>201611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106.4</v>
          </cell>
          <cell r="S44">
            <v>15.59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15.19</v>
          </cell>
          <cell r="Y44">
            <v>41.65</v>
          </cell>
          <cell r="Z44">
            <v>13.26</v>
          </cell>
          <cell r="AA44">
            <v>26.48</v>
          </cell>
          <cell r="AB44">
            <v>74.349999999999994</v>
          </cell>
          <cell r="AC44">
            <v>-787.75</v>
          </cell>
          <cell r="AD44">
            <v>9.2899999999999991</v>
          </cell>
          <cell r="AE44">
            <v>192.28</v>
          </cell>
          <cell r="AF44">
            <v>61.61</v>
          </cell>
          <cell r="AG44">
            <v>-331.69</v>
          </cell>
          <cell r="AH44">
            <v>-654.82000000000005</v>
          </cell>
          <cell r="AI44">
            <v>563.87</v>
          </cell>
          <cell r="AJ44">
            <v>-277.74</v>
          </cell>
          <cell r="AK44">
            <v>-316.57</v>
          </cell>
          <cell r="AL44">
            <v>3155.34</v>
          </cell>
          <cell r="AM44">
            <v>1729.63</v>
          </cell>
          <cell r="AN44">
            <v>4685.46</v>
          </cell>
          <cell r="AO44">
            <v>8860.2100000000009</v>
          </cell>
          <cell r="AP44">
            <v>23890.37</v>
          </cell>
          <cell r="AQ44">
            <v>214768.27999999997</v>
          </cell>
          <cell r="AR44">
            <v>450729.5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706570.19</v>
          </cell>
          <cell r="BA44">
            <v>24915439.009999994</v>
          </cell>
          <cell r="BB44" t="str">
            <v>4q2016</v>
          </cell>
          <cell r="BC44">
            <v>12304</v>
          </cell>
        </row>
        <row r="45">
          <cell r="C45">
            <v>201612</v>
          </cell>
          <cell r="D45">
            <v>-126.88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-473.15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538.72</v>
          </cell>
          <cell r="AB45">
            <v>0</v>
          </cell>
          <cell r="AC45">
            <v>5</v>
          </cell>
          <cell r="AD45">
            <v>0</v>
          </cell>
          <cell r="AE45">
            <v>-1220.33</v>
          </cell>
          <cell r="AF45">
            <v>0</v>
          </cell>
          <cell r="AG45">
            <v>-1706.85</v>
          </cell>
          <cell r="AH45">
            <v>-1609.98</v>
          </cell>
          <cell r="AI45">
            <v>-1203.6500000000001</v>
          </cell>
          <cell r="AJ45">
            <v>-167.7</v>
          </cell>
          <cell r="AK45">
            <v>-246.62</v>
          </cell>
          <cell r="AL45">
            <v>-1416.95</v>
          </cell>
          <cell r="AM45">
            <v>34549.58</v>
          </cell>
          <cell r="AN45">
            <v>3790.96</v>
          </cell>
          <cell r="AO45">
            <v>11102.74</v>
          </cell>
          <cell r="AP45">
            <v>9632.2800000000007</v>
          </cell>
          <cell r="AQ45">
            <v>17554.22</v>
          </cell>
          <cell r="AR45">
            <v>244114.52</v>
          </cell>
          <cell r="AS45">
            <v>411676.61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724792.52</v>
          </cell>
          <cell r="BA45">
            <v>25640231.529999994</v>
          </cell>
          <cell r="BB45" t="str">
            <v>4q2016</v>
          </cell>
          <cell r="BC45">
            <v>12277</v>
          </cell>
        </row>
        <row r="46">
          <cell r="C46">
            <v>201701</v>
          </cell>
          <cell r="D46">
            <v>-249.89</v>
          </cell>
          <cell r="E46">
            <v>-291.14999999999998</v>
          </cell>
          <cell r="F46">
            <v>0</v>
          </cell>
          <cell r="G46">
            <v>-103.99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</v>
          </cell>
          <cell r="V46">
            <v>0</v>
          </cell>
          <cell r="W46">
            <v>0</v>
          </cell>
          <cell r="X46">
            <v>-276.88</v>
          </cell>
          <cell r="Y46">
            <v>-382.85</v>
          </cell>
          <cell r="Z46">
            <v>0</v>
          </cell>
          <cell r="AA46">
            <v>-43.87</v>
          </cell>
          <cell r="AB46">
            <v>0</v>
          </cell>
          <cell r="AC46">
            <v>-570.49</v>
          </cell>
          <cell r="AD46">
            <v>-828.27</v>
          </cell>
          <cell r="AE46">
            <v>0</v>
          </cell>
          <cell r="AF46">
            <v>0</v>
          </cell>
          <cell r="AG46">
            <v>0</v>
          </cell>
          <cell r="AH46">
            <v>-494.72</v>
          </cell>
          <cell r="AI46">
            <v>-510.36</v>
          </cell>
          <cell r="AJ46">
            <v>882.97</v>
          </cell>
          <cell r="AK46">
            <v>849.84</v>
          </cell>
          <cell r="AL46">
            <v>-129.82</v>
          </cell>
          <cell r="AM46">
            <v>486.46</v>
          </cell>
          <cell r="AN46">
            <v>3265.09</v>
          </cell>
          <cell r="AO46">
            <v>2663.81</v>
          </cell>
          <cell r="AP46">
            <v>6469.99</v>
          </cell>
          <cell r="AQ46">
            <v>14212.449999999999</v>
          </cell>
          <cell r="AR46">
            <v>21506.55</v>
          </cell>
          <cell r="AS46">
            <v>271183.76999999996</v>
          </cell>
          <cell r="AT46">
            <v>457245.55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774887.19</v>
          </cell>
          <cell r="BA46">
            <v>26415118.719999995</v>
          </cell>
          <cell r="BB46" t="str">
            <v>1q2017</v>
          </cell>
          <cell r="BC46">
            <v>12537</v>
          </cell>
        </row>
        <row r="47">
          <cell r="C47">
            <v>201702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93.9</v>
          </cell>
          <cell r="AA47">
            <v>0</v>
          </cell>
          <cell r="AB47">
            <v>0</v>
          </cell>
          <cell r="AC47">
            <v>173.37</v>
          </cell>
          <cell r="AD47">
            <v>-609.26</v>
          </cell>
          <cell r="AE47">
            <v>1034</v>
          </cell>
          <cell r="AF47">
            <v>-367.62</v>
          </cell>
          <cell r="AG47">
            <v>0</v>
          </cell>
          <cell r="AH47">
            <v>11.21</v>
          </cell>
          <cell r="AI47">
            <v>-765.2</v>
          </cell>
          <cell r="AJ47">
            <v>148.21</v>
          </cell>
          <cell r="AK47">
            <v>1833.04</v>
          </cell>
          <cell r="AL47">
            <v>-365.85</v>
          </cell>
          <cell r="AM47">
            <v>-224.7</v>
          </cell>
          <cell r="AN47">
            <v>69.13</v>
          </cell>
          <cell r="AO47">
            <v>807.52</v>
          </cell>
          <cell r="AP47">
            <v>1209.6500000000001</v>
          </cell>
          <cell r="AQ47">
            <v>2956.12</v>
          </cell>
          <cell r="AR47">
            <v>16268.539999999999</v>
          </cell>
          <cell r="AS47">
            <v>24165.66</v>
          </cell>
          <cell r="AT47">
            <v>287562.31</v>
          </cell>
          <cell r="AU47">
            <v>385807.15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719810.18</v>
          </cell>
          <cell r="BA47">
            <v>27134928.899999995</v>
          </cell>
          <cell r="BB47" t="str">
            <v>1q2017</v>
          </cell>
          <cell r="BC47">
            <v>12578</v>
          </cell>
        </row>
        <row r="48">
          <cell r="C48">
            <v>201703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-672.56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-43.14</v>
          </cell>
          <cell r="V48">
            <v>0</v>
          </cell>
          <cell r="W48">
            <v>0</v>
          </cell>
          <cell r="X48">
            <v>0</v>
          </cell>
          <cell r="Y48">
            <v>-48.16</v>
          </cell>
          <cell r="Z48">
            <v>0</v>
          </cell>
          <cell r="AA48">
            <v>0</v>
          </cell>
          <cell r="AB48">
            <v>0</v>
          </cell>
          <cell r="AC48">
            <v>154.62</v>
          </cell>
          <cell r="AD48">
            <v>0</v>
          </cell>
          <cell r="AE48">
            <v>0</v>
          </cell>
          <cell r="AF48">
            <v>0</v>
          </cell>
          <cell r="AG48">
            <v>36</v>
          </cell>
          <cell r="AH48">
            <v>-20.010000000000002</v>
          </cell>
          <cell r="AI48">
            <v>-438.23</v>
          </cell>
          <cell r="AJ48">
            <v>135.75</v>
          </cell>
          <cell r="AK48">
            <v>110.36</v>
          </cell>
          <cell r="AL48">
            <v>-122.83</v>
          </cell>
          <cell r="AM48">
            <v>371.77</v>
          </cell>
          <cell r="AN48">
            <v>656</v>
          </cell>
          <cell r="AO48">
            <v>-189.61</v>
          </cell>
          <cell r="AP48">
            <v>3303.75</v>
          </cell>
          <cell r="AQ48">
            <v>2055.91</v>
          </cell>
          <cell r="AR48">
            <v>1384.2</v>
          </cell>
          <cell r="AS48">
            <v>8243.1899999999987</v>
          </cell>
          <cell r="AT48">
            <v>23652.14</v>
          </cell>
          <cell r="AU48">
            <v>247723.13999999998</v>
          </cell>
          <cell r="AV48">
            <v>363713.75</v>
          </cell>
          <cell r="AW48">
            <v>0</v>
          </cell>
          <cell r="AX48">
            <v>0</v>
          </cell>
          <cell r="AY48">
            <v>0</v>
          </cell>
          <cell r="AZ48">
            <v>650006.04</v>
          </cell>
          <cell r="BA48">
            <v>27784934.939999994</v>
          </cell>
          <cell r="BB48" t="str">
            <v>1q2017</v>
          </cell>
          <cell r="BC48">
            <v>12607</v>
          </cell>
        </row>
        <row r="49">
          <cell r="C49">
            <v>201704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145.61000000000001</v>
          </cell>
          <cell r="AE49">
            <v>89.47</v>
          </cell>
          <cell r="AF49">
            <v>89.47</v>
          </cell>
          <cell r="AG49">
            <v>89.47</v>
          </cell>
          <cell r="AH49">
            <v>637.63</v>
          </cell>
          <cell r="AI49">
            <v>541.08000000000004</v>
          </cell>
          <cell r="AJ49">
            <v>60.09</v>
          </cell>
          <cell r="AK49">
            <v>234.14</v>
          </cell>
          <cell r="AL49">
            <v>-173.02</v>
          </cell>
          <cell r="AM49">
            <v>-388.92</v>
          </cell>
          <cell r="AN49">
            <v>213</v>
          </cell>
          <cell r="AO49">
            <v>55.9</v>
          </cell>
          <cell r="AP49">
            <v>266.22000000000003</v>
          </cell>
          <cell r="AQ49">
            <v>307.43</v>
          </cell>
          <cell r="AR49">
            <v>4107.8900000000003</v>
          </cell>
          <cell r="AS49">
            <v>5232.9399999999996</v>
          </cell>
          <cell r="AT49">
            <v>11750.86</v>
          </cell>
          <cell r="AU49">
            <v>42019.3</v>
          </cell>
          <cell r="AV49">
            <v>241906.62</v>
          </cell>
          <cell r="AW49">
            <v>399536.3</v>
          </cell>
          <cell r="AX49">
            <v>0</v>
          </cell>
          <cell r="AY49">
            <v>0</v>
          </cell>
          <cell r="AZ49">
            <v>706721.48</v>
          </cell>
          <cell r="BA49">
            <v>28491656.419999994</v>
          </cell>
          <cell r="BB49" t="str">
            <v>2q2017</v>
          </cell>
          <cell r="BC49">
            <v>12598</v>
          </cell>
        </row>
        <row r="50">
          <cell r="C50">
            <v>201705</v>
          </cell>
          <cell r="D50">
            <v>-259.56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-6.97</v>
          </cell>
          <cell r="X50">
            <v>16.809999999999999</v>
          </cell>
          <cell r="Y50">
            <v>-47.24</v>
          </cell>
          <cell r="Z50">
            <v>-27.87</v>
          </cell>
          <cell r="AA50">
            <v>60.29</v>
          </cell>
          <cell r="AB50">
            <v>-27.87</v>
          </cell>
          <cell r="AC50">
            <v>126.36</v>
          </cell>
          <cell r="AD50">
            <v>81.150000000000006</v>
          </cell>
          <cell r="AE50">
            <v>87.14</v>
          </cell>
          <cell r="AF50">
            <v>44.14</v>
          </cell>
          <cell r="AG50">
            <v>-27.87</v>
          </cell>
          <cell r="AH50">
            <v>-53.4</v>
          </cell>
          <cell r="AI50">
            <v>73.349999999999994</v>
          </cell>
          <cell r="AJ50">
            <v>217.95</v>
          </cell>
          <cell r="AK50">
            <v>2309.4499999999998</v>
          </cell>
          <cell r="AL50">
            <v>-17.3</v>
          </cell>
          <cell r="AM50">
            <v>-8.98</v>
          </cell>
          <cell r="AN50">
            <v>324.26</v>
          </cell>
          <cell r="AO50">
            <v>263.39</v>
          </cell>
          <cell r="AP50">
            <v>242.22</v>
          </cell>
          <cell r="AQ50">
            <v>-1554.65</v>
          </cell>
          <cell r="AR50">
            <v>217.23</v>
          </cell>
          <cell r="AS50">
            <v>3393.59</v>
          </cell>
          <cell r="AT50">
            <v>2672.98</v>
          </cell>
          <cell r="AU50">
            <v>14592.46</v>
          </cell>
          <cell r="AV50">
            <v>33808.65</v>
          </cell>
          <cell r="AW50">
            <v>299716.45</v>
          </cell>
          <cell r="AX50">
            <v>364846.10000000003</v>
          </cell>
          <cell r="AY50">
            <v>0</v>
          </cell>
          <cell r="AZ50">
            <v>721062.26</v>
          </cell>
          <cell r="BA50">
            <v>29212718.679999996</v>
          </cell>
          <cell r="BB50" t="str">
            <v>2q2017</v>
          </cell>
          <cell r="BC50">
            <v>12617</v>
          </cell>
        </row>
        <row r="51">
          <cell r="C51">
            <v>201706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81.709999999999994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9.74</v>
          </cell>
          <cell r="AI51">
            <v>299.64</v>
          </cell>
          <cell r="AJ51">
            <v>286.5</v>
          </cell>
          <cell r="AK51">
            <v>382</v>
          </cell>
          <cell r="AL51">
            <v>191</v>
          </cell>
          <cell r="AM51">
            <v>0</v>
          </cell>
          <cell r="AN51">
            <v>304.14</v>
          </cell>
          <cell r="AO51">
            <v>0</v>
          </cell>
          <cell r="AP51">
            <v>-160.63</v>
          </cell>
          <cell r="AQ51">
            <v>347.72</v>
          </cell>
          <cell r="AR51">
            <v>453.46</v>
          </cell>
          <cell r="AS51">
            <v>13474.66</v>
          </cell>
          <cell r="AT51">
            <v>4233.6000000000004</v>
          </cell>
          <cell r="AU51">
            <v>9338.07</v>
          </cell>
          <cell r="AV51">
            <v>8154.7400000000007</v>
          </cell>
          <cell r="AW51">
            <v>29883.99</v>
          </cell>
          <cell r="AX51">
            <v>334737.56</v>
          </cell>
          <cell r="AY51">
            <v>514157.47</v>
          </cell>
          <cell r="AZ51">
            <v>916175.37</v>
          </cell>
          <cell r="BA51">
            <v>30128894.049999997</v>
          </cell>
          <cell r="BB51" t="str">
            <v>2q2017</v>
          </cell>
          <cell r="BC51">
            <v>12677</v>
          </cell>
        </row>
        <row r="52">
          <cell r="C52" t="str">
            <v>Total</v>
          </cell>
          <cell r="D52">
            <v>500891.85999999993</v>
          </cell>
          <cell r="E52">
            <v>500217.92999999993</v>
          </cell>
          <cell r="F52">
            <v>534433.55000000005</v>
          </cell>
          <cell r="G52">
            <v>464570.56999999989</v>
          </cell>
          <cell r="H52">
            <v>524135.94</v>
          </cell>
          <cell r="I52">
            <v>555459.49000000011</v>
          </cell>
          <cell r="J52">
            <v>529012.07000000018</v>
          </cell>
          <cell r="K52">
            <v>544972.99000000011</v>
          </cell>
          <cell r="L52">
            <v>489576.29999999993</v>
          </cell>
          <cell r="M52">
            <v>555546.7200000002</v>
          </cell>
          <cell r="N52">
            <v>550014.20999999985</v>
          </cell>
          <cell r="O52">
            <v>558741.8400000002</v>
          </cell>
          <cell r="P52">
            <v>626222.21000000008</v>
          </cell>
          <cell r="Q52">
            <v>553124.06999999983</v>
          </cell>
          <cell r="R52">
            <v>501368.39</v>
          </cell>
          <cell r="S52">
            <v>657319.75999999989</v>
          </cell>
          <cell r="T52">
            <v>729726.97999999986</v>
          </cell>
          <cell r="U52">
            <v>592837.87</v>
          </cell>
          <cell r="V52">
            <v>631353.26000000013</v>
          </cell>
          <cell r="W52">
            <v>723171.11999999988</v>
          </cell>
          <cell r="X52">
            <v>571531.44000000006</v>
          </cell>
          <cell r="Y52">
            <v>718469.4500000003</v>
          </cell>
          <cell r="Z52">
            <v>696090.7</v>
          </cell>
          <cell r="AA52">
            <v>625533.71</v>
          </cell>
          <cell r="AB52">
            <v>612361.11000000022</v>
          </cell>
          <cell r="AC52">
            <v>602047.67999999982</v>
          </cell>
          <cell r="AD52">
            <v>583647.59000000008</v>
          </cell>
          <cell r="AE52">
            <v>606533.96</v>
          </cell>
          <cell r="AF52">
            <v>770227.75999999989</v>
          </cell>
          <cell r="AG52">
            <v>649712.75000000023</v>
          </cell>
          <cell r="AH52">
            <v>786956.28999999992</v>
          </cell>
          <cell r="AI52">
            <v>626800.62999999989</v>
          </cell>
          <cell r="AJ52">
            <v>705290.59000000008</v>
          </cell>
          <cell r="AK52">
            <v>874540.76000000013</v>
          </cell>
          <cell r="AL52">
            <v>586145.9</v>
          </cell>
          <cell r="AM52">
            <v>746740.44</v>
          </cell>
          <cell r="AN52">
            <v>655654.92999999993</v>
          </cell>
          <cell r="AO52">
            <v>537474.70000000019</v>
          </cell>
          <cell r="AP52">
            <v>670315.22</v>
          </cell>
          <cell r="AQ52">
            <v>626909.80999999994</v>
          </cell>
          <cell r="AR52">
            <v>738781.89</v>
          </cell>
          <cell r="AS52">
            <v>737370.41999999981</v>
          </cell>
          <cell r="AT52">
            <v>787117.44</v>
          </cell>
          <cell r="AU52">
            <v>699480.12</v>
          </cell>
          <cell r="AV52">
            <v>647583.76</v>
          </cell>
          <cell r="AW52">
            <v>729136.74</v>
          </cell>
          <cell r="AX52">
            <v>699583.66</v>
          </cell>
          <cell r="AY52">
            <v>514157.47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1. PY 2019 Final Settlement"/>
      <sheetName val="1a. PY 2019 Prelim Settlement"/>
      <sheetName val="2. Adjusted Benchmark PY 2019"/>
      <sheetName val="3. Final Benchmark Forecast"/>
      <sheetName val="4.PY2019 Act ExpenSet_6MRunout"/>
      <sheetName val="5. Eligibility Exclusions"/>
      <sheetName val="6. Aligned Expend Parameters"/>
      <sheetName val="7. Benchmark Parameters"/>
      <sheetName val="ARIMAData"/>
      <sheetName val="PY 2019 Quality Score"/>
      <sheetName val="Preliminary Settlement Sheet"/>
      <sheetName val="3. ARIMA Forecast"/>
      <sheetName val="4. PY 2019 Benchmark (May 2019)"/>
      <sheetName val="5. PY 2019 Prelim Settlement"/>
      <sheetName val="10. Adjusted Benchmark 2019"/>
      <sheetName val="Benchmark Dec.2018"/>
      <sheetName val="CalcTool"/>
      <sheetName val="2018 Settlement Sheet Final"/>
      <sheetName val="ARIMA Forecast May 2019"/>
      <sheetName val="ARIMA May 2019 Adj Eligibility"/>
      <sheetName val="Benes by Exclusion Reason"/>
    </sheetNames>
    <sheetDataSet>
      <sheetData sheetId="0"/>
      <sheetData sheetId="1"/>
      <sheetData sheetId="2"/>
      <sheetData sheetId="3">
        <row r="15">
          <cell r="P15">
            <v>48126</v>
          </cell>
        </row>
      </sheetData>
      <sheetData sheetId="4"/>
      <sheetData sheetId="5">
        <row r="16">
          <cell r="O16">
            <v>587961</v>
          </cell>
        </row>
      </sheetData>
      <sheetData sheetId="6"/>
      <sheetData sheetId="7"/>
      <sheetData sheetId="8"/>
      <sheetData sheetId="9"/>
      <sheetData sheetId="10">
        <row r="10">
          <cell r="G10">
            <v>0.91874999999999996</v>
          </cell>
        </row>
      </sheetData>
      <sheetData sheetId="11"/>
      <sheetData sheetId="12"/>
      <sheetData sheetId="13">
        <row r="21">
          <cell r="N21">
            <v>0.995</v>
          </cell>
        </row>
        <row r="22">
          <cell r="N22">
            <v>5.0000000000000044E-3</v>
          </cell>
        </row>
      </sheetData>
      <sheetData sheetId="14"/>
      <sheetData sheetId="15"/>
      <sheetData sheetId="16">
        <row r="10">
          <cell r="M10">
            <v>9155.4402644752245</v>
          </cell>
        </row>
        <row r="11">
          <cell r="M11">
            <v>86664.560182324771</v>
          </cell>
        </row>
        <row r="13">
          <cell r="M13">
            <v>58575</v>
          </cell>
        </row>
        <row r="14">
          <cell r="M14">
            <v>207</v>
          </cell>
        </row>
        <row r="15">
          <cell r="M15">
            <v>0.99647851383076447</v>
          </cell>
        </row>
        <row r="16">
          <cell r="M16">
            <v>3.5214861692354801E-3</v>
          </cell>
        </row>
        <row r="23">
          <cell r="M23">
            <v>891.07</v>
          </cell>
        </row>
        <row r="24">
          <cell r="M24">
            <v>7833.28</v>
          </cell>
        </row>
        <row r="26">
          <cell r="M26">
            <v>1.0404712696021767</v>
          </cell>
        </row>
        <row r="27">
          <cell r="M27">
            <v>1.0325587771608746</v>
          </cell>
        </row>
        <row r="30">
          <cell r="M30">
            <v>1.0402258848990327</v>
          </cell>
        </row>
        <row r="34">
          <cell r="M34" t="e">
            <v>#REF!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0D04-2994-40D5-9F57-323F2FF0F103}">
  <sheetPr>
    <tabColor theme="9" tint="0.59999389629810485"/>
    <pageSetUpPr fitToPage="1"/>
  </sheetPr>
  <dimension ref="A1:KP130"/>
  <sheetViews>
    <sheetView topLeftCell="B1" zoomScaleNormal="100" workbookViewId="0">
      <pane xSplit="2" topLeftCell="D1" activePane="topRight" state="frozen"/>
      <selection activeCell="B4" sqref="B4"/>
      <selection pane="topRight" activeCell="F18" sqref="F18"/>
    </sheetView>
  </sheetViews>
  <sheetFormatPr defaultColWidth="10" defaultRowHeight="14.4" x14ac:dyDescent="0.3"/>
  <cols>
    <col min="1" max="1" width="4.33203125" style="1" customWidth="1"/>
    <col min="2" max="2" width="2.6640625" style="1" customWidth="1"/>
    <col min="3" max="10" width="20.44140625" customWidth="1"/>
    <col min="11" max="11" width="17.33203125" customWidth="1"/>
  </cols>
  <sheetData>
    <row r="1" spans="1:302" s="1" customFormat="1" x14ac:dyDescent="0.3">
      <c r="C1" s="401" t="s">
        <v>0</v>
      </c>
      <c r="D1" s="401"/>
      <c r="E1" s="401"/>
      <c r="F1" s="40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</row>
    <row r="2" spans="1:302" s="1" customFormat="1" x14ac:dyDescent="0.3">
      <c r="C2" s="401" t="s">
        <v>1</v>
      </c>
      <c r="D2" s="401"/>
      <c r="E2" s="401"/>
      <c r="F2" s="401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</row>
    <row r="3" spans="1:302" s="34" customFormat="1" x14ac:dyDescent="0.3">
      <c r="B3" s="1"/>
      <c r="C3" s="98"/>
      <c r="D3" s="99"/>
      <c r="E3" s="100"/>
      <c r="F3" s="104"/>
      <c r="G3" s="104"/>
      <c r="H3" s="104"/>
      <c r="I3" s="104"/>
      <c r="J3" s="104"/>
      <c r="K3" s="104"/>
      <c r="L3" s="402" t="s">
        <v>2</v>
      </c>
      <c r="M3" s="403"/>
      <c r="N3" s="403"/>
      <c r="O3" s="403"/>
      <c r="P3" s="404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</row>
    <row r="4" spans="1:302" s="25" customFormat="1" ht="51.9" customHeight="1" x14ac:dyDescent="0.3">
      <c r="A4" s="24" t="s">
        <v>3</v>
      </c>
      <c r="B4" s="24"/>
      <c r="C4" s="26" t="s">
        <v>4</v>
      </c>
      <c r="D4" s="1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</row>
    <row r="5" spans="1:302" x14ac:dyDescent="0.3">
      <c r="C5" s="2"/>
      <c r="D5" s="2"/>
      <c r="E5" s="2"/>
      <c r="F5" s="2"/>
      <c r="G5" s="2"/>
      <c r="H5" s="2"/>
      <c r="I5" s="2"/>
      <c r="K5" s="2"/>
      <c r="L5" s="2"/>
      <c r="M5" s="2"/>
      <c r="N5" s="2"/>
      <c r="O5" s="2"/>
      <c r="P5" s="2"/>
    </row>
    <row r="6" spans="1:302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302" x14ac:dyDescent="0.3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302" x14ac:dyDescent="0.3">
      <c r="C8" s="2"/>
      <c r="D8" s="2"/>
      <c r="E8" s="2"/>
      <c r="F8" s="2"/>
      <c r="H8" s="2"/>
      <c r="I8" s="2"/>
      <c r="J8" s="2"/>
      <c r="K8" s="2"/>
      <c r="L8" s="2"/>
      <c r="M8" s="2"/>
      <c r="N8" s="2"/>
      <c r="O8" s="2"/>
      <c r="P8" s="2"/>
    </row>
    <row r="9" spans="1:302" x14ac:dyDescent="0.3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302" x14ac:dyDescent="0.3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302" x14ac:dyDescent="0.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302" x14ac:dyDescent="0.3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302" x14ac:dyDescent="0.3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302" x14ac:dyDescent="0.3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302" x14ac:dyDescent="0.3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302" x14ac:dyDescent="0.3">
      <c r="C16" s="31"/>
      <c r="D16" s="3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3:16" x14ac:dyDescent="0.3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3:16" x14ac:dyDescent="0.3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x14ac:dyDescent="0.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3:16" x14ac:dyDescent="0.3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3:16" x14ac:dyDescent="0.3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3:16" x14ac:dyDescent="0.3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3:16" x14ac:dyDescent="0.3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3:16" x14ac:dyDescent="0.3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3:16" x14ac:dyDescent="0.3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3:16" x14ac:dyDescent="0.3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3:16" x14ac:dyDescent="0.3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3:16" x14ac:dyDescent="0.3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3:16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3:16" x14ac:dyDescent="0.3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3:16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3:16" x14ac:dyDescent="0.3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3:16" x14ac:dyDescent="0.3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3:16" x14ac:dyDescent="0.3">
      <c r="C34" s="31"/>
      <c r="D34" s="3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3:16" x14ac:dyDescent="0.3">
      <c r="C35" s="31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3:16" x14ac:dyDescent="0.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3:16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3:16" x14ac:dyDescent="0.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3:16" x14ac:dyDescent="0.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3:16" x14ac:dyDescent="0.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3:16" x14ac:dyDescent="0.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3:16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3:16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3:16" x14ac:dyDescent="0.3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3:16" x14ac:dyDescent="0.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3:16" x14ac:dyDescent="0.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3:16" x14ac:dyDescent="0.3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3:16" x14ac:dyDescent="0.3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3:16" x14ac:dyDescent="0.3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3:16" x14ac:dyDescent="0.3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3:16" x14ac:dyDescent="0.3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3:16" x14ac:dyDescent="0.3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3:16" x14ac:dyDescent="0.3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3:16" x14ac:dyDescent="0.3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3:16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3:16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3:16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3:16" s="33" customFormat="1" x14ac:dyDescent="0.3">
      <c r="C58" s="32"/>
      <c r="D58" s="32"/>
      <c r="E58" s="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3:16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3:16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3:16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3:16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3:16" x14ac:dyDescent="0.3">
      <c r="C63" s="31"/>
      <c r="D63" s="3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3:16" x14ac:dyDescent="0.3">
      <c r="C64" s="31"/>
      <c r="D64" s="3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3:16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3:16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3:16" x14ac:dyDescent="0.3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3:16" x14ac:dyDescent="0.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3:16" x14ac:dyDescent="0.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3:16" x14ac:dyDescent="0.3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3:16" x14ac:dyDescent="0.3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3:16" x14ac:dyDescent="0.3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3:16" x14ac:dyDescent="0.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3:16" x14ac:dyDescent="0.3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3:16" x14ac:dyDescent="0.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3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3:16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3:16" x14ac:dyDescent="0.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3:16" x14ac:dyDescent="0.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3:16" x14ac:dyDescent="0.3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3:16" x14ac:dyDescent="0.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3:16" x14ac:dyDescent="0.3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3:16" x14ac:dyDescent="0.3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3:16" x14ac:dyDescent="0.3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3:16" x14ac:dyDescent="0.3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3:16" x14ac:dyDescent="0.3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3:16" x14ac:dyDescent="0.3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3:16" x14ac:dyDescent="0.3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3:16" x14ac:dyDescent="0.3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3:16" x14ac:dyDescent="0.3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3:16" x14ac:dyDescent="0.3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3:16" x14ac:dyDescent="0.3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3:16" x14ac:dyDescent="0.3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3:16" x14ac:dyDescent="0.3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3:16" x14ac:dyDescent="0.3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3:16" x14ac:dyDescent="0.3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3:16" x14ac:dyDescent="0.3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3:16" x14ac:dyDescent="0.3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3:16" x14ac:dyDescent="0.3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3:16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3:16" x14ac:dyDescent="0.3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3:16" x14ac:dyDescent="0.3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3:16" x14ac:dyDescent="0.3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3:16" x14ac:dyDescent="0.3">
      <c r="C104" s="31"/>
      <c r="D104" s="3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3:16" x14ac:dyDescent="0.3">
      <c r="C105" s="31"/>
      <c r="D105" s="3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3:16" x14ac:dyDescent="0.3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3:16" x14ac:dyDescent="0.3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3:16" x14ac:dyDescent="0.3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3:16" x14ac:dyDescent="0.3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3:16" x14ac:dyDescent="0.3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3:16" x14ac:dyDescent="0.3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3:16" x14ac:dyDescent="0.3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3:16" x14ac:dyDescent="0.3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3:16" x14ac:dyDescent="0.3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3:16" x14ac:dyDescent="0.3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3:16" x14ac:dyDescent="0.3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3:16" x14ac:dyDescent="0.3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3:16" x14ac:dyDescent="0.3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3:16" x14ac:dyDescent="0.3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3:16" x14ac:dyDescent="0.3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3:16" x14ac:dyDescent="0.3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3:16" x14ac:dyDescent="0.3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3:16" x14ac:dyDescent="0.3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3:16" x14ac:dyDescent="0.3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3:16" x14ac:dyDescent="0.3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3:16" x14ac:dyDescent="0.3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3:16" x14ac:dyDescent="0.3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3:16" x14ac:dyDescent="0.3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3:16" x14ac:dyDescent="0.3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3:16" x14ac:dyDescent="0.3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</sheetData>
  <mergeCells count="3">
    <mergeCell ref="C1:F1"/>
    <mergeCell ref="C2:F2"/>
    <mergeCell ref="L3:P3"/>
  </mergeCells>
  <pageMargins left="0.25" right="0.25" top="0.75" bottom="0.75" header="0.3" footer="0.3"/>
  <pageSetup paperSize="5" scale="5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CBD50F0-2C30-4933-8474-EBED3EBF10EA}">
          <x14:formula1>
            <xm:f>'LISTS--DO NOT DELETE'!$E$4:$E$18</xm:f>
          </x14:formula1>
          <xm:sqref>C5:C130</xm:sqref>
        </x14:dataValidation>
        <x14:dataValidation type="list" allowBlank="1" showInputMessage="1" showErrorMessage="1" xr:uid="{F4374304-F0C0-4E96-AA08-D2896F4CA84F}">
          <x14:formula1>
            <xm:f>'LISTS--DO NOT DELETE'!$F$4:$F$13</xm:f>
          </x14:formula1>
          <xm:sqref>F5:F130</xm:sqref>
        </x14:dataValidation>
        <x14:dataValidation type="list" allowBlank="1" showInputMessage="1" showErrorMessage="1" xr:uid="{EFEA8371-A633-4AE6-BCCC-BF76FF1F9E0F}">
          <x14:formula1>
            <xm:f>'LISTS--DO NOT DELETE'!$G$4:$G$20</xm:f>
          </x14:formula1>
          <xm:sqref>H5:H130</xm:sqref>
        </x14:dataValidation>
        <x14:dataValidation type="list" allowBlank="1" showInputMessage="1" showErrorMessage="1" xr:uid="{DC63D848-C837-4C57-A016-47E387331C48}">
          <x14:formula1>
            <xm:f>'LISTS--DO NOT DELETE'!$J$4:$J$5</xm:f>
          </x14:formula1>
          <xm:sqref>I5:I130</xm:sqref>
        </x14:dataValidation>
        <x14:dataValidation type="list" allowBlank="1" showInputMessage="1" showErrorMessage="1" xr:uid="{C55E6116-D87F-47BC-A514-DF3504ECC285}">
          <x14:formula1>
            <xm:f>'LISTS--DO NOT DELETE'!$H$4:$H$5</xm:f>
          </x14:formula1>
          <xm:sqref>J5:J130 K5:K130</xm:sqref>
        </x14:dataValidation>
        <x14:dataValidation type="list" allowBlank="1" showInputMessage="1" showErrorMessage="1" xr:uid="{A1BA6635-6E13-492A-9426-B93F7DB67FA0}">
          <x14:formula1>
            <xm:f>'LISTS--DO NOT DELETE'!$I$4:$I$9</xm:f>
          </x14:formula1>
          <xm:sqref>L5:P130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EABD-E1BE-4500-A1F4-343D2EBE7C0A}">
  <dimension ref="A1:H9"/>
  <sheetViews>
    <sheetView workbookViewId="0">
      <selection activeCell="A3" sqref="A3:XFD3"/>
    </sheetView>
  </sheetViews>
  <sheetFormatPr defaultRowHeight="14.4" x14ac:dyDescent="0.3"/>
  <cols>
    <col min="1" max="1" width="2.6640625" style="1" customWidth="1"/>
    <col min="2" max="2" width="18.6640625" customWidth="1"/>
    <col min="3" max="3" width="0.77734375" customWidth="1"/>
    <col min="4" max="10" width="15.88671875" customWidth="1"/>
  </cols>
  <sheetData>
    <row r="1" spans="2:8" s="1" customFormat="1" x14ac:dyDescent="0.3">
      <c r="B1" s="6" t="s">
        <v>230</v>
      </c>
    </row>
    <row r="2" spans="2:8" s="1" customFormat="1" x14ac:dyDescent="0.3">
      <c r="B2" s="6" t="s">
        <v>321</v>
      </c>
    </row>
    <row r="4" spans="2:8" ht="43.2" x14ac:dyDescent="0.3">
      <c r="B4" s="3">
        <v>2024</v>
      </c>
      <c r="D4" s="96" t="s">
        <v>323</v>
      </c>
      <c r="E4" s="96" t="s">
        <v>324</v>
      </c>
      <c r="F4" s="96" t="s">
        <v>325</v>
      </c>
      <c r="G4" s="96" t="s">
        <v>286</v>
      </c>
      <c r="H4" s="96" t="s">
        <v>322</v>
      </c>
    </row>
    <row r="5" spans="2:8" x14ac:dyDescent="0.3">
      <c r="B5" s="28" t="s">
        <v>13</v>
      </c>
      <c r="C5" s="2"/>
      <c r="D5" s="2"/>
      <c r="E5" s="2"/>
      <c r="F5" s="2"/>
      <c r="G5" s="2">
        <f>SUM(D5:F5)</f>
        <v>0</v>
      </c>
      <c r="H5" s="2"/>
    </row>
    <row r="6" spans="2:8" x14ac:dyDescent="0.3">
      <c r="B6" s="28" t="s">
        <v>14</v>
      </c>
      <c r="C6" s="2"/>
      <c r="D6" s="2"/>
      <c r="E6" s="2"/>
      <c r="F6" s="2"/>
      <c r="G6" s="2">
        <f t="shared" ref="G6:G8" si="0">SUM(D6:F6)</f>
        <v>0</v>
      </c>
      <c r="H6" s="2"/>
    </row>
    <row r="7" spans="2:8" x14ac:dyDescent="0.3">
      <c r="B7" s="28" t="s">
        <v>15</v>
      </c>
      <c r="C7" s="2"/>
      <c r="D7" s="2"/>
      <c r="E7" s="2"/>
      <c r="F7" s="2"/>
      <c r="G7" s="2">
        <f t="shared" si="0"/>
        <v>0</v>
      </c>
      <c r="H7" s="2"/>
    </row>
    <row r="8" spans="2:8" ht="15" thickBot="1" x14ac:dyDescent="0.35">
      <c r="B8" s="110" t="s">
        <v>16</v>
      </c>
      <c r="C8" s="127"/>
      <c r="D8" s="127"/>
      <c r="E8" s="127"/>
      <c r="F8" s="127"/>
      <c r="G8" s="127">
        <f t="shared" si="0"/>
        <v>0</v>
      </c>
      <c r="H8" s="127"/>
    </row>
    <row r="9" spans="2:8" x14ac:dyDescent="0.3">
      <c r="B9" s="3" t="s">
        <v>245</v>
      </c>
      <c r="D9">
        <f>SUM(D5:D8)</f>
        <v>0</v>
      </c>
      <c r="E9">
        <f t="shared" ref="E9:H9" si="1">SUM(E5:E8)</f>
        <v>0</v>
      </c>
      <c r="G9">
        <f t="shared" si="1"/>
        <v>0</v>
      </c>
      <c r="H9">
        <f t="shared" si="1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6212-82B6-47A3-BF39-B0A86314CA5F}">
  <sheetPr>
    <tabColor theme="5" tint="0.59999389629810485"/>
  </sheetPr>
  <dimension ref="A1:D43"/>
  <sheetViews>
    <sheetView tabSelected="1" workbookViewId="0">
      <selection activeCell="A3" sqref="A3:XFD3"/>
    </sheetView>
  </sheetViews>
  <sheetFormatPr defaultRowHeight="14.4" x14ac:dyDescent="0.3"/>
  <cols>
    <col min="1" max="1" width="2.6640625" style="1" customWidth="1"/>
    <col min="2" max="2" width="58.44140625" style="253" bestFit="1" customWidth="1"/>
    <col min="3" max="3" width="19.44140625" style="243" customWidth="1"/>
    <col min="4" max="4" width="19.44140625" style="253" customWidth="1"/>
  </cols>
  <sheetData>
    <row r="1" spans="2:4" s="369" customFormat="1" x14ac:dyDescent="0.3">
      <c r="B1" s="370" t="s">
        <v>404</v>
      </c>
      <c r="C1" s="371"/>
      <c r="D1" s="372"/>
    </row>
    <row r="2" spans="2:4" s="369" customFormat="1" x14ac:dyDescent="0.3">
      <c r="B2" s="215" t="s">
        <v>405</v>
      </c>
      <c r="C2" s="373"/>
      <c r="D2" s="370"/>
    </row>
    <row r="3" spans="2:4" ht="28.8" x14ac:dyDescent="0.3">
      <c r="B3" s="217"/>
      <c r="C3" s="218" t="s">
        <v>406</v>
      </c>
      <c r="D3" s="218" t="s">
        <v>407</v>
      </c>
    </row>
    <row r="4" spans="2:4" x14ac:dyDescent="0.3">
      <c r="B4" s="219"/>
      <c r="C4" s="220"/>
      <c r="D4" s="220"/>
    </row>
    <row r="5" spans="2:4" x14ac:dyDescent="0.3">
      <c r="B5" s="221" t="s">
        <v>408</v>
      </c>
      <c r="C5" s="222">
        <v>13711948</v>
      </c>
      <c r="D5" s="223"/>
    </row>
    <row r="6" spans="2:4" x14ac:dyDescent="0.3">
      <c r="B6" s="224" t="s">
        <v>409</v>
      </c>
      <c r="C6" s="225"/>
      <c r="D6" s="223"/>
    </row>
    <row r="7" spans="2:4" x14ac:dyDescent="0.3">
      <c r="B7" s="226" t="s">
        <v>410</v>
      </c>
      <c r="C7" s="227">
        <f>SUM(C5:C6)</f>
        <v>13711948</v>
      </c>
      <c r="D7" s="227">
        <f>SUM(D5:D6)</f>
        <v>0</v>
      </c>
    </row>
    <row r="8" spans="2:4" x14ac:dyDescent="0.3">
      <c r="B8" s="228"/>
      <c r="C8" s="229"/>
      <c r="D8" s="230"/>
    </row>
    <row r="9" spans="2:4" x14ac:dyDescent="0.3">
      <c r="B9" s="231" t="s">
        <v>411</v>
      </c>
      <c r="C9" s="222">
        <v>585342</v>
      </c>
      <c r="D9" s="230"/>
    </row>
    <row r="10" spans="2:4" x14ac:dyDescent="0.3">
      <c r="B10" s="231" t="s">
        <v>412</v>
      </c>
      <c r="C10" s="222">
        <v>2714032</v>
      </c>
      <c r="D10" s="230"/>
    </row>
    <row r="11" spans="2:4" x14ac:dyDescent="0.3">
      <c r="B11" s="231" t="s">
        <v>413</v>
      </c>
      <c r="C11" s="222">
        <v>1034370</v>
      </c>
      <c r="D11" s="230"/>
    </row>
    <row r="12" spans="2:4" x14ac:dyDescent="0.3">
      <c r="B12" s="231" t="s">
        <v>414</v>
      </c>
      <c r="C12" s="222">
        <v>450000</v>
      </c>
      <c r="D12" s="230"/>
    </row>
    <row r="13" spans="2:4" x14ac:dyDescent="0.3">
      <c r="B13" s="232" t="s">
        <v>415</v>
      </c>
      <c r="C13" s="233"/>
      <c r="D13" s="234"/>
    </row>
    <row r="14" spans="2:4" x14ac:dyDescent="0.3">
      <c r="B14" s="231" t="s">
        <v>416</v>
      </c>
      <c r="C14" s="229"/>
      <c r="D14" s="230"/>
    </row>
    <row r="15" spans="2:4" x14ac:dyDescent="0.3">
      <c r="B15" s="231" t="s">
        <v>417</v>
      </c>
      <c r="C15" s="229"/>
      <c r="D15" s="230"/>
    </row>
    <row r="16" spans="2:4" x14ac:dyDescent="0.3">
      <c r="B16" s="231" t="s">
        <v>418</v>
      </c>
      <c r="C16" s="229"/>
      <c r="D16" s="230"/>
    </row>
    <row r="17" spans="2:4" x14ac:dyDescent="0.3">
      <c r="B17" s="231" t="s">
        <v>419</v>
      </c>
      <c r="C17" s="235"/>
      <c r="D17" s="236"/>
    </row>
    <row r="18" spans="2:4" x14ac:dyDescent="0.3">
      <c r="B18" s="237" t="s">
        <v>420</v>
      </c>
      <c r="C18" s="238">
        <f>SUM(C7,C9:C17)</f>
        <v>18495692</v>
      </c>
      <c r="D18" s="239">
        <f>SUM(D7,D9:D17)</f>
        <v>0</v>
      </c>
    </row>
    <row r="19" spans="2:4" x14ac:dyDescent="0.3">
      <c r="B19" s="240"/>
      <c r="C19" s="229"/>
      <c r="D19" s="230"/>
    </row>
    <row r="20" spans="2:4" x14ac:dyDescent="0.3">
      <c r="B20" s="231" t="s">
        <v>421</v>
      </c>
      <c r="C20" s="229"/>
      <c r="D20" s="230"/>
    </row>
    <row r="21" spans="2:4" x14ac:dyDescent="0.3">
      <c r="B21" s="231" t="s">
        <v>422</v>
      </c>
      <c r="C21" s="222">
        <v>4280994</v>
      </c>
      <c r="D21" s="241"/>
    </row>
    <row r="22" spans="2:4" x14ac:dyDescent="0.3">
      <c r="B22" s="231" t="s">
        <v>423</v>
      </c>
      <c r="C22" s="222">
        <v>3748402</v>
      </c>
      <c r="D22" s="241"/>
    </row>
    <row r="23" spans="2:4" x14ac:dyDescent="0.3">
      <c r="B23" s="231" t="s">
        <v>424</v>
      </c>
      <c r="C23" s="242"/>
      <c r="D23" s="241"/>
    </row>
    <row r="24" spans="2:4" x14ac:dyDescent="0.3">
      <c r="B24" s="243" t="s">
        <v>425</v>
      </c>
      <c r="C24" s="222">
        <v>1493235</v>
      </c>
      <c r="D24" s="241"/>
    </row>
    <row r="25" spans="2:4" x14ac:dyDescent="0.3">
      <c r="B25" s="231" t="s">
        <v>426</v>
      </c>
      <c r="C25" s="242"/>
      <c r="D25" s="241"/>
    </row>
    <row r="26" spans="2:4" x14ac:dyDescent="0.3">
      <c r="B26" s="231" t="s">
        <v>427</v>
      </c>
      <c r="C26" s="222">
        <v>628308</v>
      </c>
      <c r="D26" s="230"/>
    </row>
    <row r="27" spans="2:4" x14ac:dyDescent="0.3">
      <c r="B27" s="231" t="s">
        <v>428</v>
      </c>
      <c r="C27" s="229"/>
      <c r="D27" s="230"/>
    </row>
    <row r="28" spans="2:4" x14ac:dyDescent="0.3">
      <c r="B28" s="231" t="s">
        <v>429</v>
      </c>
      <c r="C28" s="229"/>
      <c r="D28" s="230"/>
    </row>
    <row r="29" spans="2:4" x14ac:dyDescent="0.3">
      <c r="B29" s="237" t="s">
        <v>430</v>
      </c>
      <c r="C29" s="244">
        <f>SUM(C20:C28)</f>
        <v>10150939</v>
      </c>
      <c r="D29" s="244">
        <f>SUM(D20:D28)</f>
        <v>0</v>
      </c>
    </row>
    <row r="30" spans="2:4" x14ac:dyDescent="0.3">
      <c r="B30" s="228"/>
      <c r="C30" s="245"/>
      <c r="D30" s="234"/>
    </row>
    <row r="31" spans="2:4" x14ac:dyDescent="0.3">
      <c r="B31" s="231" t="s">
        <v>431</v>
      </c>
      <c r="C31" s="229"/>
      <c r="D31" s="246"/>
    </row>
    <row r="32" spans="2:4" x14ac:dyDescent="0.3">
      <c r="B32" s="231" t="s">
        <v>432</v>
      </c>
      <c r="C32" s="222">
        <v>8355368</v>
      </c>
      <c r="D32" s="234"/>
    </row>
    <row r="33" spans="2:4" x14ac:dyDescent="0.3">
      <c r="B33" s="231" t="s">
        <v>433</v>
      </c>
      <c r="C33" s="229"/>
      <c r="D33" s="247"/>
    </row>
    <row r="34" spans="2:4" x14ac:dyDescent="0.3">
      <c r="B34" s="237" t="s">
        <v>434</v>
      </c>
      <c r="C34" s="248">
        <f>SUM(C31:C33)</f>
        <v>8355368</v>
      </c>
      <c r="D34" s="248">
        <f>SUM(D31:D33)</f>
        <v>0</v>
      </c>
    </row>
    <row r="35" spans="2:4" x14ac:dyDescent="0.3">
      <c r="B35" s="249"/>
      <c r="C35" s="250"/>
      <c r="D35" s="251"/>
    </row>
    <row r="36" spans="2:4" x14ac:dyDescent="0.3">
      <c r="B36" s="252"/>
      <c r="C36" s="220"/>
    </row>
    <row r="37" spans="2:4" x14ac:dyDescent="0.3">
      <c r="B37" t="s">
        <v>435</v>
      </c>
      <c r="C37" s="254"/>
    </row>
    <row r="38" spans="2:4" x14ac:dyDescent="0.3">
      <c r="B38" s="255"/>
      <c r="C38" s="254"/>
    </row>
    <row r="40" spans="2:4" x14ac:dyDescent="0.3">
      <c r="D40" s="256"/>
    </row>
    <row r="41" spans="2:4" x14ac:dyDescent="0.3">
      <c r="B41" s="256"/>
    </row>
    <row r="43" spans="2:4" x14ac:dyDescent="0.3">
      <c r="B43" s="256"/>
      <c r="C43" s="25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F908E-3A33-4121-BABB-1B6E967DA644}">
  <sheetPr>
    <tabColor theme="5" tint="0.59999389629810485"/>
  </sheetPr>
  <dimension ref="A1:D104"/>
  <sheetViews>
    <sheetView workbookViewId="0">
      <selection activeCell="A3" sqref="A3:XFD3"/>
    </sheetView>
  </sheetViews>
  <sheetFormatPr defaultRowHeight="14.4" x14ac:dyDescent="0.3"/>
  <cols>
    <col min="1" max="1" width="2.6640625" style="1" customWidth="1"/>
    <col min="2" max="2" width="52" customWidth="1"/>
    <col min="3" max="3" width="18.5546875" bestFit="1" customWidth="1"/>
    <col min="4" max="4" width="17.44140625" style="282" bestFit="1" customWidth="1"/>
  </cols>
  <sheetData>
    <row r="1" spans="2:4" s="1" customFormat="1" x14ac:dyDescent="0.3">
      <c r="B1" s="6" t="s">
        <v>402</v>
      </c>
      <c r="C1" s="400"/>
      <c r="D1" s="374"/>
    </row>
    <row r="2" spans="2:4" s="1" customFormat="1" x14ac:dyDescent="0.3">
      <c r="B2" s="215" t="s">
        <v>436</v>
      </c>
      <c r="C2" s="216"/>
      <c r="D2" s="375"/>
    </row>
    <row r="3" spans="2:4" ht="28.8" x14ac:dyDescent="0.3">
      <c r="B3" s="3" t="s">
        <v>437</v>
      </c>
      <c r="C3" s="130" t="s">
        <v>655</v>
      </c>
      <c r="D3" s="376" t="s">
        <v>637</v>
      </c>
    </row>
    <row r="4" spans="2:4" x14ac:dyDescent="0.3">
      <c r="B4" t="s">
        <v>438</v>
      </c>
      <c r="C4" s="258"/>
      <c r="D4" s="259"/>
    </row>
    <row r="5" spans="2:4" x14ac:dyDescent="0.3">
      <c r="B5" s="12" t="s">
        <v>439</v>
      </c>
      <c r="C5" s="260"/>
      <c r="D5" s="261"/>
    </row>
    <row r="6" spans="2:4" x14ac:dyDescent="0.3">
      <c r="B6" s="262" t="s">
        <v>440</v>
      </c>
      <c r="C6" s="222"/>
      <c r="D6" s="263"/>
    </row>
    <row r="7" spans="2:4" x14ac:dyDescent="0.3">
      <c r="B7" s="262" t="s">
        <v>441</v>
      </c>
      <c r="C7" s="222"/>
      <c r="D7" s="263"/>
    </row>
    <row r="8" spans="2:4" x14ac:dyDescent="0.3">
      <c r="B8" s="262" t="s">
        <v>442</v>
      </c>
      <c r="C8" s="222"/>
      <c r="D8" s="263"/>
    </row>
    <row r="9" spans="2:4" x14ac:dyDescent="0.3">
      <c r="B9" s="262" t="s">
        <v>443</v>
      </c>
      <c r="C9" s="222"/>
      <c r="D9" s="263"/>
    </row>
    <row r="10" spans="2:4" x14ac:dyDescent="0.3">
      <c r="B10" s="262" t="s">
        <v>444</v>
      </c>
      <c r="C10" s="222"/>
      <c r="D10" s="263"/>
    </row>
    <row r="11" spans="2:4" x14ac:dyDescent="0.3">
      <c r="B11" s="262" t="s">
        <v>445</v>
      </c>
      <c r="C11" s="264"/>
      <c r="D11" s="265"/>
    </row>
    <row r="12" spans="2:4" x14ac:dyDescent="0.3">
      <c r="B12" s="266" t="s">
        <v>206</v>
      </c>
      <c r="C12" s="267">
        <f>SUM(C6:C11)</f>
        <v>0</v>
      </c>
      <c r="D12" s="268">
        <f>SUM(D6:D11)</f>
        <v>0</v>
      </c>
    </row>
    <row r="13" spans="2:4" x14ac:dyDescent="0.3">
      <c r="B13" t="s">
        <v>446</v>
      </c>
      <c r="C13" s="258"/>
      <c r="D13" s="269"/>
    </row>
    <row r="14" spans="2:4" x14ac:dyDescent="0.3">
      <c r="B14" s="12" t="s">
        <v>447</v>
      </c>
      <c r="C14" s="258"/>
      <c r="D14" s="261"/>
    </row>
    <row r="15" spans="2:4" x14ac:dyDescent="0.3">
      <c r="B15" s="262" t="s">
        <v>448</v>
      </c>
      <c r="C15" s="222"/>
      <c r="D15" s="263"/>
    </row>
    <row r="16" spans="2:4" x14ac:dyDescent="0.3">
      <c r="B16" s="262" t="s">
        <v>449</v>
      </c>
      <c r="C16" s="258"/>
      <c r="D16" s="263"/>
    </row>
    <row r="17" spans="2:4" x14ac:dyDescent="0.3">
      <c r="B17" s="262" t="s">
        <v>450</v>
      </c>
      <c r="C17" s="258"/>
      <c r="D17" s="263"/>
    </row>
    <row r="18" spans="2:4" x14ac:dyDescent="0.3">
      <c r="B18" s="262" t="s">
        <v>451</v>
      </c>
      <c r="C18" s="222"/>
      <c r="D18" s="263"/>
    </row>
    <row r="19" spans="2:4" x14ac:dyDescent="0.3">
      <c r="B19" s="262" t="s">
        <v>452</v>
      </c>
      <c r="C19" s="222"/>
      <c r="D19" s="263"/>
    </row>
    <row r="20" spans="2:4" x14ac:dyDescent="0.3">
      <c r="B20" s="262" t="s">
        <v>445</v>
      </c>
      <c r="C20" s="264"/>
      <c r="D20" s="265"/>
    </row>
    <row r="21" spans="2:4" x14ac:dyDescent="0.3">
      <c r="B21" s="266" t="s">
        <v>206</v>
      </c>
      <c r="C21" s="267">
        <f>SUM(C15:C20)</f>
        <v>0</v>
      </c>
      <c r="D21" s="268">
        <f>SUM(D15:D20)</f>
        <v>0</v>
      </c>
    </row>
    <row r="22" spans="2:4" x14ac:dyDescent="0.3">
      <c r="B22" s="18" t="s">
        <v>446</v>
      </c>
      <c r="C22" s="270"/>
      <c r="D22" s="271"/>
    </row>
    <row r="23" spans="2:4" x14ac:dyDescent="0.3">
      <c r="B23" s="12" t="s">
        <v>453</v>
      </c>
      <c r="C23" s="258"/>
      <c r="D23" s="261"/>
    </row>
    <row r="24" spans="2:4" x14ac:dyDescent="0.3">
      <c r="B24" s="262" t="s">
        <v>445</v>
      </c>
      <c r="C24" s="258"/>
      <c r="D24" s="263"/>
    </row>
    <row r="25" spans="2:4" x14ac:dyDescent="0.3">
      <c r="B25" s="262" t="s">
        <v>445</v>
      </c>
      <c r="C25" s="264"/>
      <c r="D25" s="265"/>
    </row>
    <row r="26" spans="2:4" x14ac:dyDescent="0.3">
      <c r="B26" s="266" t="s">
        <v>206</v>
      </c>
      <c r="C26" s="267">
        <f>SUM(C24:C25)</f>
        <v>0</v>
      </c>
      <c r="D26" s="268">
        <f>SUM(D24:D25)</f>
        <v>0</v>
      </c>
    </row>
    <row r="27" spans="2:4" x14ac:dyDescent="0.3">
      <c r="B27" t="s">
        <v>446</v>
      </c>
      <c r="C27" s="258"/>
      <c r="D27" s="269"/>
    </row>
    <row r="28" spans="2:4" x14ac:dyDescent="0.3">
      <c r="B28" s="12" t="s">
        <v>454</v>
      </c>
      <c r="C28" s="258"/>
      <c r="D28" s="261"/>
    </row>
    <row r="29" spans="2:4" x14ac:dyDescent="0.3">
      <c r="B29" s="262" t="s">
        <v>455</v>
      </c>
      <c r="C29" s="258"/>
      <c r="D29" s="263"/>
    </row>
    <row r="30" spans="2:4" x14ac:dyDescent="0.3">
      <c r="B30" s="262" t="s">
        <v>370</v>
      </c>
      <c r="C30" s="222"/>
      <c r="D30" s="263"/>
    </row>
    <row r="31" spans="2:4" x14ac:dyDescent="0.3">
      <c r="B31" s="262" t="s">
        <v>456</v>
      </c>
      <c r="C31" s="222"/>
      <c r="D31" s="263"/>
    </row>
    <row r="32" spans="2:4" x14ac:dyDescent="0.3">
      <c r="B32" s="262" t="s">
        <v>457</v>
      </c>
      <c r="C32" s="258"/>
      <c r="D32" s="263"/>
    </row>
    <row r="33" spans="2:4" x14ac:dyDescent="0.3">
      <c r="B33" s="262" t="s">
        <v>458</v>
      </c>
      <c r="C33" s="258"/>
      <c r="D33" s="263"/>
    </row>
    <row r="34" spans="2:4" x14ac:dyDescent="0.3">
      <c r="B34" s="262" t="s">
        <v>454</v>
      </c>
      <c r="C34" s="222"/>
      <c r="D34" s="263"/>
    </row>
    <row r="35" spans="2:4" x14ac:dyDescent="0.3">
      <c r="B35" s="262" t="s">
        <v>459</v>
      </c>
      <c r="C35" s="222"/>
      <c r="D35" s="263"/>
    </row>
    <row r="36" spans="2:4" x14ac:dyDescent="0.3">
      <c r="B36" s="262" t="s">
        <v>445</v>
      </c>
      <c r="C36" s="258"/>
      <c r="D36" s="263"/>
    </row>
    <row r="37" spans="2:4" x14ac:dyDescent="0.3">
      <c r="B37" s="262" t="s">
        <v>445</v>
      </c>
      <c r="C37" s="258"/>
      <c r="D37" s="263"/>
    </row>
    <row r="38" spans="2:4" x14ac:dyDescent="0.3">
      <c r="B38" s="266" t="s">
        <v>206</v>
      </c>
      <c r="C38" s="267">
        <f>SUM(C29:C37)</f>
        <v>0</v>
      </c>
      <c r="D38" s="268">
        <f>SUM(D29:D37)</f>
        <v>0</v>
      </c>
    </row>
    <row r="39" spans="2:4" x14ac:dyDescent="0.3">
      <c r="B39" t="s">
        <v>446</v>
      </c>
      <c r="C39" s="258"/>
      <c r="D39" s="269"/>
    </row>
    <row r="40" spans="2:4" x14ac:dyDescent="0.3">
      <c r="B40" s="90" t="s">
        <v>460</v>
      </c>
      <c r="C40" s="267">
        <f>SUM(C38,C26,C21,C12)</f>
        <v>0</v>
      </c>
      <c r="D40" s="268">
        <f>SUM(D38,D26,D21,D12)</f>
        <v>0</v>
      </c>
    </row>
    <row r="41" spans="2:4" x14ac:dyDescent="0.3">
      <c r="B41" t="s">
        <v>446</v>
      </c>
      <c r="C41" s="258"/>
      <c r="D41" s="269"/>
    </row>
    <row r="42" spans="2:4" x14ac:dyDescent="0.3">
      <c r="B42" s="12" t="s">
        <v>461</v>
      </c>
      <c r="C42" s="258"/>
      <c r="D42" s="261"/>
    </row>
    <row r="43" spans="2:4" x14ac:dyDescent="0.3">
      <c r="B43" s="262" t="s">
        <v>462</v>
      </c>
      <c r="C43" s="222"/>
      <c r="D43" s="263"/>
    </row>
    <row r="44" spans="2:4" x14ac:dyDescent="0.3">
      <c r="B44" s="262" t="s">
        <v>463</v>
      </c>
      <c r="C44" s="258"/>
      <c r="D44" s="263"/>
    </row>
    <row r="45" spans="2:4" x14ac:dyDescent="0.3">
      <c r="B45" s="262" t="s">
        <v>464</v>
      </c>
      <c r="C45" s="258"/>
      <c r="D45" s="263"/>
    </row>
    <row r="46" spans="2:4" x14ac:dyDescent="0.3">
      <c r="B46" s="262" t="s">
        <v>445</v>
      </c>
      <c r="C46" s="264"/>
      <c r="D46" s="265"/>
    </row>
    <row r="47" spans="2:4" x14ac:dyDescent="0.3">
      <c r="B47" s="266" t="s">
        <v>206</v>
      </c>
      <c r="C47" s="267">
        <f>SUM(C43:C46)</f>
        <v>0</v>
      </c>
      <c r="D47" s="268">
        <f>SUM(D43:D46)</f>
        <v>0</v>
      </c>
    </row>
    <row r="48" spans="2:4" x14ac:dyDescent="0.3">
      <c r="B48" t="s">
        <v>446</v>
      </c>
      <c r="C48" s="258"/>
      <c r="D48" s="269"/>
    </row>
    <row r="49" spans="2:4" x14ac:dyDescent="0.3">
      <c r="B49" s="12" t="s">
        <v>465</v>
      </c>
      <c r="C49" s="258"/>
      <c r="D49" s="261"/>
    </row>
    <row r="50" spans="2:4" x14ac:dyDescent="0.3">
      <c r="B50" s="262" t="s">
        <v>466</v>
      </c>
      <c r="C50" s="258"/>
      <c r="D50" s="386"/>
    </row>
    <row r="51" spans="2:4" x14ac:dyDescent="0.3">
      <c r="B51" s="262" t="s">
        <v>467</v>
      </c>
      <c r="C51" s="258"/>
      <c r="D51" s="386"/>
    </row>
    <row r="52" spans="2:4" x14ac:dyDescent="0.3">
      <c r="B52" s="262" t="s">
        <v>468</v>
      </c>
      <c r="C52" s="258"/>
      <c r="D52" s="386"/>
    </row>
    <row r="53" spans="2:4" x14ac:dyDescent="0.3">
      <c r="B53" s="262" t="s">
        <v>469</v>
      </c>
      <c r="C53" s="258"/>
      <c r="D53" s="386"/>
    </row>
    <row r="54" spans="2:4" x14ac:dyDescent="0.3">
      <c r="B54" s="262" t="s">
        <v>470</v>
      </c>
      <c r="C54" s="258"/>
      <c r="D54" s="386"/>
    </row>
    <row r="55" spans="2:4" x14ac:dyDescent="0.3">
      <c r="B55" s="262" t="s">
        <v>471</v>
      </c>
      <c r="C55" s="258"/>
      <c r="D55" s="386"/>
    </row>
    <row r="56" spans="2:4" x14ac:dyDescent="0.3">
      <c r="B56" s="262" t="s">
        <v>472</v>
      </c>
      <c r="C56" s="258"/>
      <c r="D56" s="386"/>
    </row>
    <row r="57" spans="2:4" x14ac:dyDescent="0.3">
      <c r="B57" s="262" t="s">
        <v>473</v>
      </c>
      <c r="C57" s="258"/>
      <c r="D57" s="386"/>
    </row>
    <row r="58" spans="2:4" x14ac:dyDescent="0.3">
      <c r="B58" s="262" t="s">
        <v>474</v>
      </c>
      <c r="C58" s="258"/>
      <c r="D58" s="386"/>
    </row>
    <row r="59" spans="2:4" x14ac:dyDescent="0.3">
      <c r="B59" s="262" t="s">
        <v>475</v>
      </c>
      <c r="C59" s="258"/>
      <c r="D59" s="386"/>
    </row>
    <row r="60" spans="2:4" x14ac:dyDescent="0.3">
      <c r="B60" s="262" t="s">
        <v>476</v>
      </c>
      <c r="C60" s="258"/>
      <c r="D60" s="386"/>
    </row>
    <row r="61" spans="2:4" x14ac:dyDescent="0.3">
      <c r="B61" s="262" t="s">
        <v>477</v>
      </c>
      <c r="C61" s="264"/>
      <c r="D61" s="387"/>
    </row>
    <row r="62" spans="2:4" x14ac:dyDescent="0.3">
      <c r="B62" s="266" t="s">
        <v>206</v>
      </c>
      <c r="C62" s="267">
        <f>SUM(C50:C61)</f>
        <v>0</v>
      </c>
      <c r="D62" s="268">
        <f>SUM(D50:D60)</f>
        <v>0</v>
      </c>
    </row>
    <row r="63" spans="2:4" x14ac:dyDescent="0.3">
      <c r="B63" t="s">
        <v>446</v>
      </c>
      <c r="C63" s="258"/>
      <c r="D63" s="269"/>
    </row>
    <row r="64" spans="2:4" x14ac:dyDescent="0.3">
      <c r="B64" s="12" t="s">
        <v>478</v>
      </c>
      <c r="C64" s="258"/>
      <c r="D64" s="261"/>
    </row>
    <row r="65" spans="2:4" x14ac:dyDescent="0.3">
      <c r="B65" s="262" t="s">
        <v>479</v>
      </c>
      <c r="C65" s="222"/>
      <c r="D65" s="386"/>
    </row>
    <row r="66" spans="2:4" x14ac:dyDescent="0.3">
      <c r="B66" s="262" t="s">
        <v>480</v>
      </c>
      <c r="C66" s="222"/>
      <c r="D66" s="386"/>
    </row>
    <row r="67" spans="2:4" x14ac:dyDescent="0.3">
      <c r="B67" s="262" t="s">
        <v>481</v>
      </c>
      <c r="C67" s="222"/>
      <c r="D67" s="386"/>
    </row>
    <row r="68" spans="2:4" x14ac:dyDescent="0.3">
      <c r="B68" s="262" t="s">
        <v>482</v>
      </c>
      <c r="C68" s="222"/>
      <c r="D68" s="386"/>
    </row>
    <row r="69" spans="2:4" x14ac:dyDescent="0.3">
      <c r="B69" s="262" t="s">
        <v>483</v>
      </c>
      <c r="C69" s="222"/>
      <c r="D69" s="386"/>
    </row>
    <row r="70" spans="2:4" x14ac:dyDescent="0.3">
      <c r="B70" s="262" t="s">
        <v>484</v>
      </c>
      <c r="C70" s="222"/>
      <c r="D70" s="386"/>
    </row>
    <row r="71" spans="2:4" x14ac:dyDescent="0.3">
      <c r="B71" s="262" t="s">
        <v>485</v>
      </c>
      <c r="C71" s="222"/>
      <c r="D71" s="386"/>
    </row>
    <row r="72" spans="2:4" x14ac:dyDescent="0.3">
      <c r="B72" s="262" t="s">
        <v>341</v>
      </c>
      <c r="C72" s="222"/>
      <c r="D72" s="386"/>
    </row>
    <row r="73" spans="2:4" x14ac:dyDescent="0.3">
      <c r="B73" s="262" t="s">
        <v>342</v>
      </c>
      <c r="C73" s="222"/>
      <c r="D73" s="386"/>
    </row>
    <row r="74" spans="2:4" x14ac:dyDescent="0.3">
      <c r="B74" s="262" t="s">
        <v>486</v>
      </c>
      <c r="C74" s="222"/>
      <c r="D74" s="386"/>
    </row>
    <row r="75" spans="2:4" x14ac:dyDescent="0.3">
      <c r="B75" s="262" t="s">
        <v>250</v>
      </c>
      <c r="C75" s="222"/>
      <c r="D75" s="386"/>
    </row>
    <row r="76" spans="2:4" x14ac:dyDescent="0.3">
      <c r="B76" s="262" t="s">
        <v>487</v>
      </c>
      <c r="C76" s="258"/>
      <c r="D76" s="386"/>
    </row>
    <row r="77" spans="2:4" x14ac:dyDescent="0.3">
      <c r="B77" s="262" t="s">
        <v>488</v>
      </c>
      <c r="C77" s="222"/>
      <c r="D77" s="386"/>
    </row>
    <row r="78" spans="2:4" x14ac:dyDescent="0.3">
      <c r="B78" s="262" t="s">
        <v>489</v>
      </c>
      <c r="C78" s="258"/>
      <c r="D78" s="386"/>
    </row>
    <row r="79" spans="2:4" x14ac:dyDescent="0.3">
      <c r="B79" s="262" t="s">
        <v>490</v>
      </c>
      <c r="C79" s="222"/>
      <c r="D79" s="386"/>
    </row>
    <row r="80" spans="2:4" x14ac:dyDescent="0.3">
      <c r="B80" s="262" t="s">
        <v>491</v>
      </c>
      <c r="C80" s="222"/>
      <c r="D80" s="386"/>
    </row>
    <row r="81" spans="2:4" x14ac:dyDescent="0.3">
      <c r="B81" s="262" t="s">
        <v>492</v>
      </c>
      <c r="C81" s="258"/>
      <c r="D81" s="386"/>
    </row>
    <row r="82" spans="2:4" x14ac:dyDescent="0.3">
      <c r="B82" s="262" t="s">
        <v>493</v>
      </c>
      <c r="C82" s="258"/>
      <c r="D82" s="386"/>
    </row>
    <row r="83" spans="2:4" x14ac:dyDescent="0.3">
      <c r="B83" s="262" t="s">
        <v>445</v>
      </c>
      <c r="C83" s="258"/>
      <c r="D83" s="386"/>
    </row>
    <row r="84" spans="2:4" x14ac:dyDescent="0.3">
      <c r="B84" s="262" t="s">
        <v>445</v>
      </c>
      <c r="C84" s="264"/>
      <c r="D84" s="387"/>
    </row>
    <row r="85" spans="2:4" x14ac:dyDescent="0.3">
      <c r="B85" s="266" t="s">
        <v>206</v>
      </c>
      <c r="C85" s="267">
        <f>SUM(C65:C82:C76)</f>
        <v>0</v>
      </c>
      <c r="D85" s="268">
        <f>SUM(D65:D84)</f>
        <v>0</v>
      </c>
    </row>
    <row r="86" spans="2:4" x14ac:dyDescent="0.3">
      <c r="C86" s="258"/>
      <c r="D86" s="269"/>
    </row>
    <row r="87" spans="2:4" x14ac:dyDescent="0.3">
      <c r="B87" s="90" t="s">
        <v>494</v>
      </c>
      <c r="C87" s="272">
        <f>SUM(C85,C62,C47)</f>
        <v>0</v>
      </c>
      <c r="D87" s="273">
        <f>SUM(D85,D62,D47)</f>
        <v>0</v>
      </c>
    </row>
    <row r="88" spans="2:4" x14ac:dyDescent="0.3">
      <c r="C88" s="258"/>
      <c r="D88" s="269"/>
    </row>
    <row r="89" spans="2:4" x14ac:dyDescent="0.3">
      <c r="B89" s="274" t="s">
        <v>495</v>
      </c>
      <c r="C89" s="275">
        <f>C40-C87</f>
        <v>0</v>
      </c>
      <c r="D89" s="276">
        <f>D40-D87</f>
        <v>0</v>
      </c>
    </row>
    <row r="90" spans="2:4" x14ac:dyDescent="0.3">
      <c r="D90" s="277"/>
    </row>
    <row r="91" spans="2:4" x14ac:dyDescent="0.3">
      <c r="B91" t="s">
        <v>496</v>
      </c>
      <c r="D91" s="278"/>
    </row>
    <row r="92" spans="2:4" x14ac:dyDescent="0.3">
      <c r="B92" s="3"/>
      <c r="C92" s="3"/>
      <c r="D92" s="279"/>
    </row>
    <row r="94" spans="2:4" x14ac:dyDescent="0.3">
      <c r="B94" t="s">
        <v>435</v>
      </c>
      <c r="D94" s="280"/>
    </row>
    <row r="95" spans="2:4" x14ac:dyDescent="0.3">
      <c r="D95" s="280"/>
    </row>
    <row r="96" spans="2:4" x14ac:dyDescent="0.3">
      <c r="D96" s="281"/>
    </row>
    <row r="97" spans="2:4" x14ac:dyDescent="0.3">
      <c r="D97" s="281"/>
    </row>
    <row r="98" spans="2:4" x14ac:dyDescent="0.3">
      <c r="D98" s="281"/>
    </row>
    <row r="101" spans="2:4" x14ac:dyDescent="0.3">
      <c r="B101" s="58"/>
      <c r="C101" s="58"/>
    </row>
    <row r="103" spans="2:4" x14ac:dyDescent="0.3">
      <c r="D103"/>
    </row>
    <row r="104" spans="2:4" x14ac:dyDescent="0.3">
      <c r="D10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5F694-7933-462A-9357-4C15162F693D}">
  <sheetPr>
    <tabColor theme="5" tint="0.59999389629810485"/>
  </sheetPr>
  <dimension ref="A1:D46"/>
  <sheetViews>
    <sheetView workbookViewId="0">
      <selection activeCell="A3" sqref="A3:XFD3"/>
    </sheetView>
  </sheetViews>
  <sheetFormatPr defaultRowHeight="14.4" x14ac:dyDescent="0.3"/>
  <cols>
    <col min="1" max="1" width="2.6640625" style="1" customWidth="1"/>
    <col min="2" max="2" width="48.21875" bestFit="1" customWidth="1"/>
    <col min="3" max="3" width="16" customWidth="1"/>
    <col min="4" max="4" width="15.77734375" style="178" bestFit="1" customWidth="1"/>
  </cols>
  <sheetData>
    <row r="1" spans="2:4" s="369" customFormat="1" x14ac:dyDescent="0.3">
      <c r="B1" s="215" t="s">
        <v>402</v>
      </c>
      <c r="D1" s="377"/>
    </row>
    <row r="2" spans="2:4" s="369" customFormat="1" x14ac:dyDescent="0.3">
      <c r="B2" s="6" t="s">
        <v>497</v>
      </c>
      <c r="C2" s="215"/>
      <c r="D2" s="378"/>
    </row>
    <row r="3" spans="2:4" ht="43.2" x14ac:dyDescent="0.3">
      <c r="B3" s="283" t="s">
        <v>498</v>
      </c>
      <c r="C3" s="284" t="s">
        <v>406</v>
      </c>
      <c r="D3" s="285" t="s">
        <v>499</v>
      </c>
    </row>
    <row r="4" spans="2:4" x14ac:dyDescent="0.3">
      <c r="B4" s="14" t="s">
        <v>500</v>
      </c>
      <c r="C4" s="258"/>
      <c r="D4" s="258"/>
    </row>
    <row r="5" spans="2:4" x14ac:dyDescent="0.3">
      <c r="B5" s="14" t="s">
        <v>501</v>
      </c>
      <c r="C5" s="286"/>
      <c r="D5" s="258"/>
    </row>
    <row r="6" spans="2:4" x14ac:dyDescent="0.3">
      <c r="B6" s="14" t="s">
        <v>502</v>
      </c>
      <c r="C6" s="287">
        <v>355971</v>
      </c>
      <c r="D6" s="388"/>
    </row>
    <row r="7" spans="2:4" x14ac:dyDescent="0.3">
      <c r="B7" s="14" t="s">
        <v>503</v>
      </c>
      <c r="C7" s="258">
        <v>0</v>
      </c>
      <c r="D7" s="388"/>
    </row>
    <row r="8" spans="2:4" x14ac:dyDescent="0.3">
      <c r="B8" s="14" t="s">
        <v>504</v>
      </c>
      <c r="C8" s="287">
        <v>4194122</v>
      </c>
      <c r="D8" s="388"/>
    </row>
    <row r="9" spans="2:4" x14ac:dyDescent="0.3">
      <c r="B9" s="14" t="s">
        <v>505</v>
      </c>
      <c r="C9" s="288">
        <v>-2464006</v>
      </c>
      <c r="D9" s="388"/>
    </row>
    <row r="10" spans="2:4" x14ac:dyDescent="0.3">
      <c r="B10" s="14" t="s">
        <v>506</v>
      </c>
      <c r="C10" s="289">
        <f>SUM(C6:C9)</f>
        <v>2086087</v>
      </c>
      <c r="D10" s="289">
        <f>SUM(D6:D9)</f>
        <v>0</v>
      </c>
    </row>
    <row r="11" spans="2:4" x14ac:dyDescent="0.3">
      <c r="B11" s="14" t="s">
        <v>507</v>
      </c>
      <c r="C11" s="258"/>
      <c r="D11" s="258"/>
    </row>
    <row r="12" spans="2:4" x14ac:dyDescent="0.3">
      <c r="B12" s="14" t="s">
        <v>508</v>
      </c>
      <c r="C12" s="286"/>
      <c r="D12" s="388"/>
    </row>
    <row r="13" spans="2:4" x14ac:dyDescent="0.3">
      <c r="B13" s="14" t="s">
        <v>509</v>
      </c>
      <c r="C13" s="286"/>
      <c r="D13" s="388"/>
    </row>
    <row r="14" spans="2:4" x14ac:dyDescent="0.3">
      <c r="B14" s="14" t="s">
        <v>510</v>
      </c>
      <c r="C14" s="258"/>
      <c r="D14" s="388"/>
    </row>
    <row r="15" spans="2:4" x14ac:dyDescent="0.3">
      <c r="B15" s="14" t="s">
        <v>511</v>
      </c>
      <c r="C15" s="264"/>
      <c r="D15" s="389"/>
    </row>
    <row r="16" spans="2:4" x14ac:dyDescent="0.3">
      <c r="B16" s="14" t="s">
        <v>512</v>
      </c>
      <c r="C16" s="258">
        <f>SUM(C12:C15)</f>
        <v>0</v>
      </c>
      <c r="D16" s="258">
        <f>SUM(D12:D15)</f>
        <v>0</v>
      </c>
    </row>
    <row r="17" spans="2:4" x14ac:dyDescent="0.3">
      <c r="B17" s="14"/>
      <c r="C17" s="258"/>
      <c r="D17" s="258"/>
    </row>
    <row r="18" spans="2:4" x14ac:dyDescent="0.3">
      <c r="B18" s="14" t="s">
        <v>513</v>
      </c>
      <c r="C18" s="286"/>
      <c r="D18" s="388"/>
    </row>
    <row r="19" spans="2:4" x14ac:dyDescent="0.3">
      <c r="B19" s="14" t="s">
        <v>514</v>
      </c>
      <c r="C19" s="264"/>
      <c r="D19" s="389"/>
    </row>
    <row r="20" spans="2:4" x14ac:dyDescent="0.3">
      <c r="B20" s="14" t="s">
        <v>506</v>
      </c>
      <c r="C20" s="258">
        <f>SUM(C18:C19)</f>
        <v>0</v>
      </c>
      <c r="D20" s="258">
        <f>SUM(D18:D19)</f>
        <v>0</v>
      </c>
    </row>
    <row r="21" spans="2:4" x14ac:dyDescent="0.3">
      <c r="B21" s="14"/>
      <c r="C21" s="258"/>
      <c r="D21" s="258"/>
    </row>
    <row r="22" spans="2:4" x14ac:dyDescent="0.3">
      <c r="B22" s="14" t="s">
        <v>515</v>
      </c>
      <c r="C22" s="258"/>
      <c r="D22" s="258"/>
    </row>
    <row r="23" spans="2:4" x14ac:dyDescent="0.3">
      <c r="B23" s="14" t="s">
        <v>516</v>
      </c>
      <c r="C23" s="286"/>
      <c r="D23" s="388"/>
    </row>
    <row r="24" spans="2:4" x14ac:dyDescent="0.3">
      <c r="B24" s="14" t="s">
        <v>517</v>
      </c>
      <c r="C24" s="286"/>
      <c r="D24" s="388"/>
    </row>
    <row r="25" spans="2:4" x14ac:dyDescent="0.3">
      <c r="B25" s="14" t="s">
        <v>518</v>
      </c>
      <c r="C25" s="258"/>
      <c r="D25" s="388"/>
    </row>
    <row r="26" spans="2:4" x14ac:dyDescent="0.3">
      <c r="B26" s="14" t="s">
        <v>519</v>
      </c>
      <c r="C26" s="258"/>
      <c r="D26" s="388"/>
    </row>
    <row r="27" spans="2:4" x14ac:dyDescent="0.3">
      <c r="B27" s="14" t="s">
        <v>506</v>
      </c>
      <c r="C27" s="258"/>
      <c r="D27" s="388"/>
    </row>
    <row r="28" spans="2:4" x14ac:dyDescent="0.3">
      <c r="B28" s="14" t="s">
        <v>520</v>
      </c>
      <c r="C28" s="258"/>
      <c r="D28" s="388"/>
    </row>
    <row r="29" spans="2:4" x14ac:dyDescent="0.3">
      <c r="B29" s="14" t="s">
        <v>521</v>
      </c>
      <c r="C29" s="258"/>
      <c r="D29" s="388"/>
    </row>
    <row r="30" spans="2:4" x14ac:dyDescent="0.3">
      <c r="B30" s="14" t="s">
        <v>522</v>
      </c>
      <c r="C30" s="264"/>
      <c r="D30" s="388"/>
    </row>
    <row r="31" spans="2:4" x14ac:dyDescent="0.3">
      <c r="B31" s="14" t="s">
        <v>506</v>
      </c>
      <c r="C31" s="394">
        <f>SUM(C27:C30)</f>
        <v>0</v>
      </c>
      <c r="D31" s="290">
        <f>SUM(D27:D30)</f>
        <v>0</v>
      </c>
    </row>
    <row r="32" spans="2:4" x14ac:dyDescent="0.3">
      <c r="B32" s="14"/>
      <c r="C32" s="258"/>
      <c r="D32" s="258"/>
    </row>
    <row r="33" spans="2:4" x14ac:dyDescent="0.3">
      <c r="B33" s="291" t="s">
        <v>523</v>
      </c>
      <c r="C33" s="286"/>
      <c r="D33" s="258"/>
    </row>
    <row r="34" spans="2:4" x14ac:dyDescent="0.3">
      <c r="B34" s="14" t="s">
        <v>524</v>
      </c>
      <c r="C34" s="258"/>
      <c r="D34" s="388"/>
    </row>
    <row r="35" spans="2:4" x14ac:dyDescent="0.3">
      <c r="B35" s="14" t="s">
        <v>525</v>
      </c>
      <c r="C35" s="258"/>
      <c r="D35" s="388"/>
    </row>
    <row r="36" spans="2:4" x14ac:dyDescent="0.3">
      <c r="B36" s="14" t="s">
        <v>526</v>
      </c>
      <c r="C36" s="258"/>
      <c r="D36" s="388"/>
    </row>
    <row r="37" spans="2:4" x14ac:dyDescent="0.3">
      <c r="B37" s="14" t="s">
        <v>525</v>
      </c>
      <c r="C37" s="264"/>
      <c r="D37" s="388"/>
    </row>
    <row r="38" spans="2:4" x14ac:dyDescent="0.3">
      <c r="B38" s="14" t="s">
        <v>527</v>
      </c>
      <c r="C38" s="394">
        <f>SUM(C34:C37)</f>
        <v>0</v>
      </c>
      <c r="D38" s="290">
        <f>SUM(D34:D37)</f>
        <v>0</v>
      </c>
    </row>
    <row r="39" spans="2:4" x14ac:dyDescent="0.3">
      <c r="B39" s="14"/>
      <c r="C39" s="258"/>
      <c r="D39" s="258"/>
    </row>
    <row r="40" spans="2:4" x14ac:dyDescent="0.3">
      <c r="B40" s="291" t="s">
        <v>528</v>
      </c>
      <c r="C40" s="292">
        <v>-2086087</v>
      </c>
      <c r="D40" s="264"/>
    </row>
    <row r="41" spans="2:4" x14ac:dyDescent="0.3">
      <c r="B41" s="291" t="s">
        <v>529</v>
      </c>
      <c r="C41" s="286">
        <v>15076382</v>
      </c>
      <c r="D41" s="388"/>
    </row>
    <row r="42" spans="2:4" x14ac:dyDescent="0.3">
      <c r="B42" s="14" t="s">
        <v>530</v>
      </c>
      <c r="C42" s="258">
        <v>2085907</v>
      </c>
      <c r="D42" s="258"/>
    </row>
    <row r="43" spans="2:4" ht="15" thickBot="1" x14ac:dyDescent="0.35">
      <c r="B43" s="291" t="s">
        <v>531</v>
      </c>
      <c r="C43" s="293">
        <v>13711948</v>
      </c>
      <c r="D43" s="293"/>
    </row>
    <row r="44" spans="2:4" ht="15" thickTop="1" x14ac:dyDescent="0.3">
      <c r="C44" s="294"/>
      <c r="D44" s="294"/>
    </row>
    <row r="46" spans="2:4" x14ac:dyDescent="0.3">
      <c r="B46" t="s">
        <v>435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372EB-C9ED-47A5-A630-4F3F307D1176}">
  <sheetPr>
    <tabColor theme="5" tint="0.59999389629810485"/>
  </sheetPr>
  <dimension ref="A1:F19"/>
  <sheetViews>
    <sheetView workbookViewId="0">
      <selection activeCell="A3" sqref="A3:XFD3"/>
    </sheetView>
  </sheetViews>
  <sheetFormatPr defaultRowHeight="14.4" x14ac:dyDescent="0.3"/>
  <cols>
    <col min="1" max="1" width="2.6640625" style="1" customWidth="1"/>
    <col min="2" max="2" width="21.6640625" customWidth="1"/>
    <col min="3" max="3" width="11.6640625" customWidth="1"/>
    <col min="5" max="5" width="11.77734375" customWidth="1"/>
  </cols>
  <sheetData>
    <row r="1" spans="2:6" s="6" customFormat="1" x14ac:dyDescent="0.3">
      <c r="B1" s="379" t="s">
        <v>402</v>
      </c>
    </row>
    <row r="2" spans="2:6" s="6" customFormat="1" x14ac:dyDescent="0.3">
      <c r="B2" s="6" t="s">
        <v>532</v>
      </c>
    </row>
    <row r="3" spans="2:6" x14ac:dyDescent="0.3">
      <c r="B3" s="14"/>
      <c r="C3" s="422" t="s">
        <v>533</v>
      </c>
      <c r="D3" s="423"/>
      <c r="E3" s="422">
        <v>2025</v>
      </c>
      <c r="F3" s="422"/>
    </row>
    <row r="4" spans="2:6" x14ac:dyDescent="0.3">
      <c r="B4" s="14"/>
      <c r="C4" s="296" t="s">
        <v>534</v>
      </c>
      <c r="D4" s="295" t="s">
        <v>376</v>
      </c>
      <c r="E4" s="297" t="s">
        <v>534</v>
      </c>
      <c r="F4" s="295" t="s">
        <v>376</v>
      </c>
    </row>
    <row r="5" spans="2:6" x14ac:dyDescent="0.3">
      <c r="B5" s="298" t="s">
        <v>535</v>
      </c>
      <c r="C5" s="258">
        <v>555568</v>
      </c>
      <c r="D5" s="14">
        <v>4</v>
      </c>
      <c r="E5" s="390"/>
      <c r="F5" s="392"/>
    </row>
    <row r="6" spans="2:6" x14ac:dyDescent="0.3">
      <c r="B6" s="298" t="s">
        <v>536</v>
      </c>
      <c r="C6" s="258">
        <v>1765723</v>
      </c>
      <c r="D6" s="14">
        <v>12.6</v>
      </c>
      <c r="E6" s="390"/>
      <c r="F6" s="392"/>
    </row>
    <row r="7" spans="2:6" x14ac:dyDescent="0.3">
      <c r="B7" s="298" t="s">
        <v>537</v>
      </c>
      <c r="C7" s="258">
        <v>660759</v>
      </c>
      <c r="D7" s="14">
        <v>5</v>
      </c>
      <c r="E7" s="390"/>
      <c r="F7" s="392"/>
    </row>
    <row r="8" spans="2:6" x14ac:dyDescent="0.3">
      <c r="B8" s="298" t="s">
        <v>538</v>
      </c>
      <c r="C8" s="258">
        <v>466815</v>
      </c>
      <c r="D8" s="14">
        <v>3</v>
      </c>
      <c r="E8" s="390"/>
      <c r="F8" s="392"/>
    </row>
    <row r="9" spans="2:6" x14ac:dyDescent="0.3">
      <c r="B9" s="298" t="s">
        <v>539</v>
      </c>
      <c r="C9" s="258">
        <v>2267466</v>
      </c>
      <c r="D9" s="14">
        <v>6.1</v>
      </c>
      <c r="E9" s="390"/>
      <c r="F9" s="392"/>
    </row>
    <row r="10" spans="2:6" x14ac:dyDescent="0.3">
      <c r="B10" s="298" t="s">
        <v>344</v>
      </c>
      <c r="C10" s="258">
        <v>648258</v>
      </c>
      <c r="D10" s="14">
        <v>4</v>
      </c>
      <c r="E10" s="390"/>
      <c r="F10" s="392"/>
    </row>
    <row r="11" spans="2:6" x14ac:dyDescent="0.3">
      <c r="B11" s="298" t="s">
        <v>540</v>
      </c>
      <c r="C11" s="258"/>
      <c r="D11" s="14"/>
      <c r="E11" s="390"/>
      <c r="F11" s="392"/>
    </row>
    <row r="12" spans="2:6" x14ac:dyDescent="0.3">
      <c r="B12" s="298" t="s">
        <v>541</v>
      </c>
      <c r="C12" s="258">
        <v>1827067</v>
      </c>
      <c r="D12" s="14">
        <v>12.9</v>
      </c>
      <c r="E12" s="390"/>
      <c r="F12" s="392"/>
    </row>
    <row r="13" spans="2:6" x14ac:dyDescent="0.3">
      <c r="B13" s="298" t="s">
        <v>542</v>
      </c>
      <c r="C13" s="258">
        <v>0</v>
      </c>
      <c r="D13" s="14">
        <v>0</v>
      </c>
      <c r="E13" s="390"/>
      <c r="F13" s="392"/>
    </row>
    <row r="14" spans="2:6" x14ac:dyDescent="0.3">
      <c r="B14" s="298" t="s">
        <v>543</v>
      </c>
      <c r="C14" s="258">
        <v>0</v>
      </c>
      <c r="D14" s="14">
        <v>0</v>
      </c>
      <c r="E14" s="390"/>
      <c r="F14" s="392"/>
    </row>
    <row r="15" spans="2:6" x14ac:dyDescent="0.3">
      <c r="B15" s="298" t="s">
        <v>544</v>
      </c>
      <c r="C15" s="258">
        <v>0</v>
      </c>
      <c r="D15" s="14"/>
      <c r="E15" s="390"/>
      <c r="F15" s="392"/>
    </row>
    <row r="16" spans="2:6" x14ac:dyDescent="0.3">
      <c r="B16" s="299" t="s">
        <v>545</v>
      </c>
      <c r="C16" s="264">
        <v>0</v>
      </c>
      <c r="D16" s="300">
        <v>0</v>
      </c>
      <c r="E16" s="391"/>
      <c r="F16" s="393"/>
    </row>
    <row r="17" spans="2:6" x14ac:dyDescent="0.3">
      <c r="B17" s="301" t="s">
        <v>546</v>
      </c>
      <c r="C17" s="302">
        <f>SUM(C5:C16)</f>
        <v>8191656</v>
      </c>
      <c r="D17" s="303">
        <f t="shared" ref="D17:F17" si="0">SUM(D5:D16)</f>
        <v>47.6</v>
      </c>
      <c r="E17" s="302">
        <f t="shared" si="0"/>
        <v>0</v>
      </c>
      <c r="F17" s="303">
        <f t="shared" si="0"/>
        <v>0</v>
      </c>
    </row>
    <row r="18" spans="2:6" ht="15.6" x14ac:dyDescent="0.3">
      <c r="B18" s="304"/>
    </row>
    <row r="19" spans="2:6" x14ac:dyDescent="0.3">
      <c r="B19" s="14" t="s">
        <v>435</v>
      </c>
    </row>
  </sheetData>
  <mergeCells count="2">
    <mergeCell ref="C3:D3"/>
    <mergeCell ref="E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1C53-BBB7-4C5A-A296-1C9AAFB23BCE}">
  <sheetPr>
    <tabColor theme="5" tint="0.59999389629810485"/>
  </sheetPr>
  <dimension ref="A1:R63"/>
  <sheetViews>
    <sheetView workbookViewId="0">
      <selection activeCell="E15" sqref="E15"/>
    </sheetView>
  </sheetViews>
  <sheetFormatPr defaultColWidth="9.109375" defaultRowHeight="14.4" x14ac:dyDescent="0.3"/>
  <cols>
    <col min="1" max="1" width="2.6640625" style="1" customWidth="1"/>
    <col min="2" max="2" width="38.109375" bestFit="1" customWidth="1"/>
    <col min="3" max="3" width="17.33203125" customWidth="1"/>
    <col min="4" max="4" width="18.109375" customWidth="1"/>
    <col min="5" max="5" width="112.5546875" bestFit="1" customWidth="1"/>
    <col min="6" max="6" width="3.88671875" style="57" customWidth="1"/>
    <col min="7" max="7" width="16.5546875" customWidth="1"/>
    <col min="8" max="8" width="19.88671875" customWidth="1"/>
    <col min="9" max="9" width="103.109375" bestFit="1" customWidth="1"/>
    <col min="11" max="11" width="41.44140625" customWidth="1"/>
    <col min="14" max="14" width="73.109375" customWidth="1"/>
    <col min="18" max="18" width="75.44140625" customWidth="1"/>
  </cols>
  <sheetData>
    <row r="1" spans="1:18" s="1" customFormat="1" x14ac:dyDescent="0.3">
      <c r="A1" s="5"/>
      <c r="B1" s="6" t="s">
        <v>402</v>
      </c>
      <c r="F1" s="214"/>
    </row>
    <row r="2" spans="1:18" s="1" customFormat="1" x14ac:dyDescent="0.3">
      <c r="B2" s="215" t="s">
        <v>403</v>
      </c>
      <c r="C2" s="216"/>
      <c r="D2" s="216"/>
      <c r="E2" s="216"/>
      <c r="F2" s="216"/>
      <c r="G2" s="216"/>
      <c r="H2" s="216"/>
      <c r="I2" s="424"/>
      <c r="J2" s="424"/>
      <c r="K2" s="424"/>
      <c r="L2" s="424"/>
      <c r="M2" s="424"/>
      <c r="N2" s="424"/>
      <c r="O2" s="424"/>
      <c r="P2" s="424"/>
      <c r="Q2" s="424"/>
      <c r="R2" s="424"/>
    </row>
    <row r="3" spans="1:18" ht="18" x14ac:dyDescent="0.35">
      <c r="E3" s="76" t="s">
        <v>231</v>
      </c>
    </row>
    <row r="4" spans="1:18" x14ac:dyDescent="0.3">
      <c r="B4" s="88"/>
    </row>
    <row r="5" spans="1:18" x14ac:dyDescent="0.3">
      <c r="B5" s="425" t="s">
        <v>232</v>
      </c>
      <c r="C5" s="425"/>
      <c r="D5" s="425"/>
      <c r="E5" s="425"/>
      <c r="F5" s="425"/>
      <c r="G5" s="425"/>
      <c r="H5" s="425"/>
      <c r="I5" s="425"/>
      <c r="K5" s="425" t="s">
        <v>233</v>
      </c>
      <c r="L5" s="425"/>
      <c r="M5" s="425"/>
      <c r="N5" s="425"/>
      <c r="O5" s="425"/>
      <c r="P5" s="425"/>
      <c r="Q5" s="425"/>
      <c r="R5" s="425"/>
    </row>
    <row r="6" spans="1:18" x14ac:dyDescent="0.3">
      <c r="B6" s="77" t="s">
        <v>234</v>
      </c>
      <c r="E6" s="426" t="s">
        <v>401</v>
      </c>
      <c r="F6" s="426"/>
      <c r="G6" s="426"/>
      <c r="K6" s="77" t="s">
        <v>234</v>
      </c>
      <c r="O6" s="57"/>
    </row>
    <row r="7" spans="1:18" ht="43.2" x14ac:dyDescent="0.3">
      <c r="B7" s="78" t="s">
        <v>235</v>
      </c>
      <c r="C7" s="79" t="s">
        <v>399</v>
      </c>
      <c r="D7" s="79" t="s">
        <v>400</v>
      </c>
      <c r="E7" s="79" t="s">
        <v>237</v>
      </c>
      <c r="F7" s="80"/>
      <c r="G7" s="79" t="s">
        <v>399</v>
      </c>
      <c r="H7" s="79" t="s">
        <v>400</v>
      </c>
      <c r="I7" s="79" t="s">
        <v>237</v>
      </c>
      <c r="K7" s="78" t="s">
        <v>235</v>
      </c>
      <c r="L7" s="79" t="s">
        <v>399</v>
      </c>
      <c r="M7" s="79" t="s">
        <v>400</v>
      </c>
      <c r="N7" s="79" t="s">
        <v>237</v>
      </c>
      <c r="O7" s="80"/>
      <c r="P7" s="79" t="s">
        <v>399</v>
      </c>
      <c r="Q7" s="79" t="s">
        <v>400</v>
      </c>
      <c r="R7" s="79" t="s">
        <v>237</v>
      </c>
    </row>
    <row r="8" spans="1:18" x14ac:dyDescent="0.3">
      <c r="B8" s="81"/>
      <c r="C8" s="82"/>
      <c r="D8" s="83"/>
      <c r="E8" s="83"/>
      <c r="G8" s="82"/>
      <c r="H8" s="83"/>
      <c r="I8" s="83"/>
      <c r="K8" s="81"/>
      <c r="L8" s="82"/>
      <c r="M8" s="83"/>
      <c r="N8" s="83"/>
      <c r="O8" s="57"/>
      <c r="P8" s="82"/>
      <c r="Q8" s="83"/>
      <c r="R8" s="83"/>
    </row>
    <row r="9" spans="1:18" x14ac:dyDescent="0.3">
      <c r="B9" s="84"/>
      <c r="C9" s="82"/>
      <c r="D9" s="83"/>
      <c r="E9" s="85"/>
      <c r="G9" s="82"/>
      <c r="H9" s="83"/>
      <c r="I9" s="83"/>
      <c r="K9" s="84"/>
      <c r="L9" s="82"/>
      <c r="M9" s="83"/>
      <c r="N9" s="85"/>
      <c r="O9" s="57"/>
      <c r="P9" s="82"/>
      <c r="Q9" s="83"/>
      <c r="R9" s="83"/>
    </row>
    <row r="10" spans="1:18" x14ac:dyDescent="0.3">
      <c r="B10" s="84"/>
      <c r="C10" s="82"/>
      <c r="D10" s="83"/>
      <c r="E10" s="83"/>
      <c r="G10" s="82"/>
      <c r="H10" s="83"/>
      <c r="I10" s="83"/>
      <c r="K10" s="84"/>
      <c r="L10" s="82"/>
      <c r="M10" s="83"/>
      <c r="N10" s="83"/>
      <c r="O10" s="57"/>
      <c r="P10" s="82"/>
      <c r="Q10" s="83"/>
      <c r="R10" s="83"/>
    </row>
    <row r="11" spans="1:18" x14ac:dyDescent="0.3">
      <c r="B11" s="84"/>
      <c r="C11" s="82"/>
      <c r="D11" s="83"/>
      <c r="E11" s="83"/>
      <c r="G11" s="82"/>
      <c r="H11" s="83"/>
      <c r="I11" s="83"/>
      <c r="K11" s="84"/>
      <c r="L11" s="82"/>
      <c r="M11" s="83"/>
      <c r="N11" s="83"/>
      <c r="O11" s="57"/>
      <c r="P11" s="82"/>
      <c r="Q11" s="83"/>
      <c r="R11" s="83"/>
    </row>
    <row r="12" spans="1:18" x14ac:dyDescent="0.3">
      <c r="B12" s="84"/>
      <c r="C12" s="82"/>
      <c r="D12" s="83"/>
      <c r="E12" s="83"/>
      <c r="G12" s="82"/>
      <c r="H12" s="83"/>
      <c r="I12" s="83"/>
      <c r="K12" s="84"/>
      <c r="L12" s="82"/>
      <c r="M12" s="83"/>
      <c r="N12" s="83"/>
      <c r="O12" s="57"/>
      <c r="P12" s="82"/>
      <c r="Q12" s="83"/>
      <c r="R12" s="83"/>
    </row>
    <row r="13" spans="1:18" x14ac:dyDescent="0.3">
      <c r="B13" s="84"/>
      <c r="C13" s="82"/>
      <c r="D13" s="83"/>
      <c r="E13" s="83"/>
      <c r="G13" s="82"/>
      <c r="H13" s="83"/>
      <c r="I13" s="83"/>
      <c r="K13" s="84"/>
      <c r="L13" s="82"/>
      <c r="M13" s="83"/>
      <c r="N13" s="83"/>
      <c r="O13" s="57"/>
      <c r="P13" s="82"/>
      <c r="Q13" s="83"/>
      <c r="R13" s="83"/>
    </row>
    <row r="14" spans="1:18" x14ac:dyDescent="0.3">
      <c r="B14" s="84"/>
      <c r="C14" s="82"/>
      <c r="D14" s="83"/>
      <c r="E14" s="83"/>
      <c r="G14" s="82"/>
      <c r="H14" s="83"/>
      <c r="I14" s="83"/>
      <c r="K14" s="84"/>
      <c r="L14" s="82"/>
      <c r="M14" s="83"/>
      <c r="N14" s="83"/>
      <c r="O14" s="57"/>
      <c r="P14" s="82"/>
      <c r="Q14" s="83"/>
      <c r="R14" s="83"/>
    </row>
    <row r="15" spans="1:18" x14ac:dyDescent="0.3">
      <c r="O15" s="57"/>
    </row>
    <row r="16" spans="1:18" x14ac:dyDescent="0.3">
      <c r="O16" s="57"/>
    </row>
    <row r="17" spans="2:18" x14ac:dyDescent="0.3">
      <c r="B17" s="77" t="s">
        <v>240</v>
      </c>
      <c r="K17" s="77" t="s">
        <v>240</v>
      </c>
      <c r="O17" s="57"/>
    </row>
    <row r="18" spans="2:18" ht="43.2" x14ac:dyDescent="0.3">
      <c r="B18" s="78" t="s">
        <v>235</v>
      </c>
      <c r="C18" s="79" t="s">
        <v>239</v>
      </c>
      <c r="D18" s="79" t="s">
        <v>236</v>
      </c>
      <c r="E18" s="79" t="s">
        <v>237</v>
      </c>
      <c r="G18" s="79" t="s">
        <v>399</v>
      </c>
      <c r="H18" s="79" t="s">
        <v>400</v>
      </c>
      <c r="I18" s="79" t="s">
        <v>237</v>
      </c>
      <c r="K18" s="78" t="s">
        <v>235</v>
      </c>
      <c r="L18" s="79" t="s">
        <v>399</v>
      </c>
      <c r="M18" s="79" t="s">
        <v>400</v>
      </c>
      <c r="N18" s="79" t="s">
        <v>237</v>
      </c>
      <c r="O18" s="57"/>
      <c r="P18" s="79" t="s">
        <v>399</v>
      </c>
      <c r="Q18" s="79" t="s">
        <v>400</v>
      </c>
      <c r="R18" s="79" t="s">
        <v>237</v>
      </c>
    </row>
    <row r="19" spans="2:18" x14ac:dyDescent="0.3">
      <c r="B19" s="84"/>
      <c r="C19" s="82"/>
      <c r="D19" s="83"/>
      <c r="E19" s="83"/>
      <c r="G19" s="82"/>
      <c r="H19" s="83"/>
      <c r="I19" s="83"/>
      <c r="K19" s="84"/>
      <c r="L19" s="82"/>
      <c r="M19" s="83"/>
      <c r="N19" s="83"/>
      <c r="O19" s="57"/>
      <c r="P19" s="82"/>
      <c r="Q19" s="83"/>
      <c r="R19" s="83"/>
    </row>
    <row r="20" spans="2:18" x14ac:dyDescent="0.3">
      <c r="B20" s="84"/>
      <c r="C20" s="82"/>
      <c r="D20" s="83"/>
      <c r="E20" s="83"/>
      <c r="G20" s="82"/>
      <c r="H20" s="83"/>
      <c r="I20" s="83"/>
      <c r="K20" s="84"/>
      <c r="L20" s="82"/>
      <c r="M20" s="83"/>
      <c r="N20" s="83"/>
      <c r="O20" s="57"/>
      <c r="P20" s="82"/>
      <c r="Q20" s="83"/>
      <c r="R20" s="83"/>
    </row>
    <row r="21" spans="2:18" x14ac:dyDescent="0.3">
      <c r="B21" s="84"/>
      <c r="C21" s="82"/>
      <c r="D21" s="83"/>
      <c r="E21" s="83"/>
      <c r="G21" s="82"/>
      <c r="H21" s="83"/>
      <c r="I21" s="83"/>
      <c r="K21" s="84"/>
      <c r="L21" s="82"/>
      <c r="M21" s="83"/>
      <c r="N21" s="83"/>
      <c r="O21" s="57"/>
      <c r="P21" s="82"/>
      <c r="Q21" s="83"/>
      <c r="R21" s="83"/>
    </row>
    <row r="22" spans="2:18" x14ac:dyDescent="0.3">
      <c r="B22" s="84"/>
      <c r="C22" s="82"/>
      <c r="D22" s="83"/>
      <c r="E22" s="83"/>
      <c r="G22" s="82"/>
      <c r="H22" s="83"/>
      <c r="I22" s="83"/>
      <c r="K22" s="84"/>
      <c r="L22" s="82"/>
      <c r="M22" s="83"/>
      <c r="N22" s="83"/>
      <c r="O22" s="57"/>
      <c r="P22" s="82"/>
      <c r="Q22" s="83"/>
      <c r="R22" s="83"/>
    </row>
    <row r="23" spans="2:18" x14ac:dyDescent="0.3">
      <c r="B23" s="84"/>
      <c r="C23" s="82"/>
      <c r="D23" s="83"/>
      <c r="E23" s="83"/>
      <c r="G23" s="82"/>
      <c r="H23" s="83"/>
      <c r="I23" s="83"/>
      <c r="K23" s="84"/>
      <c r="L23" s="82"/>
      <c r="M23" s="83"/>
      <c r="N23" s="83"/>
      <c r="O23" s="57"/>
      <c r="P23" s="82"/>
      <c r="Q23" s="83"/>
      <c r="R23" s="83"/>
    </row>
    <row r="24" spans="2:18" x14ac:dyDescent="0.3">
      <c r="B24" s="84"/>
      <c r="C24" s="82"/>
      <c r="D24" s="83"/>
      <c r="E24" s="83"/>
      <c r="G24" s="82"/>
      <c r="H24" s="83"/>
      <c r="I24" s="83"/>
      <c r="K24" s="84"/>
      <c r="L24" s="82"/>
      <c r="M24" s="83"/>
      <c r="N24" s="83"/>
      <c r="O24" s="57"/>
      <c r="P24" s="82"/>
      <c r="Q24" s="83"/>
      <c r="R24" s="83"/>
    </row>
    <row r="25" spans="2:18" x14ac:dyDescent="0.3">
      <c r="B25" s="84"/>
      <c r="C25" s="82"/>
      <c r="D25" s="83"/>
      <c r="E25" s="83"/>
      <c r="G25" s="82"/>
      <c r="H25" s="83"/>
      <c r="I25" s="83"/>
      <c r="K25" s="84"/>
      <c r="L25" s="82"/>
      <c r="M25" s="83"/>
      <c r="N25" s="83"/>
      <c r="O25" s="57"/>
      <c r="P25" s="82"/>
      <c r="Q25" s="83"/>
      <c r="R25" s="83"/>
    </row>
    <row r="26" spans="2:18" x14ac:dyDescent="0.3">
      <c r="B26" s="84"/>
      <c r="C26" s="82"/>
      <c r="D26" s="83"/>
      <c r="E26" s="83"/>
      <c r="G26" s="82"/>
      <c r="H26" s="83"/>
      <c r="I26" s="83"/>
      <c r="K26" s="84"/>
      <c r="L26" s="82"/>
      <c r="M26" s="83"/>
      <c r="N26" s="83"/>
      <c r="O26" s="57"/>
      <c r="P26" s="82"/>
      <c r="Q26" s="83"/>
      <c r="R26" s="83"/>
    </row>
    <row r="27" spans="2:18" x14ac:dyDescent="0.3">
      <c r="B27" s="84"/>
      <c r="C27" s="82"/>
      <c r="D27" s="83"/>
      <c r="E27" s="83"/>
      <c r="G27" s="82"/>
      <c r="H27" s="83"/>
      <c r="I27" s="83"/>
      <c r="K27" s="84"/>
      <c r="L27" s="82"/>
      <c r="M27" s="83"/>
      <c r="N27" s="83"/>
      <c r="O27" s="57"/>
      <c r="P27" s="82"/>
      <c r="Q27" s="83"/>
      <c r="R27" s="83"/>
    </row>
    <row r="28" spans="2:18" x14ac:dyDescent="0.3">
      <c r="B28" s="84"/>
      <c r="C28" s="82"/>
      <c r="D28" s="83"/>
      <c r="E28" s="83"/>
      <c r="G28" s="82"/>
      <c r="H28" s="83"/>
      <c r="I28" s="83"/>
      <c r="K28" s="84"/>
      <c r="L28" s="82"/>
      <c r="M28" s="83"/>
      <c r="N28" s="83"/>
      <c r="O28" s="57"/>
      <c r="P28" s="82"/>
      <c r="Q28" s="83"/>
      <c r="R28" s="83"/>
    </row>
    <row r="29" spans="2:18" x14ac:dyDescent="0.3">
      <c r="B29" s="84"/>
      <c r="C29" s="82"/>
      <c r="D29" s="83"/>
      <c r="E29" s="83"/>
      <c r="G29" s="82"/>
      <c r="H29" s="83"/>
      <c r="I29" s="83"/>
      <c r="K29" s="84"/>
      <c r="L29" s="82"/>
      <c r="M29" s="83"/>
      <c r="N29" s="83"/>
      <c r="O29" s="57"/>
      <c r="P29" s="82"/>
      <c r="Q29" s="83"/>
      <c r="R29" s="83"/>
    </row>
    <row r="30" spans="2:18" x14ac:dyDescent="0.3">
      <c r="B30" s="84"/>
      <c r="C30" s="82"/>
      <c r="D30" s="83"/>
      <c r="E30" s="83"/>
      <c r="G30" s="82"/>
      <c r="H30" s="83"/>
      <c r="I30" s="83"/>
      <c r="K30" s="84"/>
      <c r="L30" s="82"/>
      <c r="M30" s="83"/>
      <c r="N30" s="83"/>
      <c r="O30" s="57"/>
      <c r="P30" s="82"/>
      <c r="Q30" s="83"/>
      <c r="R30" s="83"/>
    </row>
    <row r="31" spans="2:18" x14ac:dyDescent="0.3">
      <c r="B31" s="84"/>
      <c r="C31" s="82"/>
      <c r="D31" s="83"/>
      <c r="E31" s="83"/>
      <c r="G31" s="82"/>
      <c r="H31" s="83"/>
      <c r="I31" s="83"/>
      <c r="K31" s="84"/>
      <c r="L31" s="82"/>
      <c r="M31" s="83"/>
      <c r="N31" s="83"/>
      <c r="O31" s="57"/>
      <c r="P31" s="82"/>
      <c r="Q31" s="83"/>
      <c r="R31" s="83"/>
    </row>
    <row r="32" spans="2:18" x14ac:dyDescent="0.3">
      <c r="B32" s="84"/>
      <c r="C32" s="82"/>
      <c r="D32" s="83"/>
      <c r="E32" s="83"/>
      <c r="G32" s="82"/>
      <c r="H32" s="83"/>
      <c r="I32" s="83"/>
      <c r="K32" s="84"/>
      <c r="L32" s="82"/>
      <c r="M32" s="83"/>
      <c r="N32" s="83"/>
      <c r="O32" s="57"/>
      <c r="P32" s="82"/>
      <c r="Q32" s="83"/>
      <c r="R32" s="83"/>
    </row>
    <row r="33" spans="2:18" x14ac:dyDescent="0.3">
      <c r="B33" s="84"/>
      <c r="C33" s="82"/>
      <c r="D33" s="83"/>
      <c r="E33" s="83"/>
      <c r="G33" s="82"/>
      <c r="H33" s="83"/>
      <c r="I33" s="83"/>
      <c r="K33" s="84"/>
      <c r="L33" s="82"/>
      <c r="M33" s="83"/>
      <c r="N33" s="83"/>
      <c r="O33" s="57"/>
      <c r="P33" s="82"/>
      <c r="Q33" s="83"/>
      <c r="R33" s="83"/>
    </row>
    <row r="34" spans="2:18" x14ac:dyDescent="0.3">
      <c r="B34" s="84"/>
      <c r="C34" s="82"/>
      <c r="D34" s="83"/>
      <c r="E34" s="83"/>
      <c r="G34" s="82"/>
      <c r="H34" s="83"/>
      <c r="I34" s="83"/>
      <c r="K34" s="84"/>
      <c r="L34" s="82"/>
      <c r="M34" s="83"/>
      <c r="N34" s="83"/>
      <c r="O34" s="57"/>
      <c r="P34" s="82"/>
      <c r="Q34" s="83"/>
      <c r="R34" s="83"/>
    </row>
    <row r="35" spans="2:18" x14ac:dyDescent="0.3">
      <c r="B35" s="84"/>
      <c r="C35" s="82"/>
      <c r="D35" s="83"/>
      <c r="E35" s="83"/>
      <c r="G35" s="82"/>
      <c r="H35" s="83"/>
      <c r="I35" s="83"/>
      <c r="K35" s="84"/>
      <c r="L35" s="82"/>
      <c r="M35" s="83"/>
      <c r="N35" s="83"/>
      <c r="O35" s="57"/>
      <c r="P35" s="82"/>
      <c r="Q35" s="83"/>
      <c r="R35" s="83"/>
    </row>
    <row r="36" spans="2:18" x14ac:dyDescent="0.3">
      <c r="B36" s="84"/>
      <c r="C36" s="82"/>
      <c r="D36" s="83"/>
      <c r="E36" s="83"/>
      <c r="G36" s="82"/>
      <c r="H36" s="83"/>
      <c r="I36" s="83"/>
      <c r="K36" s="84"/>
      <c r="L36" s="82"/>
      <c r="M36" s="83"/>
      <c r="N36" s="83"/>
      <c r="O36" s="57"/>
      <c r="P36" s="82"/>
      <c r="Q36" s="83"/>
      <c r="R36" s="83"/>
    </row>
    <row r="37" spans="2:18" x14ac:dyDescent="0.3">
      <c r="B37" s="84"/>
      <c r="C37" s="82"/>
      <c r="D37" s="83"/>
      <c r="E37" s="83"/>
      <c r="G37" s="82"/>
      <c r="H37" s="83"/>
      <c r="I37" s="83"/>
      <c r="K37" s="84"/>
      <c r="L37" s="82"/>
      <c r="M37" s="83"/>
      <c r="N37" s="83"/>
      <c r="O37" s="57"/>
      <c r="P37" s="82"/>
      <c r="Q37" s="83"/>
      <c r="R37" s="83"/>
    </row>
    <row r="38" spans="2:18" x14ac:dyDescent="0.3">
      <c r="B38" s="84"/>
      <c r="C38" s="82"/>
      <c r="D38" s="83"/>
      <c r="E38" s="83"/>
      <c r="G38" s="82"/>
      <c r="H38" s="83"/>
      <c r="I38" s="83"/>
      <c r="K38" s="84"/>
      <c r="L38" s="82"/>
      <c r="M38" s="83"/>
      <c r="N38" s="83"/>
      <c r="O38" s="57"/>
      <c r="P38" s="82"/>
      <c r="Q38" s="83"/>
      <c r="R38" s="83"/>
    </row>
    <row r="39" spans="2:18" x14ac:dyDescent="0.3">
      <c r="O39" s="57"/>
    </row>
    <row r="40" spans="2:18" x14ac:dyDescent="0.3">
      <c r="O40" s="57"/>
    </row>
    <row r="41" spans="2:18" x14ac:dyDescent="0.3">
      <c r="B41" s="77" t="s">
        <v>241</v>
      </c>
      <c r="K41" s="77" t="s">
        <v>241</v>
      </c>
      <c r="O41" s="57"/>
    </row>
    <row r="42" spans="2:18" ht="43.2" x14ac:dyDescent="0.3">
      <c r="B42" s="78" t="s">
        <v>235</v>
      </c>
      <c r="C42" s="79" t="s">
        <v>239</v>
      </c>
      <c r="D42" s="79" t="s">
        <v>242</v>
      </c>
      <c r="E42" s="79" t="s">
        <v>237</v>
      </c>
      <c r="G42" s="79" t="s">
        <v>238</v>
      </c>
      <c r="H42" s="79" t="s">
        <v>243</v>
      </c>
      <c r="I42" s="79" t="s">
        <v>237</v>
      </c>
      <c r="K42" s="78" t="s">
        <v>235</v>
      </c>
      <c r="L42" s="79" t="s">
        <v>239</v>
      </c>
      <c r="M42" s="79" t="s">
        <v>242</v>
      </c>
      <c r="N42" s="79" t="s">
        <v>237</v>
      </c>
      <c r="O42" s="57"/>
      <c r="P42" s="79" t="s">
        <v>238</v>
      </c>
      <c r="Q42" s="79" t="s">
        <v>243</v>
      </c>
      <c r="R42" s="79" t="s">
        <v>237</v>
      </c>
    </row>
    <row r="43" spans="2:18" x14ac:dyDescent="0.3">
      <c r="B43" s="84"/>
      <c r="C43" s="82"/>
      <c r="D43" s="83"/>
      <c r="E43" s="83"/>
      <c r="G43" s="82"/>
      <c r="H43" s="83"/>
      <c r="I43" s="83"/>
      <c r="K43" s="84"/>
      <c r="L43" s="82"/>
      <c r="M43" s="83"/>
      <c r="N43" s="83"/>
      <c r="O43" s="57"/>
      <c r="P43" s="82"/>
      <c r="Q43" s="83"/>
      <c r="R43" s="83"/>
    </row>
    <row r="44" spans="2:18" x14ac:dyDescent="0.3">
      <c r="B44" s="84"/>
      <c r="C44" s="82"/>
      <c r="D44" s="83"/>
      <c r="E44" s="85"/>
      <c r="G44" s="82"/>
      <c r="H44" s="83"/>
      <c r="I44" s="83"/>
      <c r="K44" s="84"/>
      <c r="L44" s="82"/>
      <c r="M44" s="83"/>
      <c r="N44" s="85"/>
      <c r="O44" s="57"/>
      <c r="P44" s="82"/>
      <c r="Q44" s="83"/>
      <c r="R44" s="83"/>
    </row>
    <row r="45" spans="2:18" x14ac:dyDescent="0.3">
      <c r="B45" s="84"/>
      <c r="C45" s="82"/>
      <c r="D45" s="83"/>
      <c r="E45" s="83"/>
      <c r="G45" s="82"/>
      <c r="H45" s="83"/>
      <c r="I45" s="83"/>
      <c r="K45" s="84"/>
      <c r="L45" s="82"/>
      <c r="M45" s="83"/>
      <c r="N45" s="83"/>
      <c r="O45" s="57"/>
      <c r="P45" s="82"/>
      <c r="Q45" s="83"/>
      <c r="R45" s="83"/>
    </row>
    <row r="46" spans="2:18" x14ac:dyDescent="0.3">
      <c r="B46" s="84"/>
      <c r="C46" s="82"/>
      <c r="D46" s="83"/>
      <c r="E46" s="83"/>
      <c r="G46" s="82"/>
      <c r="H46" s="83"/>
      <c r="I46" s="83"/>
      <c r="K46" s="84"/>
      <c r="L46" s="82"/>
      <c r="M46" s="83"/>
      <c r="N46" s="83"/>
      <c r="O46" s="57"/>
      <c r="P46" s="82"/>
      <c r="Q46" s="83"/>
      <c r="R46" s="83"/>
    </row>
    <row r="47" spans="2:18" x14ac:dyDescent="0.3">
      <c r="O47" s="57"/>
    </row>
    <row r="48" spans="2:18" x14ac:dyDescent="0.3">
      <c r="O48" s="57"/>
    </row>
    <row r="49" spans="15:15" x14ac:dyDescent="0.3">
      <c r="O49" s="57"/>
    </row>
    <row r="50" spans="15:15" x14ac:dyDescent="0.3">
      <c r="O50" s="57"/>
    </row>
    <row r="51" spans="15:15" x14ac:dyDescent="0.3">
      <c r="O51" s="57"/>
    </row>
    <row r="52" spans="15:15" x14ac:dyDescent="0.3">
      <c r="O52" s="57"/>
    </row>
    <row r="53" spans="15:15" x14ac:dyDescent="0.3">
      <c r="O53" s="57"/>
    </row>
    <row r="54" spans="15:15" x14ac:dyDescent="0.3">
      <c r="O54" s="57"/>
    </row>
    <row r="55" spans="15:15" x14ac:dyDescent="0.3">
      <c r="O55" s="57"/>
    </row>
    <row r="56" spans="15:15" x14ac:dyDescent="0.3">
      <c r="O56" s="57"/>
    </row>
    <row r="57" spans="15:15" x14ac:dyDescent="0.3">
      <c r="O57" s="57"/>
    </row>
    <row r="58" spans="15:15" x14ac:dyDescent="0.3">
      <c r="O58" s="57"/>
    </row>
    <row r="59" spans="15:15" x14ac:dyDescent="0.3">
      <c r="O59" s="57"/>
    </row>
    <row r="60" spans="15:15" x14ac:dyDescent="0.3">
      <c r="O60" s="57"/>
    </row>
    <row r="61" spans="15:15" x14ac:dyDescent="0.3">
      <c r="O61" s="57"/>
    </row>
    <row r="62" spans="15:15" x14ac:dyDescent="0.3">
      <c r="O62" s="57"/>
    </row>
    <row r="63" spans="15:15" x14ac:dyDescent="0.3">
      <c r="O63" s="57"/>
    </row>
  </sheetData>
  <mergeCells count="4">
    <mergeCell ref="I2:R2"/>
    <mergeCell ref="B5:I5"/>
    <mergeCell ref="K5:R5"/>
    <mergeCell ref="E6:G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68EC7-9C81-4D00-BE6B-CD281F174080}">
  <sheetPr>
    <tabColor theme="5" tint="0.59999389629810485"/>
  </sheetPr>
  <dimension ref="A1:Q46"/>
  <sheetViews>
    <sheetView workbookViewId="0">
      <pane xSplit="2" ySplit="4" topLeftCell="C15" activePane="bottomRight" state="frozen"/>
      <selection pane="topRight" activeCell="B1" sqref="B1"/>
      <selection pane="bottomLeft" activeCell="A5" sqref="A5"/>
      <selection pane="bottomRight" sqref="A1:XFD2"/>
    </sheetView>
  </sheetViews>
  <sheetFormatPr defaultColWidth="8.88671875" defaultRowHeight="14.4" x14ac:dyDescent="0.3"/>
  <cols>
    <col min="1" max="1" width="2.6640625" style="1" customWidth="1"/>
    <col min="2" max="2" width="53.88671875" customWidth="1"/>
    <col min="3" max="3" width="21.5546875" style="75" bestFit="1" customWidth="1"/>
    <col min="4" max="4" width="1.6640625" style="75" customWidth="1"/>
    <col min="5" max="5" width="15.33203125" style="75" bestFit="1" customWidth="1"/>
    <col min="6" max="6" width="15.88671875" style="75" bestFit="1" customWidth="1"/>
    <col min="7" max="8" width="17" style="75" customWidth="1"/>
    <col min="9" max="9" width="14" style="75" bestFit="1" customWidth="1"/>
    <col min="10" max="10" width="14" style="75" customWidth="1"/>
    <col min="11" max="11" width="15.5546875" style="75" bestFit="1" customWidth="1"/>
    <col min="12" max="12" width="11.6640625" style="75" bestFit="1" customWidth="1"/>
    <col min="13" max="14" width="11.44140625" style="75" customWidth="1"/>
    <col min="15" max="15" width="23.5546875" style="75" bestFit="1" customWidth="1"/>
  </cols>
  <sheetData>
    <row r="1" spans="1:17" s="380" customFormat="1" ht="14.4" customHeight="1" x14ac:dyDescent="0.3">
      <c r="B1" s="381" t="s">
        <v>244</v>
      </c>
      <c r="C1" s="369"/>
      <c r="D1" s="6"/>
      <c r="E1" s="382"/>
      <c r="F1" s="382"/>
      <c r="G1" s="382"/>
      <c r="H1" s="383"/>
      <c r="I1" s="383"/>
      <c r="J1" s="383"/>
      <c r="K1" s="383"/>
      <c r="L1" s="383"/>
      <c r="M1" s="383"/>
      <c r="N1" s="383"/>
      <c r="O1" s="383"/>
      <c r="P1" s="384"/>
      <c r="Q1" s="384"/>
    </row>
    <row r="2" spans="1:17" s="380" customFormat="1" ht="16.5" customHeight="1" x14ac:dyDescent="0.3">
      <c r="B2" s="6" t="s">
        <v>547</v>
      </c>
      <c r="C2" s="6"/>
      <c r="D2" s="6"/>
      <c r="E2" s="385"/>
      <c r="F2" s="382"/>
      <c r="G2" s="382"/>
      <c r="H2" s="383"/>
      <c r="I2" s="383"/>
      <c r="J2" s="383"/>
      <c r="K2" s="369"/>
      <c r="L2" s="383"/>
      <c r="M2" s="383"/>
      <c r="N2" s="383"/>
      <c r="O2" s="385"/>
      <c r="P2" s="384"/>
      <c r="Q2" s="384"/>
    </row>
    <row r="3" spans="1:17" x14ac:dyDescent="0.3">
      <c r="B3" s="14" t="s">
        <v>548</v>
      </c>
      <c r="C3" s="14"/>
      <c r="D3" s="14"/>
      <c r="E3" s="427" t="s">
        <v>549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</row>
    <row r="4" spans="1:17" s="87" customFormat="1" ht="57.6" x14ac:dyDescent="0.3">
      <c r="A4" s="108"/>
      <c r="B4" s="305"/>
      <c r="C4" s="306" t="s">
        <v>245</v>
      </c>
      <c r="D4" s="306"/>
      <c r="E4" s="306" t="s">
        <v>550</v>
      </c>
      <c r="F4" s="306" t="s">
        <v>551</v>
      </c>
      <c r="G4" s="306" t="s">
        <v>552</v>
      </c>
      <c r="H4" s="306" t="s">
        <v>553</v>
      </c>
      <c r="I4" s="306" t="s">
        <v>450</v>
      </c>
      <c r="J4" s="306" t="s">
        <v>16</v>
      </c>
      <c r="K4" s="306" t="s">
        <v>554</v>
      </c>
      <c r="L4" s="306" t="s">
        <v>184</v>
      </c>
      <c r="M4" s="306" t="s">
        <v>555</v>
      </c>
      <c r="N4" s="306" t="s">
        <v>556</v>
      </c>
      <c r="O4" s="306" t="s">
        <v>557</v>
      </c>
    </row>
    <row r="5" spans="1:17" x14ac:dyDescent="0.3">
      <c r="B5" s="307" t="s">
        <v>558</v>
      </c>
      <c r="C5" s="308">
        <f>SUM(E5:O5)</f>
        <v>0</v>
      </c>
      <c r="D5" s="309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</row>
    <row r="6" spans="1:17" ht="6" customHeight="1" x14ac:dyDescent="0.3">
      <c r="B6" s="307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</row>
    <row r="7" spans="1:17" x14ac:dyDescent="0.3">
      <c r="B7" s="307" t="s">
        <v>559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</row>
    <row r="8" spans="1:17" x14ac:dyDescent="0.3">
      <c r="B8" s="310" t="s">
        <v>560</v>
      </c>
      <c r="C8" s="311">
        <f t="shared" ref="C8:C27" si="0">SUM(E8:O8)</f>
        <v>0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</row>
    <row r="9" spans="1:17" x14ac:dyDescent="0.3">
      <c r="B9" s="310" t="s">
        <v>561</v>
      </c>
      <c r="C9" s="311">
        <f t="shared" si="0"/>
        <v>0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</row>
    <row r="10" spans="1:17" x14ac:dyDescent="0.3">
      <c r="B10" s="14" t="s">
        <v>562</v>
      </c>
      <c r="C10" s="311">
        <f t="shared" si="0"/>
        <v>0</v>
      </c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</row>
    <row r="11" spans="1:17" x14ac:dyDescent="0.3">
      <c r="B11" s="14" t="s">
        <v>563</v>
      </c>
      <c r="C11" s="311">
        <f t="shared" si="0"/>
        <v>0</v>
      </c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</row>
    <row r="12" spans="1:17" x14ac:dyDescent="0.3">
      <c r="B12" s="14" t="s">
        <v>564</v>
      </c>
      <c r="C12" s="311">
        <f t="shared" si="0"/>
        <v>0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</row>
    <row r="13" spans="1:17" x14ac:dyDescent="0.3">
      <c r="B13" s="14" t="s">
        <v>565</v>
      </c>
      <c r="C13" s="311">
        <f t="shared" si="0"/>
        <v>0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</row>
    <row r="14" spans="1:17" x14ac:dyDescent="0.3">
      <c r="B14" s="14" t="s">
        <v>566</v>
      </c>
      <c r="C14" s="311">
        <f t="shared" si="0"/>
        <v>0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17" x14ac:dyDescent="0.3">
      <c r="B15" s="312" t="s">
        <v>567</v>
      </c>
      <c r="C15" s="311">
        <f t="shared" si="0"/>
        <v>0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</row>
    <row r="16" spans="1:17" x14ac:dyDescent="0.3">
      <c r="B16" s="312" t="s">
        <v>568</v>
      </c>
      <c r="C16" s="311">
        <f t="shared" si="0"/>
        <v>0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</row>
    <row r="17" spans="1:15" x14ac:dyDescent="0.3">
      <c r="B17" s="312" t="s">
        <v>569</v>
      </c>
      <c r="C17" s="311">
        <f t="shared" si="0"/>
        <v>0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</row>
    <row r="18" spans="1:15" x14ac:dyDescent="0.3">
      <c r="B18" s="312" t="s">
        <v>570</v>
      </c>
      <c r="C18" s="311">
        <f t="shared" si="0"/>
        <v>0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</row>
    <row r="19" spans="1:15" x14ac:dyDescent="0.3">
      <c r="B19" s="312" t="s">
        <v>571</v>
      </c>
      <c r="C19" s="311">
        <f t="shared" si="0"/>
        <v>0</v>
      </c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</row>
    <row r="20" spans="1:15" x14ac:dyDescent="0.3">
      <c r="B20" s="14" t="s">
        <v>572</v>
      </c>
      <c r="C20" s="311">
        <f t="shared" si="0"/>
        <v>0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</row>
    <row r="21" spans="1:15" x14ac:dyDescent="0.3">
      <c r="B21" s="14" t="s">
        <v>573</v>
      </c>
      <c r="C21" s="311">
        <f t="shared" si="0"/>
        <v>0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</row>
    <row r="22" spans="1:15" x14ac:dyDescent="0.3">
      <c r="B22" s="14" t="s">
        <v>574</v>
      </c>
      <c r="C22" s="311">
        <f t="shared" si="0"/>
        <v>0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</row>
    <row r="23" spans="1:15" x14ac:dyDescent="0.3">
      <c r="B23" s="14" t="s">
        <v>575</v>
      </c>
      <c r="C23" s="311">
        <f t="shared" si="0"/>
        <v>0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</row>
    <row r="24" spans="1:15" x14ac:dyDescent="0.3">
      <c r="B24" s="14" t="s">
        <v>576</v>
      </c>
      <c r="C24" s="311">
        <f t="shared" si="0"/>
        <v>0</v>
      </c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</row>
    <row r="25" spans="1:15" x14ac:dyDescent="0.3">
      <c r="B25" s="14" t="s">
        <v>577</v>
      </c>
      <c r="C25" s="311">
        <f t="shared" si="0"/>
        <v>0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</row>
    <row r="26" spans="1:15" x14ac:dyDescent="0.3">
      <c r="B26" s="14" t="s">
        <v>578</v>
      </c>
      <c r="C26" s="311">
        <f t="shared" si="0"/>
        <v>0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</row>
    <row r="27" spans="1:15" x14ac:dyDescent="0.3">
      <c r="B27" s="14" t="s">
        <v>579</v>
      </c>
      <c r="C27" s="311">
        <f t="shared" si="0"/>
        <v>0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1"/>
    </row>
    <row r="28" spans="1:15" s="3" customFormat="1" ht="15" thickBot="1" x14ac:dyDescent="0.35">
      <c r="A28" s="109"/>
      <c r="B28" s="314" t="s">
        <v>580</v>
      </c>
      <c r="C28" s="315">
        <f>SUM(C8:C27)</f>
        <v>0</v>
      </c>
      <c r="D28" s="315"/>
      <c r="E28" s="315">
        <f t="shared" ref="E28:O28" si="1">SUM(E8:E27)</f>
        <v>0</v>
      </c>
      <c r="F28" s="315">
        <f t="shared" si="1"/>
        <v>0</v>
      </c>
      <c r="G28" s="315">
        <f t="shared" si="1"/>
        <v>0</v>
      </c>
      <c r="H28" s="315">
        <f t="shared" si="1"/>
        <v>0</v>
      </c>
      <c r="I28" s="315">
        <f t="shared" si="1"/>
        <v>0</v>
      </c>
      <c r="J28" s="315">
        <f t="shared" si="1"/>
        <v>0</v>
      </c>
      <c r="K28" s="315">
        <f t="shared" si="1"/>
        <v>0</v>
      </c>
      <c r="L28" s="315">
        <f t="shared" si="1"/>
        <v>0</v>
      </c>
      <c r="M28" s="316">
        <f t="shared" si="1"/>
        <v>0</v>
      </c>
      <c r="N28" s="316">
        <f t="shared" si="1"/>
        <v>0</v>
      </c>
      <c r="O28" s="316">
        <f t="shared" si="1"/>
        <v>0</v>
      </c>
    </row>
    <row r="29" spans="1:15" ht="15" thickTop="1" x14ac:dyDescent="0.3">
      <c r="B29" s="310" t="s">
        <v>466</v>
      </c>
      <c r="C29" s="311">
        <f t="shared" ref="C29:C35" si="2">SUM(E29:O29)</f>
        <v>0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7"/>
      <c r="N29" s="317"/>
      <c r="O29" s="317"/>
    </row>
    <row r="30" spans="1:15" x14ac:dyDescent="0.3">
      <c r="B30" s="310" t="s">
        <v>474</v>
      </c>
      <c r="C30" s="311">
        <f t="shared" si="2"/>
        <v>0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7"/>
      <c r="N30" s="317"/>
      <c r="O30" s="317"/>
    </row>
    <row r="31" spans="1:15" x14ac:dyDescent="0.3">
      <c r="B31" s="310" t="s">
        <v>581</v>
      </c>
      <c r="C31" s="311">
        <f t="shared" si="2"/>
        <v>0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7"/>
      <c r="N31" s="317"/>
      <c r="O31" s="317"/>
    </row>
    <row r="32" spans="1:15" x14ac:dyDescent="0.3">
      <c r="B32" s="310" t="s">
        <v>472</v>
      </c>
      <c r="C32" s="311">
        <f t="shared" si="2"/>
        <v>0</v>
      </c>
      <c r="D32" s="311"/>
      <c r="E32" s="311"/>
      <c r="F32" s="311"/>
      <c r="G32" s="311"/>
      <c r="H32" s="311"/>
      <c r="I32" s="311"/>
      <c r="J32" s="311"/>
      <c r="K32" s="311"/>
      <c r="L32" s="311"/>
      <c r="M32" s="317"/>
      <c r="N32" s="317"/>
      <c r="O32" s="317"/>
    </row>
    <row r="33" spans="1:15" x14ac:dyDescent="0.3">
      <c r="B33" s="310" t="s">
        <v>582</v>
      </c>
      <c r="C33" s="311">
        <f t="shared" si="2"/>
        <v>0</v>
      </c>
      <c r="D33" s="311"/>
      <c r="E33" s="311"/>
      <c r="F33" s="311"/>
      <c r="G33" s="311"/>
      <c r="H33" s="311"/>
      <c r="I33" s="311"/>
      <c r="J33" s="311"/>
      <c r="K33" s="311"/>
      <c r="L33" s="311"/>
      <c r="M33" s="317"/>
      <c r="N33" s="317"/>
      <c r="O33" s="317"/>
    </row>
    <row r="34" spans="1:15" x14ac:dyDescent="0.3">
      <c r="B34" s="310" t="s">
        <v>583</v>
      </c>
      <c r="C34" s="311">
        <f t="shared" si="2"/>
        <v>0</v>
      </c>
      <c r="D34" s="311"/>
      <c r="E34" s="311"/>
      <c r="F34" s="311"/>
      <c r="G34" s="311"/>
      <c r="H34" s="311"/>
      <c r="I34" s="311"/>
      <c r="J34" s="311"/>
      <c r="K34" s="311"/>
      <c r="L34" s="311"/>
      <c r="M34" s="317"/>
      <c r="N34" s="317"/>
      <c r="O34" s="317"/>
    </row>
    <row r="35" spans="1:15" x14ac:dyDescent="0.3">
      <c r="B35" s="310" t="s">
        <v>473</v>
      </c>
      <c r="C35" s="311">
        <f t="shared" si="2"/>
        <v>0</v>
      </c>
      <c r="D35" s="311"/>
      <c r="E35" s="311"/>
      <c r="F35" s="311"/>
      <c r="G35" s="311"/>
      <c r="H35" s="311"/>
      <c r="I35" s="311"/>
      <c r="J35" s="311"/>
      <c r="K35" s="311"/>
      <c r="L35" s="311"/>
      <c r="M35" s="317"/>
      <c r="N35" s="317"/>
      <c r="O35" s="317"/>
    </row>
    <row r="36" spans="1:15" x14ac:dyDescent="0.3">
      <c r="B36" s="14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</row>
    <row r="37" spans="1:15" s="3" customFormat="1" x14ac:dyDescent="0.3">
      <c r="A37" s="109"/>
      <c r="B37" s="314" t="s">
        <v>584</v>
      </c>
      <c r="C37" s="319">
        <f>SUM(E37:O37)</f>
        <v>0</v>
      </c>
      <c r="D37" s="319"/>
      <c r="E37" s="319">
        <f t="shared" ref="E37:O37" si="3">SUM(E29:E35)</f>
        <v>0</v>
      </c>
      <c r="F37" s="319">
        <f t="shared" si="3"/>
        <v>0</v>
      </c>
      <c r="G37" s="319">
        <f t="shared" si="3"/>
        <v>0</v>
      </c>
      <c r="H37" s="319">
        <f t="shared" si="3"/>
        <v>0</v>
      </c>
      <c r="I37" s="319">
        <f t="shared" si="3"/>
        <v>0</v>
      </c>
      <c r="J37" s="319">
        <f t="shared" si="3"/>
        <v>0</v>
      </c>
      <c r="K37" s="319">
        <f t="shared" si="3"/>
        <v>0</v>
      </c>
      <c r="L37" s="319">
        <f t="shared" si="3"/>
        <v>0</v>
      </c>
      <c r="M37" s="319">
        <f t="shared" si="3"/>
        <v>0</v>
      </c>
      <c r="N37" s="319">
        <f t="shared" si="3"/>
        <v>0</v>
      </c>
      <c r="O37" s="319">
        <f t="shared" si="3"/>
        <v>0</v>
      </c>
    </row>
    <row r="38" spans="1:15" x14ac:dyDescent="0.3">
      <c r="B38" s="307" t="s">
        <v>494</v>
      </c>
      <c r="C38" s="320">
        <f t="shared" ref="C38:O38" si="4">C37+C28</f>
        <v>0</v>
      </c>
      <c r="D38" s="320">
        <f t="shared" si="4"/>
        <v>0</v>
      </c>
      <c r="E38" s="320">
        <f t="shared" si="4"/>
        <v>0</v>
      </c>
      <c r="F38" s="320">
        <f t="shared" si="4"/>
        <v>0</v>
      </c>
      <c r="G38" s="320">
        <f t="shared" si="4"/>
        <v>0</v>
      </c>
      <c r="H38" s="320">
        <f t="shared" si="4"/>
        <v>0</v>
      </c>
      <c r="I38" s="320">
        <f t="shared" si="4"/>
        <v>0</v>
      </c>
      <c r="J38" s="320">
        <f t="shared" si="4"/>
        <v>0</v>
      </c>
      <c r="K38" s="320">
        <f t="shared" si="4"/>
        <v>0</v>
      </c>
      <c r="L38" s="320">
        <f t="shared" si="4"/>
        <v>0</v>
      </c>
      <c r="M38" s="320">
        <f t="shared" si="4"/>
        <v>0</v>
      </c>
      <c r="N38" s="320">
        <f t="shared" si="4"/>
        <v>0</v>
      </c>
      <c r="O38" s="320">
        <f t="shared" si="4"/>
        <v>0</v>
      </c>
    </row>
    <row r="39" spans="1:15" x14ac:dyDescent="0.3">
      <c r="B39" s="14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</row>
    <row r="40" spans="1:15" s="3" customFormat="1" x14ac:dyDescent="0.3">
      <c r="A40" s="109"/>
      <c r="B40" s="291" t="s">
        <v>585</v>
      </c>
      <c r="C40" s="321">
        <f>C5-C38</f>
        <v>0</v>
      </c>
      <c r="D40" s="322"/>
      <c r="E40" s="321">
        <f t="shared" ref="E40:O40" si="5">E5-E38</f>
        <v>0</v>
      </c>
      <c r="F40" s="321">
        <f t="shared" si="5"/>
        <v>0</v>
      </c>
      <c r="G40" s="323">
        <f t="shared" si="5"/>
        <v>0</v>
      </c>
      <c r="H40" s="321">
        <f t="shared" si="5"/>
        <v>0</v>
      </c>
      <c r="I40" s="321">
        <f t="shared" si="5"/>
        <v>0</v>
      </c>
      <c r="J40" s="321">
        <f t="shared" si="5"/>
        <v>0</v>
      </c>
      <c r="K40" s="321">
        <f t="shared" si="5"/>
        <v>0</v>
      </c>
      <c r="L40" s="321">
        <f t="shared" si="5"/>
        <v>0</v>
      </c>
      <c r="M40" s="321">
        <f t="shared" si="5"/>
        <v>0</v>
      </c>
      <c r="N40" s="321">
        <f t="shared" si="5"/>
        <v>0</v>
      </c>
      <c r="O40" s="321">
        <f t="shared" si="5"/>
        <v>0</v>
      </c>
    </row>
    <row r="41" spans="1:15" x14ac:dyDescent="0.3">
      <c r="B41" s="1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</row>
    <row r="42" spans="1:15" x14ac:dyDescent="0.3">
      <c r="B42" s="87"/>
    </row>
    <row r="43" spans="1:15" x14ac:dyDescent="0.3">
      <c r="B43" t="s">
        <v>586</v>
      </c>
      <c r="C43" s="325"/>
    </row>
    <row r="44" spans="1:15" x14ac:dyDescent="0.3">
      <c r="B44" t="s">
        <v>587</v>
      </c>
    </row>
    <row r="45" spans="1:15" x14ac:dyDescent="0.3">
      <c r="B45" t="s">
        <v>587</v>
      </c>
      <c r="C45" s="326"/>
    </row>
    <row r="46" spans="1:15" x14ac:dyDescent="0.3">
      <c r="B46" t="s">
        <v>587</v>
      </c>
    </row>
  </sheetData>
  <mergeCells count="1">
    <mergeCell ref="E3:O3"/>
  </mergeCells>
  <pageMargins left="0.25" right="0.25" top="0.75" bottom="0.75" header="0.3" footer="0.3"/>
  <pageSetup scale="67" fitToWidth="0" orientation="landscape" horizontalDpi="1200" verticalDpi="1200" r:id="rId1"/>
  <headerFooter>
    <oddFooter>&amp;L&amp;10OneCare Vermont FY 2022 ACO Budget Submission&amp;R&amp;P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D102-FF23-4FF6-905B-35A5BEFDBA5E}">
  <sheetPr>
    <tabColor theme="5" tint="0.59999389629810485"/>
  </sheetPr>
  <dimension ref="A1:AU299"/>
  <sheetViews>
    <sheetView workbookViewId="0">
      <selection activeCell="B2" sqref="B2"/>
    </sheetView>
  </sheetViews>
  <sheetFormatPr defaultColWidth="9.109375" defaultRowHeight="14.4" x14ac:dyDescent="0.3"/>
  <cols>
    <col min="1" max="1" width="2.6640625" customWidth="1"/>
    <col min="2" max="2" width="49.5546875" bestFit="1" customWidth="1"/>
    <col min="3" max="4" width="9.33203125" bestFit="1" customWidth="1"/>
    <col min="5" max="5" width="12.5546875" bestFit="1" customWidth="1"/>
    <col min="6" max="11" width="9.33203125" bestFit="1" customWidth="1"/>
    <col min="12" max="12" width="9.33203125" customWidth="1"/>
    <col min="13" max="13" width="10.88671875" bestFit="1" customWidth="1"/>
    <col min="14" max="15" width="9.33203125" bestFit="1" customWidth="1"/>
    <col min="16" max="16" width="13.5546875" bestFit="1" customWidth="1"/>
    <col min="17" max="17" width="9.33203125" bestFit="1" customWidth="1"/>
    <col min="18" max="18" width="12.5546875" bestFit="1" customWidth="1"/>
  </cols>
  <sheetData>
    <row r="1" spans="1:47" x14ac:dyDescent="0.3">
      <c r="A1" s="5"/>
      <c r="B1" s="6" t="s">
        <v>244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47" x14ac:dyDescent="0.3">
      <c r="A2" s="5"/>
      <c r="B2" s="6" t="s">
        <v>661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</row>
    <row r="3" spans="1:47" x14ac:dyDescent="0.3">
      <c r="A3" s="5"/>
      <c r="B3" s="62" t="s">
        <v>348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</row>
    <row r="4" spans="1:47" x14ac:dyDescent="0.3">
      <c r="A4" s="5"/>
    </row>
    <row r="5" spans="1:47" x14ac:dyDescent="0.3">
      <c r="A5" s="5"/>
      <c r="B5" s="89" t="s">
        <v>349</v>
      </c>
      <c r="C5" s="173" t="s">
        <v>350</v>
      </c>
      <c r="D5" s="173" t="s">
        <v>351</v>
      </c>
      <c r="E5" s="174" t="s">
        <v>352</v>
      </c>
      <c r="F5" s="173" t="s">
        <v>353</v>
      </c>
      <c r="G5" s="173" t="s">
        <v>354</v>
      </c>
      <c r="H5" s="173" t="s">
        <v>355</v>
      </c>
      <c r="I5" s="173" t="s">
        <v>356</v>
      </c>
      <c r="J5" s="173" t="s">
        <v>357</v>
      </c>
      <c r="K5" s="173" t="s">
        <v>358</v>
      </c>
      <c r="L5" s="173" t="s">
        <v>98</v>
      </c>
      <c r="M5" s="173" t="s">
        <v>102</v>
      </c>
      <c r="N5" s="173" t="s">
        <v>359</v>
      </c>
      <c r="O5" s="173" t="s">
        <v>360</v>
      </c>
      <c r="P5" s="173" t="s">
        <v>361</v>
      </c>
      <c r="Q5" s="173" t="s">
        <v>362</v>
      </c>
      <c r="R5" s="175" t="s">
        <v>363</v>
      </c>
    </row>
    <row r="6" spans="1:47" x14ac:dyDescent="0.3">
      <c r="A6" s="5"/>
      <c r="B6" s="90" t="s">
        <v>13</v>
      </c>
      <c r="C6" s="176">
        <f t="shared" ref="C6:R6" si="0">SUM(C7:C11)</f>
        <v>0</v>
      </c>
      <c r="D6" s="176">
        <f t="shared" si="0"/>
        <v>0</v>
      </c>
      <c r="E6" s="176">
        <f>SUM(E7:E11)</f>
        <v>12298982.025714139</v>
      </c>
      <c r="F6" s="176">
        <f>SUM(F7:F11)</f>
        <v>0</v>
      </c>
      <c r="G6" s="176">
        <f t="shared" si="0"/>
        <v>0</v>
      </c>
      <c r="H6" s="176">
        <f t="shared" si="0"/>
        <v>0</v>
      </c>
      <c r="I6" s="176">
        <f t="shared" si="0"/>
        <v>0</v>
      </c>
      <c r="J6" s="176">
        <f t="shared" si="0"/>
        <v>0</v>
      </c>
      <c r="K6" s="176">
        <f t="shared" si="0"/>
        <v>0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6">
        <f t="shared" si="0"/>
        <v>0</v>
      </c>
      <c r="P6" s="176">
        <f t="shared" si="0"/>
        <v>0</v>
      </c>
      <c r="Q6" s="176">
        <f t="shared" si="0"/>
        <v>0</v>
      </c>
      <c r="R6" s="177">
        <f t="shared" si="0"/>
        <v>12298982.025714139</v>
      </c>
    </row>
    <row r="7" spans="1:47" x14ac:dyDescent="0.3">
      <c r="A7" s="5"/>
      <c r="B7" s="12" t="s">
        <v>364</v>
      </c>
      <c r="C7" s="178"/>
      <c r="D7" s="178"/>
      <c r="E7" s="179">
        <v>11939945.600661786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80">
        <f>SUM(C7:Q7)</f>
        <v>11939945.600661786</v>
      </c>
    </row>
    <row r="8" spans="1:47" x14ac:dyDescent="0.3">
      <c r="A8" s="5"/>
      <c r="B8" s="12" t="s">
        <v>365</v>
      </c>
      <c r="C8" s="178"/>
      <c r="D8" s="178"/>
      <c r="E8" s="179">
        <v>102687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80">
        <f>SUM(C8:Q8)</f>
        <v>102687</v>
      </c>
    </row>
    <row r="9" spans="1:47" x14ac:dyDescent="0.3">
      <c r="A9" s="5"/>
      <c r="B9" s="12" t="s">
        <v>366</v>
      </c>
      <c r="C9" s="178"/>
      <c r="D9" s="178"/>
      <c r="E9" s="179">
        <v>47394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80">
        <f>SUM(C9:Q9)</f>
        <v>47394</v>
      </c>
    </row>
    <row r="10" spans="1:47" x14ac:dyDescent="0.3">
      <c r="A10" s="5"/>
      <c r="B10" s="12" t="s">
        <v>367</v>
      </c>
      <c r="C10" s="178"/>
      <c r="D10" s="178"/>
      <c r="E10" s="179">
        <v>144552.62505235177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80">
        <f>SUM(C10:Q10)</f>
        <v>144552.62505235177</v>
      </c>
    </row>
    <row r="11" spans="1:47" x14ac:dyDescent="0.3">
      <c r="A11" s="5"/>
      <c r="B11" s="12" t="s">
        <v>368</v>
      </c>
      <c r="C11" s="178"/>
      <c r="D11" s="178"/>
      <c r="E11" s="179">
        <v>64402.799999999988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80">
        <f>SUM(C11:Q11)</f>
        <v>64402.799999999988</v>
      </c>
    </row>
    <row r="12" spans="1:47" x14ac:dyDescent="0.3">
      <c r="A12" s="5"/>
      <c r="B12" s="90" t="s">
        <v>204</v>
      </c>
      <c r="C12" s="176">
        <f t="shared" ref="C12:R12" si="1">SUM(C13:C15)</f>
        <v>0</v>
      </c>
      <c r="D12" s="176">
        <f t="shared" si="1"/>
        <v>0</v>
      </c>
      <c r="E12" s="176">
        <f t="shared" si="1"/>
        <v>3830595.4151417552</v>
      </c>
      <c r="F12" s="176">
        <f t="shared" si="1"/>
        <v>0</v>
      </c>
      <c r="G12" s="176">
        <f t="shared" si="1"/>
        <v>0</v>
      </c>
      <c r="H12" s="176">
        <f t="shared" si="1"/>
        <v>0</v>
      </c>
      <c r="I12" s="176">
        <f t="shared" si="1"/>
        <v>0</v>
      </c>
      <c r="J12" s="176">
        <f t="shared" si="1"/>
        <v>0</v>
      </c>
      <c r="K12" s="176">
        <f t="shared" si="1"/>
        <v>0</v>
      </c>
      <c r="L12" s="176">
        <f t="shared" si="1"/>
        <v>0</v>
      </c>
      <c r="M12" s="176">
        <f t="shared" si="1"/>
        <v>0</v>
      </c>
      <c r="N12" s="176">
        <f t="shared" si="1"/>
        <v>0</v>
      </c>
      <c r="O12" s="176">
        <f t="shared" si="1"/>
        <v>0</v>
      </c>
      <c r="P12" s="176">
        <f t="shared" si="1"/>
        <v>0</v>
      </c>
      <c r="Q12" s="176">
        <f t="shared" si="1"/>
        <v>0</v>
      </c>
      <c r="R12" s="177">
        <f t="shared" si="1"/>
        <v>3830595.4151417552</v>
      </c>
    </row>
    <row r="13" spans="1:47" x14ac:dyDescent="0.3">
      <c r="A13" s="5"/>
      <c r="B13" s="12" t="s">
        <v>364</v>
      </c>
      <c r="C13" s="178"/>
      <c r="D13" s="178"/>
      <c r="E13" s="179">
        <v>3748287.4151417552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80">
        <f>SUM(C13:Q13)</f>
        <v>3748287.4151417552</v>
      </c>
    </row>
    <row r="14" spans="1:47" x14ac:dyDescent="0.3">
      <c r="A14" s="5"/>
      <c r="B14" s="12" t="s">
        <v>365</v>
      </c>
      <c r="C14" s="178"/>
      <c r="D14" s="178"/>
      <c r="E14" s="179">
        <v>56316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80">
        <f>SUM(C14:Q14)</f>
        <v>56316</v>
      </c>
    </row>
    <row r="15" spans="1:47" x14ac:dyDescent="0.3">
      <c r="A15" s="5"/>
      <c r="B15" s="12" t="s">
        <v>366</v>
      </c>
      <c r="C15" s="178"/>
      <c r="D15" s="178"/>
      <c r="E15" s="179">
        <v>25992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80">
        <f>SUM(C15:Q15)</f>
        <v>25992</v>
      </c>
    </row>
    <row r="16" spans="1:47" x14ac:dyDescent="0.3">
      <c r="A16" s="5"/>
      <c r="B16" s="90" t="s">
        <v>205</v>
      </c>
      <c r="C16" s="176">
        <f t="shared" ref="C16:R16" si="2">SUM(C17:C19)</f>
        <v>0</v>
      </c>
      <c r="D16" s="176">
        <f t="shared" si="2"/>
        <v>0</v>
      </c>
      <c r="E16" s="176">
        <f t="shared" si="2"/>
        <v>1300383.0709335201</v>
      </c>
      <c r="F16" s="176">
        <f t="shared" si="2"/>
        <v>0</v>
      </c>
      <c r="G16" s="176">
        <f t="shared" si="2"/>
        <v>0</v>
      </c>
      <c r="H16" s="176">
        <f t="shared" si="2"/>
        <v>0</v>
      </c>
      <c r="I16" s="176">
        <f t="shared" si="2"/>
        <v>0</v>
      </c>
      <c r="J16" s="176">
        <f t="shared" si="2"/>
        <v>0</v>
      </c>
      <c r="K16" s="176">
        <f t="shared" si="2"/>
        <v>0</v>
      </c>
      <c r="L16" s="176">
        <f t="shared" si="2"/>
        <v>0</v>
      </c>
      <c r="M16" s="176">
        <f t="shared" si="2"/>
        <v>0</v>
      </c>
      <c r="N16" s="176">
        <f t="shared" si="2"/>
        <v>0</v>
      </c>
      <c r="O16" s="176">
        <f t="shared" si="2"/>
        <v>0</v>
      </c>
      <c r="P16" s="176">
        <f t="shared" si="2"/>
        <v>0</v>
      </c>
      <c r="Q16" s="176">
        <f t="shared" si="2"/>
        <v>0</v>
      </c>
      <c r="R16" s="177">
        <f t="shared" si="2"/>
        <v>1300383.0709335201</v>
      </c>
    </row>
    <row r="17" spans="1:18" x14ac:dyDescent="0.3">
      <c r="A17" s="5"/>
      <c r="B17" s="12" t="s">
        <v>364</v>
      </c>
      <c r="C17" s="178"/>
      <c r="D17" s="178"/>
      <c r="E17" s="179">
        <v>1300383.0709335201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80">
        <f>SUM(C17:Q17)</f>
        <v>1300383.0709335201</v>
      </c>
    </row>
    <row r="18" spans="1:18" x14ac:dyDescent="0.3">
      <c r="A18" s="5"/>
      <c r="B18" s="12" t="s">
        <v>365</v>
      </c>
      <c r="C18" s="178"/>
      <c r="D18" s="178"/>
      <c r="E18" s="179">
        <v>0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0">
        <f>SUM(C18:Q18)</f>
        <v>0</v>
      </c>
    </row>
    <row r="19" spans="1:18" x14ac:dyDescent="0.3">
      <c r="A19" s="5"/>
      <c r="B19" s="12" t="s">
        <v>366</v>
      </c>
      <c r="C19" s="178"/>
      <c r="D19" s="178"/>
      <c r="E19" s="179">
        <v>0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80">
        <f>SUM(C19:Q19)</f>
        <v>0</v>
      </c>
    </row>
    <row r="20" spans="1:18" x14ac:dyDescent="0.3">
      <c r="A20" s="5"/>
      <c r="B20" s="181" t="s">
        <v>16</v>
      </c>
      <c r="C20" s="176">
        <f t="shared" ref="C20:R20" si="3">SUM(C21:C23)</f>
        <v>0</v>
      </c>
      <c r="D20" s="176">
        <f t="shared" si="3"/>
        <v>0</v>
      </c>
      <c r="E20" s="176">
        <f t="shared" si="3"/>
        <v>33345</v>
      </c>
      <c r="F20" s="176">
        <f t="shared" si="3"/>
        <v>0</v>
      </c>
      <c r="G20" s="176">
        <f t="shared" si="3"/>
        <v>0</v>
      </c>
      <c r="H20" s="176">
        <f t="shared" si="3"/>
        <v>0</v>
      </c>
      <c r="I20" s="176">
        <f t="shared" si="3"/>
        <v>0</v>
      </c>
      <c r="J20" s="176">
        <f t="shared" si="3"/>
        <v>0</v>
      </c>
      <c r="K20" s="176">
        <f t="shared" si="3"/>
        <v>0</v>
      </c>
      <c r="L20" s="176">
        <f t="shared" si="3"/>
        <v>0</v>
      </c>
      <c r="M20" s="176">
        <f t="shared" si="3"/>
        <v>0</v>
      </c>
      <c r="N20" s="176">
        <f t="shared" si="3"/>
        <v>0</v>
      </c>
      <c r="O20" s="176">
        <f t="shared" si="3"/>
        <v>0</v>
      </c>
      <c r="P20" s="176">
        <f t="shared" si="3"/>
        <v>0</v>
      </c>
      <c r="Q20" s="176">
        <f t="shared" si="3"/>
        <v>0</v>
      </c>
      <c r="R20" s="177">
        <f t="shared" si="3"/>
        <v>33345</v>
      </c>
    </row>
    <row r="21" spans="1:18" x14ac:dyDescent="0.3">
      <c r="A21" s="5"/>
      <c r="B21" s="12" t="s">
        <v>364</v>
      </c>
      <c r="C21" s="178"/>
      <c r="D21" s="178"/>
      <c r="E21" s="179">
        <v>0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80">
        <f>SUM(C21:Q21)</f>
        <v>0</v>
      </c>
    </row>
    <row r="22" spans="1:18" x14ac:dyDescent="0.3">
      <c r="A22" s="5"/>
      <c r="B22" s="12" t="s">
        <v>365</v>
      </c>
      <c r="C22" s="178"/>
      <c r="D22" s="178"/>
      <c r="E22" s="179">
        <v>22815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80">
        <f>SUM(C22:Q22)</f>
        <v>22815</v>
      </c>
    </row>
    <row r="23" spans="1:18" x14ac:dyDescent="0.3">
      <c r="A23" s="5"/>
      <c r="B23" s="12" t="s">
        <v>366</v>
      </c>
      <c r="C23" s="178"/>
      <c r="D23" s="178"/>
      <c r="E23" s="179">
        <v>10530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80">
        <f>SUM(C23:Q23)</f>
        <v>10530</v>
      </c>
    </row>
    <row r="24" spans="1:18" x14ac:dyDescent="0.3">
      <c r="A24" s="5"/>
      <c r="B24" s="90" t="s">
        <v>15</v>
      </c>
      <c r="C24" s="176">
        <f t="shared" ref="C24:R24" si="4">SUM(C25:C27)</f>
        <v>0</v>
      </c>
      <c r="D24" s="176">
        <f t="shared" si="4"/>
        <v>0</v>
      </c>
      <c r="E24" s="176">
        <f t="shared" si="4"/>
        <v>16720.5</v>
      </c>
      <c r="F24" s="176">
        <f t="shared" si="4"/>
        <v>0</v>
      </c>
      <c r="G24" s="176">
        <f t="shared" si="4"/>
        <v>0</v>
      </c>
      <c r="H24" s="176">
        <f t="shared" si="4"/>
        <v>0</v>
      </c>
      <c r="I24" s="176">
        <f t="shared" si="4"/>
        <v>0</v>
      </c>
      <c r="J24" s="176">
        <f t="shared" si="4"/>
        <v>0</v>
      </c>
      <c r="K24" s="176">
        <f t="shared" si="4"/>
        <v>0</v>
      </c>
      <c r="L24" s="176">
        <f t="shared" si="4"/>
        <v>0</v>
      </c>
      <c r="M24" s="176">
        <f t="shared" si="4"/>
        <v>0</v>
      </c>
      <c r="N24" s="176">
        <f t="shared" si="4"/>
        <v>0</v>
      </c>
      <c r="O24" s="176">
        <f t="shared" si="4"/>
        <v>0</v>
      </c>
      <c r="P24" s="176">
        <f t="shared" si="4"/>
        <v>0</v>
      </c>
      <c r="Q24" s="176">
        <f t="shared" si="4"/>
        <v>0</v>
      </c>
      <c r="R24" s="177">
        <f t="shared" si="4"/>
        <v>16720.5</v>
      </c>
    </row>
    <row r="25" spans="1:18" x14ac:dyDescent="0.3">
      <c r="A25" s="5"/>
      <c r="B25" s="12" t="s">
        <v>364</v>
      </c>
      <c r="C25" s="178"/>
      <c r="D25" s="178"/>
      <c r="E25" s="179">
        <v>0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80">
        <f>SUM(C25:Q25)</f>
        <v>0</v>
      </c>
    </row>
    <row r="26" spans="1:18" x14ac:dyDescent="0.3">
      <c r="A26" s="5"/>
      <c r="B26" s="12" t="s">
        <v>365</v>
      </c>
      <c r="C26" s="178"/>
      <c r="D26" s="178"/>
      <c r="E26" s="179">
        <v>14254.5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80">
        <f>SUM(C26:Q26)</f>
        <v>14254.5</v>
      </c>
    </row>
    <row r="27" spans="1:18" x14ac:dyDescent="0.3">
      <c r="A27" s="5"/>
      <c r="B27" s="12" t="s">
        <v>366</v>
      </c>
      <c r="C27" s="178"/>
      <c r="D27" s="178"/>
      <c r="E27" s="179">
        <v>2466</v>
      </c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80">
        <f>SUM(C27:Q27)</f>
        <v>2466</v>
      </c>
    </row>
    <row r="28" spans="1:18" x14ac:dyDescent="0.3">
      <c r="A28" s="5"/>
      <c r="B28" s="90" t="s">
        <v>369</v>
      </c>
      <c r="C28" s="176">
        <f t="shared" ref="C28:R28" si="5">SUM(C29)</f>
        <v>0</v>
      </c>
      <c r="D28" s="176">
        <f t="shared" si="5"/>
        <v>0</v>
      </c>
      <c r="E28" s="176">
        <f t="shared" si="5"/>
        <v>-734053.30583442305</v>
      </c>
      <c r="F28" s="176">
        <f t="shared" si="5"/>
        <v>0</v>
      </c>
      <c r="G28" s="176">
        <f t="shared" si="5"/>
        <v>0</v>
      </c>
      <c r="H28" s="176">
        <f t="shared" si="5"/>
        <v>0</v>
      </c>
      <c r="I28" s="176">
        <f t="shared" si="5"/>
        <v>0</v>
      </c>
      <c r="J28" s="176">
        <f t="shared" si="5"/>
        <v>0</v>
      </c>
      <c r="K28" s="176">
        <f t="shared" si="5"/>
        <v>0</v>
      </c>
      <c r="L28" s="176">
        <f t="shared" si="5"/>
        <v>0</v>
      </c>
      <c r="M28" s="176">
        <f t="shared" si="5"/>
        <v>0</v>
      </c>
      <c r="N28" s="176">
        <f t="shared" si="5"/>
        <v>0</v>
      </c>
      <c r="O28" s="176">
        <f t="shared" si="5"/>
        <v>0</v>
      </c>
      <c r="P28" s="176">
        <f t="shared" si="5"/>
        <v>0</v>
      </c>
      <c r="Q28" s="176">
        <f t="shared" si="5"/>
        <v>0</v>
      </c>
      <c r="R28" s="177">
        <f t="shared" si="5"/>
        <v>-734053.30583442305</v>
      </c>
    </row>
    <row r="29" spans="1:18" x14ac:dyDescent="0.3">
      <c r="A29" s="5"/>
      <c r="B29" s="12" t="s">
        <v>370</v>
      </c>
      <c r="C29" s="178"/>
      <c r="D29" s="178"/>
      <c r="E29" s="179">
        <v>-734053.30583442305</v>
      </c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80">
        <f>SUM(C29:Q29)</f>
        <v>-734053.30583442305</v>
      </c>
    </row>
    <row r="30" spans="1:18" ht="15" thickBot="1" x14ac:dyDescent="0.35">
      <c r="A30" s="5"/>
      <c r="B30" s="69" t="s">
        <v>371</v>
      </c>
      <c r="C30" s="71">
        <f t="shared" ref="C30:R30" si="6">SUM(C6,C12,C16,C20,C24,C28)</f>
        <v>0</v>
      </c>
      <c r="D30" s="71">
        <f t="shared" si="6"/>
        <v>0</v>
      </c>
      <c r="E30" s="71">
        <f t="shared" si="6"/>
        <v>16745972.705954991</v>
      </c>
      <c r="F30" s="71">
        <f t="shared" si="6"/>
        <v>0</v>
      </c>
      <c r="G30" s="71">
        <f t="shared" si="6"/>
        <v>0</v>
      </c>
      <c r="H30" s="71">
        <f t="shared" si="6"/>
        <v>0</v>
      </c>
      <c r="I30" s="71">
        <f t="shared" si="6"/>
        <v>0</v>
      </c>
      <c r="J30" s="71">
        <f t="shared" si="6"/>
        <v>0</v>
      </c>
      <c r="K30" s="71">
        <f t="shared" si="6"/>
        <v>0</v>
      </c>
      <c r="L30" s="71">
        <f t="shared" si="6"/>
        <v>0</v>
      </c>
      <c r="M30" s="71">
        <f t="shared" si="6"/>
        <v>0</v>
      </c>
      <c r="N30" s="71">
        <f t="shared" si="6"/>
        <v>0</v>
      </c>
      <c r="O30" s="71">
        <f t="shared" si="6"/>
        <v>0</v>
      </c>
      <c r="P30" s="71">
        <f t="shared" si="6"/>
        <v>0</v>
      </c>
      <c r="Q30" s="71">
        <f t="shared" si="6"/>
        <v>0</v>
      </c>
      <c r="R30" s="71">
        <f t="shared" si="6"/>
        <v>16745972.705954991</v>
      </c>
    </row>
    <row r="31" spans="1:18" ht="15" thickTop="1" x14ac:dyDescent="0.3">
      <c r="A31" s="5"/>
    </row>
    <row r="32" spans="1:18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5"/>
    </row>
    <row r="48" spans="1:1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  <row r="55" spans="1:1" x14ac:dyDescent="0.3">
      <c r="A55" s="5"/>
    </row>
    <row r="56" spans="1:1" x14ac:dyDescent="0.3">
      <c r="A56" s="5"/>
    </row>
    <row r="57" spans="1:1" x14ac:dyDescent="0.3">
      <c r="A57" s="5"/>
    </row>
    <row r="58" spans="1:1" x14ac:dyDescent="0.3">
      <c r="A58" s="5"/>
    </row>
    <row r="59" spans="1:1" x14ac:dyDescent="0.3">
      <c r="A59" s="5"/>
    </row>
    <row r="60" spans="1:1" x14ac:dyDescent="0.3">
      <c r="A60" s="5"/>
    </row>
    <row r="61" spans="1:1" x14ac:dyDescent="0.3">
      <c r="A61" s="5"/>
    </row>
    <row r="62" spans="1:1" x14ac:dyDescent="0.3">
      <c r="A62" s="5"/>
    </row>
    <row r="63" spans="1:1" x14ac:dyDescent="0.3">
      <c r="A63" s="5"/>
    </row>
    <row r="64" spans="1:1" x14ac:dyDescent="0.3">
      <c r="A64" s="5"/>
    </row>
    <row r="65" spans="1:1" x14ac:dyDescent="0.3">
      <c r="A65" s="5"/>
    </row>
    <row r="66" spans="1:1" x14ac:dyDescent="0.3">
      <c r="A66" s="5"/>
    </row>
    <row r="67" spans="1:1" x14ac:dyDescent="0.3">
      <c r="A67" s="5"/>
    </row>
    <row r="68" spans="1:1" x14ac:dyDescent="0.3">
      <c r="A68" s="5"/>
    </row>
    <row r="69" spans="1:1" x14ac:dyDescent="0.3">
      <c r="A69" s="5"/>
    </row>
    <row r="70" spans="1:1" x14ac:dyDescent="0.3">
      <c r="A70" s="5"/>
    </row>
    <row r="71" spans="1:1" x14ac:dyDescent="0.3">
      <c r="A71" s="5"/>
    </row>
    <row r="72" spans="1:1" x14ac:dyDescent="0.3">
      <c r="A72" s="5"/>
    </row>
    <row r="73" spans="1:1" x14ac:dyDescent="0.3">
      <c r="A73" s="5"/>
    </row>
    <row r="74" spans="1:1" x14ac:dyDescent="0.3">
      <c r="A74" s="5"/>
    </row>
    <row r="75" spans="1:1" x14ac:dyDescent="0.3">
      <c r="A75" s="5"/>
    </row>
    <row r="76" spans="1:1" x14ac:dyDescent="0.3">
      <c r="A76" s="5"/>
    </row>
    <row r="77" spans="1:1" x14ac:dyDescent="0.3">
      <c r="A77" s="5"/>
    </row>
    <row r="78" spans="1:1" x14ac:dyDescent="0.3">
      <c r="A78" s="5"/>
    </row>
    <row r="79" spans="1:1" x14ac:dyDescent="0.3">
      <c r="A79" s="5"/>
    </row>
    <row r="80" spans="1:1" x14ac:dyDescent="0.3">
      <c r="A80" s="5"/>
    </row>
    <row r="81" spans="1:1" x14ac:dyDescent="0.3">
      <c r="A81" s="5"/>
    </row>
    <row r="82" spans="1:1" x14ac:dyDescent="0.3">
      <c r="A82" s="5"/>
    </row>
    <row r="83" spans="1:1" x14ac:dyDescent="0.3">
      <c r="A83" s="5"/>
    </row>
    <row r="84" spans="1:1" x14ac:dyDescent="0.3">
      <c r="A84" s="5"/>
    </row>
    <row r="85" spans="1:1" x14ac:dyDescent="0.3">
      <c r="A85" s="5"/>
    </row>
    <row r="86" spans="1:1" x14ac:dyDescent="0.3">
      <c r="A86" s="5"/>
    </row>
    <row r="87" spans="1:1" x14ac:dyDescent="0.3">
      <c r="A87" s="5"/>
    </row>
    <row r="88" spans="1:1" x14ac:dyDescent="0.3">
      <c r="A88" s="5"/>
    </row>
    <row r="89" spans="1:1" x14ac:dyDescent="0.3">
      <c r="A89" s="5"/>
    </row>
    <row r="90" spans="1:1" x14ac:dyDescent="0.3">
      <c r="A90" s="5"/>
    </row>
    <row r="91" spans="1:1" x14ac:dyDescent="0.3">
      <c r="A91" s="5"/>
    </row>
    <row r="92" spans="1:1" x14ac:dyDescent="0.3">
      <c r="A92" s="5"/>
    </row>
    <row r="93" spans="1:1" x14ac:dyDescent="0.3">
      <c r="A93" s="5"/>
    </row>
    <row r="94" spans="1:1" x14ac:dyDescent="0.3">
      <c r="A94" s="5"/>
    </row>
    <row r="95" spans="1:1" x14ac:dyDescent="0.3">
      <c r="A95" s="5"/>
    </row>
    <row r="96" spans="1:1" x14ac:dyDescent="0.3">
      <c r="A96" s="5"/>
    </row>
    <row r="97" spans="1:1" x14ac:dyDescent="0.3">
      <c r="A97" s="5"/>
    </row>
    <row r="98" spans="1:1" x14ac:dyDescent="0.3">
      <c r="A98" s="5"/>
    </row>
    <row r="99" spans="1:1" x14ac:dyDescent="0.3">
      <c r="A99" s="5"/>
    </row>
    <row r="100" spans="1:1" x14ac:dyDescent="0.3">
      <c r="A100" s="5"/>
    </row>
    <row r="101" spans="1:1" x14ac:dyDescent="0.3">
      <c r="A101" s="5"/>
    </row>
    <row r="102" spans="1:1" x14ac:dyDescent="0.3">
      <c r="A102" s="5"/>
    </row>
    <row r="103" spans="1:1" x14ac:dyDescent="0.3">
      <c r="A103" s="5"/>
    </row>
    <row r="104" spans="1:1" x14ac:dyDescent="0.3">
      <c r="A104" s="5"/>
    </row>
    <row r="105" spans="1:1" x14ac:dyDescent="0.3">
      <c r="A105" s="5"/>
    </row>
    <row r="106" spans="1:1" x14ac:dyDescent="0.3">
      <c r="A106" s="5"/>
    </row>
    <row r="107" spans="1:1" x14ac:dyDescent="0.3">
      <c r="A107" s="5"/>
    </row>
    <row r="108" spans="1:1" x14ac:dyDescent="0.3">
      <c r="A108" s="5"/>
    </row>
    <row r="109" spans="1:1" x14ac:dyDescent="0.3">
      <c r="A109" s="5"/>
    </row>
    <row r="110" spans="1:1" x14ac:dyDescent="0.3">
      <c r="A110" s="5"/>
    </row>
    <row r="111" spans="1:1" x14ac:dyDescent="0.3">
      <c r="A111" s="5"/>
    </row>
    <row r="112" spans="1:1" x14ac:dyDescent="0.3">
      <c r="A112" s="5"/>
    </row>
    <row r="113" spans="1:1" x14ac:dyDescent="0.3">
      <c r="A113" s="5"/>
    </row>
    <row r="114" spans="1:1" x14ac:dyDescent="0.3">
      <c r="A114" s="5"/>
    </row>
    <row r="115" spans="1:1" x14ac:dyDescent="0.3">
      <c r="A115" s="5"/>
    </row>
    <row r="116" spans="1:1" x14ac:dyDescent="0.3">
      <c r="A116" s="5"/>
    </row>
    <row r="117" spans="1:1" x14ac:dyDescent="0.3">
      <c r="A117" s="5"/>
    </row>
    <row r="118" spans="1:1" x14ac:dyDescent="0.3">
      <c r="A118" s="5"/>
    </row>
    <row r="119" spans="1:1" x14ac:dyDescent="0.3">
      <c r="A119" s="5"/>
    </row>
    <row r="120" spans="1:1" x14ac:dyDescent="0.3">
      <c r="A120" s="5"/>
    </row>
    <row r="121" spans="1:1" x14ac:dyDescent="0.3">
      <c r="A121" s="5"/>
    </row>
    <row r="122" spans="1:1" x14ac:dyDescent="0.3">
      <c r="A122" s="5"/>
    </row>
    <row r="123" spans="1:1" x14ac:dyDescent="0.3">
      <c r="A123" s="5"/>
    </row>
    <row r="124" spans="1:1" x14ac:dyDescent="0.3">
      <c r="A124" s="5"/>
    </row>
    <row r="125" spans="1:1" x14ac:dyDescent="0.3">
      <c r="A125" s="5"/>
    </row>
    <row r="126" spans="1:1" x14ac:dyDescent="0.3">
      <c r="A126" s="5"/>
    </row>
    <row r="127" spans="1:1" x14ac:dyDescent="0.3">
      <c r="A127" s="5"/>
    </row>
    <row r="128" spans="1:1" x14ac:dyDescent="0.3">
      <c r="A128" s="5"/>
    </row>
    <row r="129" spans="1:1" x14ac:dyDescent="0.3">
      <c r="A129" s="5"/>
    </row>
    <row r="130" spans="1:1" x14ac:dyDescent="0.3">
      <c r="A130" s="5"/>
    </row>
    <row r="131" spans="1:1" x14ac:dyDescent="0.3">
      <c r="A131" s="5"/>
    </row>
    <row r="132" spans="1:1" x14ac:dyDescent="0.3">
      <c r="A132" s="5"/>
    </row>
    <row r="133" spans="1:1" x14ac:dyDescent="0.3">
      <c r="A133" s="5"/>
    </row>
    <row r="134" spans="1:1" x14ac:dyDescent="0.3">
      <c r="A134" s="5"/>
    </row>
    <row r="135" spans="1:1" x14ac:dyDescent="0.3">
      <c r="A135" s="5"/>
    </row>
    <row r="136" spans="1:1" x14ac:dyDescent="0.3">
      <c r="A136" s="5"/>
    </row>
    <row r="137" spans="1:1" x14ac:dyDescent="0.3">
      <c r="A137" s="5"/>
    </row>
    <row r="138" spans="1:1" x14ac:dyDescent="0.3">
      <c r="A138" s="5"/>
    </row>
    <row r="139" spans="1:1" x14ac:dyDescent="0.3">
      <c r="A139" s="5"/>
    </row>
    <row r="140" spans="1:1" x14ac:dyDescent="0.3">
      <c r="A140" s="5"/>
    </row>
    <row r="141" spans="1:1" x14ac:dyDescent="0.3">
      <c r="A141" s="5"/>
    </row>
    <row r="142" spans="1:1" x14ac:dyDescent="0.3">
      <c r="A142" s="5"/>
    </row>
    <row r="143" spans="1:1" x14ac:dyDescent="0.3">
      <c r="A143" s="5"/>
    </row>
    <row r="144" spans="1:1" x14ac:dyDescent="0.3">
      <c r="A144" s="5"/>
    </row>
    <row r="145" spans="1:1" x14ac:dyDescent="0.3">
      <c r="A145" s="5"/>
    </row>
    <row r="146" spans="1:1" x14ac:dyDescent="0.3">
      <c r="A146" s="5"/>
    </row>
    <row r="147" spans="1:1" x14ac:dyDescent="0.3">
      <c r="A147" s="5"/>
    </row>
    <row r="148" spans="1:1" x14ac:dyDescent="0.3">
      <c r="A148" s="5"/>
    </row>
    <row r="149" spans="1:1" x14ac:dyDescent="0.3">
      <c r="A149" s="5"/>
    </row>
    <row r="150" spans="1:1" x14ac:dyDescent="0.3">
      <c r="A150" s="5"/>
    </row>
    <row r="151" spans="1:1" x14ac:dyDescent="0.3">
      <c r="A151" s="5"/>
    </row>
    <row r="152" spans="1:1" x14ac:dyDescent="0.3">
      <c r="A152" s="5"/>
    </row>
    <row r="153" spans="1:1" x14ac:dyDescent="0.3">
      <c r="A153" s="5"/>
    </row>
    <row r="154" spans="1:1" x14ac:dyDescent="0.3">
      <c r="A154" s="5"/>
    </row>
    <row r="155" spans="1:1" x14ac:dyDescent="0.3">
      <c r="A155" s="5"/>
    </row>
    <row r="156" spans="1:1" x14ac:dyDescent="0.3">
      <c r="A156" s="5"/>
    </row>
    <row r="157" spans="1:1" x14ac:dyDescent="0.3">
      <c r="A157" s="5"/>
    </row>
    <row r="158" spans="1:1" x14ac:dyDescent="0.3">
      <c r="A158" s="5"/>
    </row>
    <row r="159" spans="1:1" x14ac:dyDescent="0.3">
      <c r="A159" s="5"/>
    </row>
    <row r="160" spans="1:1" x14ac:dyDescent="0.3">
      <c r="A160" s="5"/>
    </row>
    <row r="161" spans="1:1" x14ac:dyDescent="0.3">
      <c r="A161" s="5"/>
    </row>
    <row r="162" spans="1:1" x14ac:dyDescent="0.3">
      <c r="A162" s="5"/>
    </row>
    <row r="163" spans="1:1" x14ac:dyDescent="0.3">
      <c r="A163" s="5"/>
    </row>
    <row r="164" spans="1:1" x14ac:dyDescent="0.3">
      <c r="A164" s="5"/>
    </row>
    <row r="165" spans="1:1" x14ac:dyDescent="0.3">
      <c r="A165" s="5"/>
    </row>
    <row r="166" spans="1:1" x14ac:dyDescent="0.3">
      <c r="A166" s="5"/>
    </row>
    <row r="167" spans="1:1" x14ac:dyDescent="0.3">
      <c r="A167" s="5"/>
    </row>
    <row r="168" spans="1:1" x14ac:dyDescent="0.3">
      <c r="A168" s="5"/>
    </row>
    <row r="169" spans="1:1" x14ac:dyDescent="0.3">
      <c r="A169" s="5"/>
    </row>
    <row r="170" spans="1:1" x14ac:dyDescent="0.3">
      <c r="A170" s="5"/>
    </row>
    <row r="171" spans="1:1" x14ac:dyDescent="0.3">
      <c r="A171" s="5"/>
    </row>
    <row r="172" spans="1:1" x14ac:dyDescent="0.3">
      <c r="A172" s="5"/>
    </row>
    <row r="173" spans="1:1" x14ac:dyDescent="0.3">
      <c r="A173" s="5"/>
    </row>
    <row r="174" spans="1:1" x14ac:dyDescent="0.3">
      <c r="A174" s="5"/>
    </row>
    <row r="175" spans="1:1" x14ac:dyDescent="0.3">
      <c r="A175" s="5"/>
    </row>
    <row r="176" spans="1:1" x14ac:dyDescent="0.3">
      <c r="A176" s="5"/>
    </row>
    <row r="177" spans="1:1" x14ac:dyDescent="0.3">
      <c r="A177" s="5"/>
    </row>
    <row r="178" spans="1:1" x14ac:dyDescent="0.3">
      <c r="A178" s="5"/>
    </row>
    <row r="179" spans="1:1" x14ac:dyDescent="0.3">
      <c r="A179" s="5"/>
    </row>
    <row r="180" spans="1:1" x14ac:dyDescent="0.3">
      <c r="A180" s="5"/>
    </row>
    <row r="181" spans="1:1" x14ac:dyDescent="0.3">
      <c r="A181" s="5"/>
    </row>
    <row r="182" spans="1:1" x14ac:dyDescent="0.3">
      <c r="A182" s="5"/>
    </row>
    <row r="183" spans="1:1" x14ac:dyDescent="0.3">
      <c r="A183" s="5"/>
    </row>
    <row r="184" spans="1:1" x14ac:dyDescent="0.3">
      <c r="A184" s="5"/>
    </row>
    <row r="185" spans="1:1" x14ac:dyDescent="0.3">
      <c r="A185" s="5"/>
    </row>
    <row r="186" spans="1:1" x14ac:dyDescent="0.3">
      <c r="A186" s="5"/>
    </row>
    <row r="187" spans="1:1" x14ac:dyDescent="0.3">
      <c r="A187" s="5"/>
    </row>
    <row r="188" spans="1:1" x14ac:dyDescent="0.3">
      <c r="A188" s="5"/>
    </row>
    <row r="189" spans="1:1" x14ac:dyDescent="0.3">
      <c r="A189" s="5"/>
    </row>
    <row r="190" spans="1:1" x14ac:dyDescent="0.3">
      <c r="A190" s="5"/>
    </row>
    <row r="191" spans="1:1" x14ac:dyDescent="0.3">
      <c r="A191" s="5"/>
    </row>
    <row r="192" spans="1:1" x14ac:dyDescent="0.3">
      <c r="A192" s="5"/>
    </row>
    <row r="193" spans="1:1" x14ac:dyDescent="0.3">
      <c r="A193" s="5"/>
    </row>
    <row r="194" spans="1:1" x14ac:dyDescent="0.3">
      <c r="A194" s="5"/>
    </row>
    <row r="195" spans="1:1" x14ac:dyDescent="0.3">
      <c r="A195" s="5"/>
    </row>
    <row r="196" spans="1:1" x14ac:dyDescent="0.3">
      <c r="A196" s="5"/>
    </row>
    <row r="197" spans="1:1" x14ac:dyDescent="0.3">
      <c r="A197" s="5"/>
    </row>
    <row r="198" spans="1:1" x14ac:dyDescent="0.3">
      <c r="A198" s="5"/>
    </row>
    <row r="199" spans="1:1" x14ac:dyDescent="0.3">
      <c r="A199" s="5"/>
    </row>
    <row r="200" spans="1:1" x14ac:dyDescent="0.3">
      <c r="A200" s="5"/>
    </row>
    <row r="201" spans="1:1" x14ac:dyDescent="0.3">
      <c r="A201" s="5"/>
    </row>
    <row r="202" spans="1:1" x14ac:dyDescent="0.3">
      <c r="A202" s="5"/>
    </row>
    <row r="203" spans="1:1" x14ac:dyDescent="0.3">
      <c r="A203" s="5"/>
    </row>
    <row r="204" spans="1:1" x14ac:dyDescent="0.3">
      <c r="A204" s="5"/>
    </row>
    <row r="205" spans="1:1" x14ac:dyDescent="0.3">
      <c r="A205" s="5"/>
    </row>
    <row r="206" spans="1:1" x14ac:dyDescent="0.3">
      <c r="A206" s="5"/>
    </row>
    <row r="207" spans="1:1" x14ac:dyDescent="0.3">
      <c r="A207" s="5"/>
    </row>
    <row r="208" spans="1:1" x14ac:dyDescent="0.3">
      <c r="A208" s="5"/>
    </row>
    <row r="209" spans="1:1" x14ac:dyDescent="0.3">
      <c r="A209" s="5"/>
    </row>
    <row r="210" spans="1:1" x14ac:dyDescent="0.3">
      <c r="A210" s="5"/>
    </row>
    <row r="211" spans="1:1" x14ac:dyDescent="0.3">
      <c r="A211" s="5"/>
    </row>
    <row r="212" spans="1:1" x14ac:dyDescent="0.3">
      <c r="A212" s="5"/>
    </row>
    <row r="213" spans="1:1" x14ac:dyDescent="0.3">
      <c r="A213" s="5"/>
    </row>
    <row r="214" spans="1:1" x14ac:dyDescent="0.3">
      <c r="A214" s="5"/>
    </row>
    <row r="215" spans="1:1" x14ac:dyDescent="0.3">
      <c r="A215" s="5"/>
    </row>
    <row r="216" spans="1:1" x14ac:dyDescent="0.3">
      <c r="A216" s="5"/>
    </row>
    <row r="217" spans="1:1" x14ac:dyDescent="0.3">
      <c r="A217" s="5"/>
    </row>
    <row r="218" spans="1:1" x14ac:dyDescent="0.3">
      <c r="A218" s="5"/>
    </row>
    <row r="219" spans="1:1" x14ac:dyDescent="0.3">
      <c r="A219" s="5"/>
    </row>
    <row r="220" spans="1:1" x14ac:dyDescent="0.3">
      <c r="A220" s="5"/>
    </row>
    <row r="221" spans="1:1" x14ac:dyDescent="0.3">
      <c r="A221" s="5"/>
    </row>
    <row r="222" spans="1:1" x14ac:dyDescent="0.3">
      <c r="A222" s="5"/>
    </row>
    <row r="223" spans="1:1" x14ac:dyDescent="0.3">
      <c r="A223" s="5"/>
    </row>
    <row r="224" spans="1:1" x14ac:dyDescent="0.3">
      <c r="A224" s="5"/>
    </row>
    <row r="225" spans="1:1" x14ac:dyDescent="0.3">
      <c r="A225" s="5"/>
    </row>
    <row r="226" spans="1:1" x14ac:dyDescent="0.3">
      <c r="A226" s="5"/>
    </row>
    <row r="227" spans="1:1" x14ac:dyDescent="0.3">
      <c r="A227" s="5"/>
    </row>
    <row r="228" spans="1:1" x14ac:dyDescent="0.3">
      <c r="A228" s="5"/>
    </row>
    <row r="229" spans="1:1" x14ac:dyDescent="0.3">
      <c r="A229" s="5"/>
    </row>
    <row r="230" spans="1:1" x14ac:dyDescent="0.3">
      <c r="A230" s="5"/>
    </row>
    <row r="231" spans="1:1" x14ac:dyDescent="0.3">
      <c r="A231" s="5"/>
    </row>
    <row r="232" spans="1:1" x14ac:dyDescent="0.3">
      <c r="A232" s="5"/>
    </row>
    <row r="233" spans="1:1" x14ac:dyDescent="0.3">
      <c r="A233" s="5"/>
    </row>
    <row r="234" spans="1:1" x14ac:dyDescent="0.3">
      <c r="A234" s="5"/>
    </row>
    <row r="235" spans="1:1" x14ac:dyDescent="0.3">
      <c r="A235" s="5"/>
    </row>
    <row r="236" spans="1:1" x14ac:dyDescent="0.3">
      <c r="A236" s="5"/>
    </row>
    <row r="237" spans="1:1" x14ac:dyDescent="0.3">
      <c r="A237" s="5"/>
    </row>
    <row r="238" spans="1:1" x14ac:dyDescent="0.3">
      <c r="A238" s="5"/>
    </row>
    <row r="239" spans="1:1" x14ac:dyDescent="0.3">
      <c r="A239" s="5"/>
    </row>
    <row r="240" spans="1:1" x14ac:dyDescent="0.3">
      <c r="A240" s="5"/>
    </row>
    <row r="241" spans="1:1" x14ac:dyDescent="0.3">
      <c r="A241" s="5"/>
    </row>
    <row r="242" spans="1:1" x14ac:dyDescent="0.3">
      <c r="A242" s="5"/>
    </row>
    <row r="243" spans="1:1" x14ac:dyDescent="0.3">
      <c r="A243" s="5"/>
    </row>
    <row r="244" spans="1:1" x14ac:dyDescent="0.3">
      <c r="A244" s="5"/>
    </row>
    <row r="245" spans="1:1" x14ac:dyDescent="0.3">
      <c r="A245" s="5"/>
    </row>
    <row r="246" spans="1:1" x14ac:dyDescent="0.3">
      <c r="A246" s="5"/>
    </row>
    <row r="247" spans="1:1" x14ac:dyDescent="0.3">
      <c r="A247" s="5"/>
    </row>
    <row r="248" spans="1:1" x14ac:dyDescent="0.3">
      <c r="A248" s="5"/>
    </row>
    <row r="249" spans="1:1" x14ac:dyDescent="0.3">
      <c r="A249" s="5"/>
    </row>
    <row r="250" spans="1:1" x14ac:dyDescent="0.3">
      <c r="A250" s="5"/>
    </row>
    <row r="251" spans="1:1" x14ac:dyDescent="0.3">
      <c r="A251" s="5"/>
    </row>
    <row r="252" spans="1:1" x14ac:dyDescent="0.3">
      <c r="A252" s="5"/>
    </row>
    <row r="253" spans="1:1" x14ac:dyDescent="0.3">
      <c r="A253" s="5"/>
    </row>
    <row r="254" spans="1:1" x14ac:dyDescent="0.3">
      <c r="A254" s="5"/>
    </row>
    <row r="255" spans="1:1" x14ac:dyDescent="0.3">
      <c r="A255" s="5"/>
    </row>
    <row r="256" spans="1:1" x14ac:dyDescent="0.3">
      <c r="A256" s="5"/>
    </row>
    <row r="257" spans="1:1" x14ac:dyDescent="0.3">
      <c r="A257" s="5"/>
    </row>
    <row r="258" spans="1:1" x14ac:dyDescent="0.3">
      <c r="A258" s="5"/>
    </row>
    <row r="259" spans="1:1" x14ac:dyDescent="0.3">
      <c r="A259" s="5"/>
    </row>
    <row r="260" spans="1:1" x14ac:dyDescent="0.3">
      <c r="A260" s="5"/>
    </row>
    <row r="261" spans="1:1" x14ac:dyDescent="0.3">
      <c r="A261" s="5"/>
    </row>
    <row r="262" spans="1:1" x14ac:dyDescent="0.3">
      <c r="A262" s="5"/>
    </row>
    <row r="263" spans="1:1" x14ac:dyDescent="0.3">
      <c r="A263" s="5"/>
    </row>
    <row r="264" spans="1:1" x14ac:dyDescent="0.3">
      <c r="A264" s="5"/>
    </row>
    <row r="265" spans="1:1" x14ac:dyDescent="0.3">
      <c r="A265" s="5"/>
    </row>
    <row r="266" spans="1:1" x14ac:dyDescent="0.3">
      <c r="A266" s="5"/>
    </row>
    <row r="267" spans="1:1" x14ac:dyDescent="0.3">
      <c r="A267" s="5"/>
    </row>
    <row r="268" spans="1:1" x14ac:dyDescent="0.3">
      <c r="A268" s="5"/>
    </row>
    <row r="269" spans="1:1" x14ac:dyDescent="0.3">
      <c r="A269" s="5"/>
    </row>
    <row r="270" spans="1:1" x14ac:dyDescent="0.3">
      <c r="A270" s="5"/>
    </row>
    <row r="271" spans="1:1" x14ac:dyDescent="0.3">
      <c r="A271" s="5"/>
    </row>
    <row r="272" spans="1:1" x14ac:dyDescent="0.3">
      <c r="A272" s="5"/>
    </row>
    <row r="273" spans="1:1" x14ac:dyDescent="0.3">
      <c r="A273" s="5"/>
    </row>
    <row r="274" spans="1:1" x14ac:dyDescent="0.3">
      <c r="A274" s="5"/>
    </row>
    <row r="275" spans="1:1" x14ac:dyDescent="0.3">
      <c r="A275" s="5"/>
    </row>
    <row r="276" spans="1:1" x14ac:dyDescent="0.3">
      <c r="A276" s="5"/>
    </row>
    <row r="277" spans="1:1" x14ac:dyDescent="0.3">
      <c r="A277" s="5"/>
    </row>
    <row r="278" spans="1:1" x14ac:dyDescent="0.3">
      <c r="A278" s="5"/>
    </row>
    <row r="279" spans="1:1" x14ac:dyDescent="0.3">
      <c r="A279" s="5"/>
    </row>
    <row r="280" spans="1:1" x14ac:dyDescent="0.3">
      <c r="A280" s="5"/>
    </row>
    <row r="281" spans="1:1" x14ac:dyDescent="0.3">
      <c r="A281" s="5"/>
    </row>
    <row r="282" spans="1:1" x14ac:dyDescent="0.3">
      <c r="A282" s="5"/>
    </row>
    <row r="283" spans="1:1" x14ac:dyDescent="0.3">
      <c r="A283" s="5"/>
    </row>
    <row r="284" spans="1:1" x14ac:dyDescent="0.3">
      <c r="A284" s="5"/>
    </row>
    <row r="285" spans="1:1" x14ac:dyDescent="0.3">
      <c r="A285" s="5"/>
    </row>
    <row r="286" spans="1:1" x14ac:dyDescent="0.3">
      <c r="A286" s="5"/>
    </row>
    <row r="287" spans="1:1" x14ac:dyDescent="0.3">
      <c r="A287" s="5"/>
    </row>
    <row r="288" spans="1:1" x14ac:dyDescent="0.3">
      <c r="A288" s="5"/>
    </row>
    <row r="289" spans="1:1" x14ac:dyDescent="0.3">
      <c r="A289" s="5"/>
    </row>
    <row r="290" spans="1:1" x14ac:dyDescent="0.3">
      <c r="A290" s="5"/>
    </row>
    <row r="291" spans="1:1" x14ac:dyDescent="0.3">
      <c r="A291" s="5"/>
    </row>
    <row r="292" spans="1:1" x14ac:dyDescent="0.3">
      <c r="A292" s="5"/>
    </row>
    <row r="293" spans="1:1" x14ac:dyDescent="0.3">
      <c r="A293" s="5"/>
    </row>
    <row r="294" spans="1:1" x14ac:dyDescent="0.3">
      <c r="A294" s="5"/>
    </row>
    <row r="295" spans="1:1" x14ac:dyDescent="0.3">
      <c r="A295" s="5"/>
    </row>
    <row r="296" spans="1:1" x14ac:dyDescent="0.3">
      <c r="A296" s="5"/>
    </row>
    <row r="297" spans="1:1" x14ac:dyDescent="0.3">
      <c r="A297" s="5"/>
    </row>
    <row r="298" spans="1:1" x14ac:dyDescent="0.3">
      <c r="A298" s="5"/>
    </row>
    <row r="299" spans="1:1" x14ac:dyDescent="0.3">
      <c r="A299" s="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0D62-3C26-4940-9851-93E179E01819}">
  <sheetPr>
    <tabColor theme="5" tint="0.59999389629810485"/>
  </sheetPr>
  <dimension ref="A1:O23"/>
  <sheetViews>
    <sheetView zoomScaleNormal="100" workbookViewId="0">
      <selection activeCell="E25" sqref="E25"/>
    </sheetView>
  </sheetViews>
  <sheetFormatPr defaultRowHeight="14.4" x14ac:dyDescent="0.3"/>
  <cols>
    <col min="1" max="1" width="2.6640625" style="1" customWidth="1"/>
    <col min="2" max="2" width="15.21875" customWidth="1"/>
    <col min="3" max="3" width="5.88671875" bestFit="1" customWidth="1"/>
    <col min="4" max="5" width="15.44140625" customWidth="1"/>
    <col min="6" max="6" width="16.6640625" customWidth="1"/>
    <col min="7" max="7" width="14.88671875" customWidth="1"/>
    <col min="8" max="8" width="13.88671875" bestFit="1" customWidth="1"/>
    <col min="9" max="13" width="15.44140625" customWidth="1"/>
    <col min="14" max="14" width="12.44140625" customWidth="1"/>
    <col min="15" max="15" width="56.21875" customWidth="1"/>
    <col min="16" max="16" width="14.88671875" customWidth="1"/>
  </cols>
  <sheetData>
    <row r="1" spans="1:15" x14ac:dyDescent="0.3">
      <c r="A1" s="6" t="s">
        <v>244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6" t="s">
        <v>392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C3" s="428" t="s">
        <v>374</v>
      </c>
      <c r="D3" s="429"/>
      <c r="E3" s="429"/>
      <c r="F3" s="429"/>
      <c r="G3" s="430"/>
      <c r="H3" s="431" t="s">
        <v>375</v>
      </c>
      <c r="I3" s="432"/>
      <c r="J3" s="432"/>
      <c r="K3" s="432"/>
      <c r="L3" s="432"/>
      <c r="M3" s="432"/>
      <c r="N3" s="433"/>
    </row>
    <row r="4" spans="1:15" ht="43.2" x14ac:dyDescent="0.3">
      <c r="B4" s="27" t="s">
        <v>246</v>
      </c>
      <c r="C4" s="183" t="s">
        <v>376</v>
      </c>
      <c r="D4" s="79" t="s">
        <v>377</v>
      </c>
      <c r="E4" s="79" t="s">
        <v>378</v>
      </c>
      <c r="F4" s="79" t="s">
        <v>379</v>
      </c>
      <c r="G4" s="79" t="s">
        <v>393</v>
      </c>
      <c r="H4" s="183" t="s">
        <v>380</v>
      </c>
      <c r="I4" s="79" t="s">
        <v>381</v>
      </c>
      <c r="J4" s="79" t="s">
        <v>382</v>
      </c>
      <c r="K4" s="79" t="s">
        <v>383</v>
      </c>
      <c r="L4" s="79" t="s">
        <v>384</v>
      </c>
      <c r="M4" s="79" t="s">
        <v>385</v>
      </c>
      <c r="N4" s="79" t="s">
        <v>386</v>
      </c>
      <c r="O4" s="86" t="s">
        <v>387</v>
      </c>
    </row>
    <row r="5" spans="1:15" x14ac:dyDescent="0.3">
      <c r="B5" s="182"/>
      <c r="C5" s="184"/>
      <c r="H5" s="185"/>
      <c r="N5" s="186"/>
      <c r="O5" s="187"/>
    </row>
    <row r="6" spans="1:15" s="87" customFormat="1" x14ac:dyDescent="0.3">
      <c r="A6" s="108"/>
      <c r="B6" s="188" t="s">
        <v>388</v>
      </c>
      <c r="C6" s="189">
        <v>1</v>
      </c>
      <c r="D6" s="190">
        <v>200000</v>
      </c>
      <c r="E6" s="191">
        <v>0.2</v>
      </c>
      <c r="F6" s="190">
        <v>40000</v>
      </c>
      <c r="G6" s="192">
        <f>F6+D6</f>
        <v>240000</v>
      </c>
      <c r="H6" s="193" t="s">
        <v>389</v>
      </c>
      <c r="I6" s="190">
        <v>210000</v>
      </c>
      <c r="J6" s="194">
        <f>IFERROR(D6/I6,0)</f>
        <v>0.95238095238095233</v>
      </c>
      <c r="K6" s="190">
        <v>230000</v>
      </c>
      <c r="L6" s="194">
        <f>IFERROR(G6/K6,0)</f>
        <v>1.0434782608695652</v>
      </c>
      <c r="M6" s="190">
        <v>250000</v>
      </c>
      <c r="N6" s="195">
        <f>IFERROR(G6/M6,0)</f>
        <v>0.96</v>
      </c>
      <c r="O6" s="196"/>
    </row>
    <row r="7" spans="1:15" x14ac:dyDescent="0.3">
      <c r="B7" s="188" t="s">
        <v>390</v>
      </c>
      <c r="C7" s="189">
        <v>1</v>
      </c>
      <c r="D7" s="190">
        <v>225000</v>
      </c>
      <c r="E7" s="191">
        <v>0.2</v>
      </c>
      <c r="F7" s="190">
        <v>45000</v>
      </c>
      <c r="G7" s="192">
        <f t="shared" ref="G7:G16" si="0">F7+D7</f>
        <v>270000</v>
      </c>
      <c r="H7" s="193" t="s">
        <v>389</v>
      </c>
      <c r="I7" s="190">
        <v>220000</v>
      </c>
      <c r="J7" s="194">
        <f t="shared" ref="J7:J16" si="1">IFERROR(D7/I7,0)</f>
        <v>1.0227272727272727</v>
      </c>
      <c r="K7" s="190">
        <v>250000</v>
      </c>
      <c r="L7" s="194">
        <f t="shared" ref="L7:L16" si="2">IFERROR(G7/K7,0)</f>
        <v>1.08</v>
      </c>
      <c r="M7" s="190">
        <v>285000</v>
      </c>
      <c r="N7" s="195">
        <f t="shared" ref="N7:N16" si="3">IFERROR(G7/M7,0)</f>
        <v>0.94736842105263153</v>
      </c>
      <c r="O7" s="196"/>
    </row>
    <row r="8" spans="1:15" x14ac:dyDescent="0.3">
      <c r="B8" s="188"/>
      <c r="C8" s="189"/>
      <c r="D8" s="190"/>
      <c r="E8" s="191"/>
      <c r="F8" s="190"/>
      <c r="G8" s="192">
        <f t="shared" si="0"/>
        <v>0</v>
      </c>
      <c r="H8" s="193"/>
      <c r="I8" s="190"/>
      <c r="J8" s="194">
        <f t="shared" si="1"/>
        <v>0</v>
      </c>
      <c r="K8" s="190"/>
      <c r="L8" s="194">
        <f t="shared" si="2"/>
        <v>0</v>
      </c>
      <c r="M8" s="190"/>
      <c r="N8" s="195">
        <f t="shared" si="3"/>
        <v>0</v>
      </c>
      <c r="O8" s="196"/>
    </row>
    <row r="9" spans="1:15" x14ac:dyDescent="0.3">
      <c r="B9" s="188"/>
      <c r="C9" s="189"/>
      <c r="D9" s="190"/>
      <c r="E9" s="191"/>
      <c r="F9" s="190"/>
      <c r="G9" s="192">
        <f t="shared" si="0"/>
        <v>0</v>
      </c>
      <c r="H9" s="193"/>
      <c r="I9" s="190"/>
      <c r="J9" s="194">
        <f t="shared" si="1"/>
        <v>0</v>
      </c>
      <c r="K9" s="190"/>
      <c r="L9" s="194">
        <f t="shared" si="2"/>
        <v>0</v>
      </c>
      <c r="M9" s="190"/>
      <c r="N9" s="195">
        <f t="shared" si="3"/>
        <v>0</v>
      </c>
      <c r="O9" s="196"/>
    </row>
    <row r="10" spans="1:15" x14ac:dyDescent="0.3">
      <c r="B10" s="188"/>
      <c r="C10" s="189"/>
      <c r="D10" s="190"/>
      <c r="E10" s="191"/>
      <c r="F10" s="190"/>
      <c r="G10" s="192">
        <f t="shared" si="0"/>
        <v>0</v>
      </c>
      <c r="H10" s="193"/>
      <c r="I10" s="190"/>
      <c r="J10" s="194">
        <f t="shared" si="1"/>
        <v>0</v>
      </c>
      <c r="K10" s="190"/>
      <c r="L10" s="194">
        <f t="shared" si="2"/>
        <v>0</v>
      </c>
      <c r="M10" s="190"/>
      <c r="N10" s="195">
        <f t="shared" si="3"/>
        <v>0</v>
      </c>
      <c r="O10" s="196"/>
    </row>
    <row r="11" spans="1:15" x14ac:dyDescent="0.3">
      <c r="B11" s="188"/>
      <c r="C11" s="189"/>
      <c r="D11" s="190"/>
      <c r="E11" s="191"/>
      <c r="F11" s="190"/>
      <c r="G11" s="192">
        <f t="shared" si="0"/>
        <v>0</v>
      </c>
      <c r="H11" s="193"/>
      <c r="I11" s="190"/>
      <c r="J11" s="194">
        <f t="shared" si="1"/>
        <v>0</v>
      </c>
      <c r="K11" s="190"/>
      <c r="L11" s="194">
        <f t="shared" si="2"/>
        <v>0</v>
      </c>
      <c r="M11" s="190"/>
      <c r="N11" s="195">
        <f t="shared" si="3"/>
        <v>0</v>
      </c>
      <c r="O11" s="196"/>
    </row>
    <row r="12" spans="1:15" x14ac:dyDescent="0.3">
      <c r="B12" s="188"/>
      <c r="C12" s="189"/>
      <c r="D12" s="190"/>
      <c r="E12" s="191"/>
      <c r="F12" s="190"/>
      <c r="G12" s="192">
        <f t="shared" si="0"/>
        <v>0</v>
      </c>
      <c r="H12" s="193"/>
      <c r="I12" s="190"/>
      <c r="J12" s="194">
        <f t="shared" si="1"/>
        <v>0</v>
      </c>
      <c r="K12" s="190"/>
      <c r="L12" s="194">
        <f t="shared" si="2"/>
        <v>0</v>
      </c>
      <c r="M12" s="190"/>
      <c r="N12" s="195">
        <f t="shared" si="3"/>
        <v>0</v>
      </c>
      <c r="O12" s="196"/>
    </row>
    <row r="13" spans="1:15" x14ac:dyDescent="0.3">
      <c r="B13" s="188"/>
      <c r="C13" s="189"/>
      <c r="D13" s="190"/>
      <c r="E13" s="191"/>
      <c r="F13" s="190"/>
      <c r="G13" s="192">
        <f t="shared" si="0"/>
        <v>0</v>
      </c>
      <c r="H13" s="193"/>
      <c r="I13" s="190"/>
      <c r="J13" s="194">
        <f t="shared" si="1"/>
        <v>0</v>
      </c>
      <c r="K13" s="190"/>
      <c r="L13" s="194">
        <f t="shared" si="2"/>
        <v>0</v>
      </c>
      <c r="M13" s="190"/>
      <c r="N13" s="195">
        <f t="shared" si="3"/>
        <v>0</v>
      </c>
      <c r="O13" s="196"/>
    </row>
    <row r="14" spans="1:15" x14ac:dyDescent="0.3">
      <c r="B14" s="188"/>
      <c r="C14" s="189"/>
      <c r="D14" s="190"/>
      <c r="E14" s="191"/>
      <c r="F14" s="190"/>
      <c r="G14" s="192">
        <f t="shared" si="0"/>
        <v>0</v>
      </c>
      <c r="H14" s="193"/>
      <c r="I14" s="190"/>
      <c r="J14" s="194">
        <f t="shared" si="1"/>
        <v>0</v>
      </c>
      <c r="K14" s="190"/>
      <c r="L14" s="194">
        <f t="shared" si="2"/>
        <v>0</v>
      </c>
      <c r="M14" s="190"/>
      <c r="N14" s="195">
        <f t="shared" si="3"/>
        <v>0</v>
      </c>
      <c r="O14" s="196"/>
    </row>
    <row r="15" spans="1:15" x14ac:dyDescent="0.3">
      <c r="B15" s="188"/>
      <c r="C15" s="189"/>
      <c r="D15" s="190"/>
      <c r="E15" s="191"/>
      <c r="F15" s="190"/>
      <c r="G15" s="192">
        <f t="shared" si="0"/>
        <v>0</v>
      </c>
      <c r="H15" s="193"/>
      <c r="I15" s="190"/>
      <c r="J15" s="194">
        <f t="shared" si="1"/>
        <v>0</v>
      </c>
      <c r="K15" s="190"/>
      <c r="L15" s="194">
        <f t="shared" si="2"/>
        <v>0</v>
      </c>
      <c r="M15" s="190"/>
      <c r="N15" s="195">
        <f t="shared" si="3"/>
        <v>0</v>
      </c>
      <c r="O15" s="196"/>
    </row>
    <row r="16" spans="1:15" x14ac:dyDescent="0.3">
      <c r="B16" s="188"/>
      <c r="C16" s="189"/>
      <c r="D16" s="190"/>
      <c r="E16" s="191"/>
      <c r="F16" s="190"/>
      <c r="G16" s="192">
        <f t="shared" si="0"/>
        <v>0</v>
      </c>
      <c r="H16" s="193"/>
      <c r="I16" s="190"/>
      <c r="J16" s="194">
        <f t="shared" si="1"/>
        <v>0</v>
      </c>
      <c r="K16" s="190"/>
      <c r="L16" s="194">
        <f t="shared" si="2"/>
        <v>0</v>
      </c>
      <c r="M16" s="190"/>
      <c r="N16" s="195">
        <f t="shared" si="3"/>
        <v>0</v>
      </c>
      <c r="O16" s="196"/>
    </row>
    <row r="17" spans="1:15" x14ac:dyDescent="0.3">
      <c r="B17" s="36"/>
      <c r="C17" s="197"/>
      <c r="D17" s="198"/>
      <c r="E17" s="198"/>
      <c r="F17" s="198"/>
      <c r="G17" s="198"/>
      <c r="H17" s="199"/>
      <c r="I17" s="198"/>
      <c r="J17" s="198"/>
      <c r="K17" s="198"/>
      <c r="L17" s="198"/>
      <c r="M17" s="198"/>
      <c r="N17" s="200"/>
      <c r="O17" s="200"/>
    </row>
    <row r="18" spans="1:15" x14ac:dyDescent="0.3">
      <c r="B18" s="28" t="s">
        <v>206</v>
      </c>
      <c r="C18" s="201">
        <f>SUM(C6:C16)</f>
        <v>2</v>
      </c>
      <c r="D18" s="202">
        <f>SUM(D6:D16)</f>
        <v>425000</v>
      </c>
      <c r="E18" s="203"/>
      <c r="F18" s="202">
        <f>SUM(F6:F16)</f>
        <v>85000</v>
      </c>
      <c r="G18" s="202">
        <f>SUM(G6:G16)</f>
        <v>510000</v>
      </c>
      <c r="H18" s="95"/>
      <c r="I18" s="202">
        <f>SUM(I6:I16)</f>
        <v>430000</v>
      </c>
      <c r="J18" s="204">
        <f>IFERROR(D18/I18,0)</f>
        <v>0.98837209302325579</v>
      </c>
      <c r="K18" s="202">
        <f>SUM(K6:K16)</f>
        <v>480000</v>
      </c>
      <c r="L18" s="204">
        <f>IFERROR(G18/K18,0)</f>
        <v>1.0625</v>
      </c>
      <c r="M18" s="202">
        <f>SUM(M6:M16)</f>
        <v>535000</v>
      </c>
      <c r="N18" s="205">
        <f>IFERROR(G18/M18,0)</f>
        <v>0.95327102803738317</v>
      </c>
      <c r="O18" s="206"/>
    </row>
    <row r="20" spans="1:15" s="3" customFormat="1" x14ac:dyDescent="0.3">
      <c r="A20" s="109"/>
    </row>
    <row r="21" spans="1:15" x14ac:dyDescent="0.3">
      <c r="B21" t="s">
        <v>391</v>
      </c>
    </row>
    <row r="22" spans="1:15" x14ac:dyDescent="0.3">
      <c r="B22" t="s">
        <v>395</v>
      </c>
    </row>
    <row r="23" spans="1:15" x14ac:dyDescent="0.3">
      <c r="B23" t="s">
        <v>394</v>
      </c>
    </row>
  </sheetData>
  <mergeCells count="2">
    <mergeCell ref="C3:G3"/>
    <mergeCell ref="H3: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C00A-D4E4-41F1-B506-C81ECBF95D5E}">
  <sheetPr>
    <tabColor theme="5" tint="0.59999389629810485"/>
  </sheetPr>
  <dimension ref="A1:F9"/>
  <sheetViews>
    <sheetView topLeftCell="B1" workbookViewId="0">
      <selection activeCell="F8" sqref="F8"/>
    </sheetView>
  </sheetViews>
  <sheetFormatPr defaultRowHeight="14.4" x14ac:dyDescent="0.3"/>
  <cols>
    <col min="1" max="1" width="2.33203125" style="1" customWidth="1"/>
    <col min="3" max="3" width="19.6640625" bestFit="1" customWidth="1"/>
    <col min="4" max="4" width="20.21875" bestFit="1" customWidth="1"/>
    <col min="5" max="5" width="27.33203125" customWidth="1"/>
    <col min="6" max="6" width="59.44140625" customWidth="1"/>
  </cols>
  <sheetData>
    <row r="1" spans="2:6" s="1" customFormat="1" x14ac:dyDescent="0.3">
      <c r="B1" s="6" t="s">
        <v>247</v>
      </c>
      <c r="C1" s="102"/>
      <c r="D1" s="103"/>
      <c r="E1" s="103"/>
      <c r="F1" s="103"/>
    </row>
    <row r="2" spans="2:6" s="1" customFormat="1" x14ac:dyDescent="0.3">
      <c r="B2" s="6" t="s">
        <v>338</v>
      </c>
      <c r="C2" s="103"/>
      <c r="D2" s="103"/>
      <c r="E2" s="103"/>
      <c r="F2" s="103"/>
    </row>
    <row r="3" spans="2:6" x14ac:dyDescent="0.3">
      <c r="C3" s="169"/>
      <c r="D3" s="170"/>
      <c r="E3" s="94"/>
      <c r="F3" s="94"/>
    </row>
    <row r="4" spans="2:6" x14ac:dyDescent="0.3">
      <c r="B4" s="211"/>
      <c r="C4" s="212" t="s">
        <v>396</v>
      </c>
      <c r="D4" s="213" t="s">
        <v>397</v>
      </c>
      <c r="E4" s="213" t="s">
        <v>398</v>
      </c>
      <c r="F4" s="213" t="s">
        <v>346</v>
      </c>
    </row>
    <row r="5" spans="2:6" ht="66" x14ac:dyDescent="0.3">
      <c r="B5" s="210">
        <v>2019</v>
      </c>
      <c r="C5" s="208"/>
      <c r="D5" s="208"/>
      <c r="E5" s="208"/>
      <c r="F5" s="209" t="s">
        <v>347</v>
      </c>
    </row>
    <row r="6" spans="2:6" ht="66" x14ac:dyDescent="0.3">
      <c r="B6" s="207">
        <v>2020</v>
      </c>
      <c r="C6" s="208"/>
      <c r="D6" s="208"/>
      <c r="E6" s="208"/>
      <c r="F6" s="209" t="s">
        <v>347</v>
      </c>
    </row>
    <row r="7" spans="2:6" ht="66" x14ac:dyDescent="0.3">
      <c r="B7" s="207">
        <v>2021</v>
      </c>
      <c r="C7" s="208"/>
      <c r="D7" s="208"/>
      <c r="E7" s="208"/>
      <c r="F7" s="209" t="s">
        <v>347</v>
      </c>
    </row>
    <row r="8" spans="2:6" ht="66" x14ac:dyDescent="0.3">
      <c r="B8" s="207">
        <v>2022</v>
      </c>
      <c r="C8" s="208"/>
      <c r="D8" s="208"/>
      <c r="E8" s="208"/>
      <c r="F8" s="209" t="s">
        <v>347</v>
      </c>
    </row>
    <row r="9" spans="2:6" ht="66" x14ac:dyDescent="0.3">
      <c r="B9" s="207">
        <v>2023</v>
      </c>
      <c r="C9" s="208"/>
      <c r="D9" s="208"/>
      <c r="E9" s="208"/>
      <c r="F9" s="209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CF495-EB39-4DFA-B631-52E7BF391C2E}">
  <sheetPr>
    <tabColor theme="9" tint="0.59999389629810485"/>
    <pageSetUpPr fitToPage="1"/>
  </sheetPr>
  <dimension ref="A1:U130"/>
  <sheetViews>
    <sheetView zoomScaleNormal="100" workbookViewId="0">
      <selection activeCell="C39" sqref="C39"/>
    </sheetView>
  </sheetViews>
  <sheetFormatPr defaultColWidth="10" defaultRowHeight="14.4" x14ac:dyDescent="0.3"/>
  <cols>
    <col min="1" max="1" width="2.6640625" style="1" customWidth="1"/>
    <col min="2" max="4" width="16.6640625" customWidth="1"/>
    <col min="5" max="5" width="19.6640625" customWidth="1"/>
    <col min="6" max="6" width="24.44140625" customWidth="1"/>
    <col min="7" max="7" width="21.88671875" customWidth="1"/>
    <col min="8" max="8" width="20" customWidth="1"/>
    <col min="9" max="11" width="24.44140625" customWidth="1"/>
    <col min="12" max="14" width="20.44140625" customWidth="1"/>
    <col min="20" max="20" width="11.44140625" customWidth="1"/>
  </cols>
  <sheetData>
    <row r="1" spans="2:21" ht="15.6" x14ac:dyDescent="0.3">
      <c r="B1" s="97" t="s">
        <v>0</v>
      </c>
      <c r="C1" s="97"/>
      <c r="D1" s="97"/>
      <c r="E1" s="35"/>
      <c r="F1" s="1"/>
      <c r="G1" s="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.6" x14ac:dyDescent="0.3">
      <c r="B2" s="97" t="s">
        <v>18</v>
      </c>
      <c r="C2" s="97"/>
      <c r="D2" s="97"/>
      <c r="E2" s="35"/>
      <c r="F2" s="1"/>
      <c r="G2" s="3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 customHeight="1" x14ac:dyDescent="0.3">
      <c r="B3" s="407"/>
      <c r="C3" s="408"/>
      <c r="D3" s="125"/>
      <c r="E3" s="125"/>
      <c r="F3" s="125"/>
      <c r="G3" s="34"/>
      <c r="H3" s="34"/>
      <c r="I3" s="34"/>
      <c r="J3" s="34"/>
      <c r="K3" s="34"/>
      <c r="L3" s="34"/>
      <c r="M3" s="34"/>
      <c r="N3" s="34"/>
      <c r="O3" s="34"/>
      <c r="P3" s="105"/>
      <c r="Q3" s="405" t="s">
        <v>19</v>
      </c>
      <c r="R3" s="406"/>
      <c r="S3" s="406"/>
      <c r="T3" s="406"/>
      <c r="U3" s="406"/>
    </row>
    <row r="4" spans="2:21" ht="28.8" x14ac:dyDescent="0.3">
      <c r="B4" s="26" t="s">
        <v>10</v>
      </c>
      <c r="C4" s="26" t="s">
        <v>20</v>
      </c>
      <c r="D4" s="26" t="s">
        <v>21</v>
      </c>
      <c r="E4" s="26" t="s">
        <v>22</v>
      </c>
      <c r="F4" s="26" t="s">
        <v>5</v>
      </c>
      <c r="G4" s="26" t="s">
        <v>6</v>
      </c>
      <c r="H4" s="26" t="s">
        <v>23</v>
      </c>
      <c r="I4" s="26" t="s">
        <v>24</v>
      </c>
      <c r="J4" s="26" t="s">
        <v>25</v>
      </c>
      <c r="K4" s="26" t="s">
        <v>26</v>
      </c>
      <c r="L4" s="26" t="s">
        <v>27</v>
      </c>
      <c r="M4" s="26" t="s">
        <v>28</v>
      </c>
      <c r="N4" s="26" t="s">
        <v>29</v>
      </c>
      <c r="O4" s="26" t="s">
        <v>30</v>
      </c>
      <c r="P4" s="26" t="s">
        <v>31</v>
      </c>
      <c r="Q4" s="113" t="s">
        <v>13</v>
      </c>
      <c r="R4" s="113" t="s">
        <v>14</v>
      </c>
      <c r="S4" s="113" t="s">
        <v>15</v>
      </c>
      <c r="T4" s="113" t="s">
        <v>16</v>
      </c>
      <c r="U4" s="113" t="s">
        <v>17</v>
      </c>
    </row>
    <row r="5" spans="2:21" x14ac:dyDescent="0.3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"/>
      <c r="P5" s="2"/>
      <c r="Q5" s="2"/>
      <c r="R5" s="2"/>
      <c r="S5" s="2"/>
      <c r="T5" s="2"/>
      <c r="U5" s="2"/>
    </row>
    <row r="6" spans="2:2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2:2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x14ac:dyDescent="0.3">
      <c r="B21" s="2"/>
      <c r="C21" s="2"/>
      <c r="D21" s="2"/>
      <c r="E21" s="2"/>
      <c r="F21" s="2"/>
      <c r="G21" s="3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x14ac:dyDescent="0.3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"/>
      <c r="P58" s="2"/>
      <c r="Q58" s="2"/>
      <c r="R58" s="2"/>
      <c r="S58" s="2"/>
      <c r="T58" s="2"/>
      <c r="U58" s="2"/>
    </row>
    <row r="59" spans="2:21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x14ac:dyDescent="0.3">
      <c r="B77" s="30"/>
      <c r="C77" s="30"/>
      <c r="D77" s="30"/>
      <c r="E77" s="2"/>
      <c r="F77" s="2"/>
      <c r="G77" s="3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x14ac:dyDescent="0.3">
      <c r="B83" s="30"/>
      <c r="C83" s="30"/>
      <c r="D83" s="30"/>
      <c r="E83" s="2"/>
      <c r="F83" s="2"/>
      <c r="G83" s="3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</sheetData>
  <mergeCells count="2">
    <mergeCell ref="Q3:U3"/>
    <mergeCell ref="B3:C3"/>
  </mergeCells>
  <pageMargins left="0.7" right="0.7" top="0.75" bottom="0.75" header="0.3" footer="0.3"/>
  <pageSetup scale="1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F96E0-563A-40A9-A083-2A53E9D16A4B}">
  <sheetPr>
    <tabColor theme="5" tint="0.59999389629810485"/>
  </sheetPr>
  <dimension ref="A1:E27"/>
  <sheetViews>
    <sheetView zoomScaleNormal="100" workbookViewId="0">
      <selection activeCell="B28" sqref="B28"/>
    </sheetView>
  </sheetViews>
  <sheetFormatPr defaultRowHeight="14.4" x14ac:dyDescent="0.3"/>
  <cols>
    <col min="1" max="1" width="2.33203125" style="1" customWidth="1"/>
    <col min="2" max="2" width="9.6640625" customWidth="1"/>
    <col min="3" max="3" width="44" customWidth="1"/>
    <col min="4" max="4" width="15.109375" customWidth="1"/>
    <col min="5" max="5" width="48.44140625" customWidth="1"/>
  </cols>
  <sheetData>
    <row r="1" spans="2:5" s="1" customFormat="1" x14ac:dyDescent="0.3">
      <c r="B1" s="6" t="s">
        <v>247</v>
      </c>
      <c r="C1" s="102"/>
      <c r="D1" s="103"/>
    </row>
    <row r="2" spans="2:5" s="1" customFormat="1" x14ac:dyDescent="0.3">
      <c r="B2" s="6" t="s">
        <v>339</v>
      </c>
      <c r="C2" s="103"/>
      <c r="D2" s="103"/>
    </row>
    <row r="3" spans="2:5" x14ac:dyDescent="0.3">
      <c r="C3" s="169"/>
      <c r="D3" s="94"/>
    </row>
    <row r="4" spans="2:5" x14ac:dyDescent="0.3">
      <c r="B4" s="397" t="s">
        <v>650</v>
      </c>
      <c r="C4" s="398"/>
      <c r="D4" s="399" t="s">
        <v>651</v>
      </c>
      <c r="E4" s="395" t="s">
        <v>387</v>
      </c>
    </row>
    <row r="5" spans="2:5" x14ac:dyDescent="0.3">
      <c r="B5" s="434" t="s">
        <v>640</v>
      </c>
      <c r="C5" s="2" t="s">
        <v>340</v>
      </c>
      <c r="D5" s="396"/>
      <c r="E5" s="2"/>
    </row>
    <row r="6" spans="2:5" x14ac:dyDescent="0.3">
      <c r="B6" s="434"/>
      <c r="C6" s="2" t="s">
        <v>248</v>
      </c>
      <c r="D6" s="396"/>
      <c r="E6" s="2"/>
    </row>
    <row r="7" spans="2:5" x14ac:dyDescent="0.3">
      <c r="B7" s="434"/>
      <c r="C7" s="2" t="s">
        <v>249</v>
      </c>
      <c r="D7" s="396"/>
      <c r="E7" s="2"/>
    </row>
    <row r="8" spans="2:5" x14ac:dyDescent="0.3">
      <c r="B8" s="434"/>
      <c r="C8" s="2" t="s">
        <v>341</v>
      </c>
      <c r="D8" s="2"/>
      <c r="E8" s="2"/>
    </row>
    <row r="9" spans="2:5" x14ac:dyDescent="0.3">
      <c r="B9" s="434"/>
      <c r="C9" s="2" t="s">
        <v>342</v>
      </c>
      <c r="D9" s="2"/>
      <c r="E9" s="2"/>
    </row>
    <row r="10" spans="2:5" x14ac:dyDescent="0.3">
      <c r="B10" s="434"/>
      <c r="C10" s="2" t="s">
        <v>345</v>
      </c>
      <c r="D10" s="2"/>
      <c r="E10" s="2"/>
    </row>
    <row r="11" spans="2:5" x14ac:dyDescent="0.3">
      <c r="B11" s="434"/>
      <c r="C11" s="2" t="s">
        <v>250</v>
      </c>
      <c r="D11" s="2"/>
      <c r="E11" s="2"/>
    </row>
    <row r="12" spans="2:5" x14ac:dyDescent="0.3">
      <c r="B12" s="434"/>
      <c r="C12" s="2" t="s">
        <v>343</v>
      </c>
      <c r="D12" s="2"/>
      <c r="E12" s="2"/>
    </row>
    <row r="13" spans="2:5" x14ac:dyDescent="0.3">
      <c r="B13" s="434"/>
      <c r="C13" s="2" t="s">
        <v>654</v>
      </c>
      <c r="D13" s="2"/>
      <c r="E13" s="2"/>
    </row>
    <row r="14" spans="2:5" ht="15" thickBot="1" x14ac:dyDescent="0.35">
      <c r="B14" s="435"/>
      <c r="C14" s="127" t="s">
        <v>652</v>
      </c>
      <c r="D14" s="127"/>
      <c r="E14" s="127"/>
    </row>
    <row r="15" spans="2:5" ht="14.4" customHeight="1" x14ac:dyDescent="0.3">
      <c r="B15" s="436" t="s">
        <v>653</v>
      </c>
      <c r="C15" s="36" t="s">
        <v>641</v>
      </c>
      <c r="D15" s="36"/>
      <c r="E15" s="36"/>
    </row>
    <row r="16" spans="2:5" x14ac:dyDescent="0.3">
      <c r="B16" s="434"/>
      <c r="C16" s="2" t="s">
        <v>642</v>
      </c>
      <c r="D16" s="2"/>
      <c r="E16" s="2"/>
    </row>
    <row r="17" spans="2:5" x14ac:dyDescent="0.3">
      <c r="B17" s="434"/>
      <c r="C17" s="2" t="s">
        <v>538</v>
      </c>
      <c r="D17" s="2"/>
      <c r="E17" s="2"/>
    </row>
    <row r="18" spans="2:5" x14ac:dyDescent="0.3">
      <c r="B18" s="434"/>
      <c r="C18" s="2" t="s">
        <v>344</v>
      </c>
      <c r="D18" s="2"/>
      <c r="E18" s="2"/>
    </row>
    <row r="19" spans="2:5" x14ac:dyDescent="0.3">
      <c r="B19" s="434"/>
      <c r="C19" s="2" t="s">
        <v>643</v>
      </c>
      <c r="D19" s="2"/>
      <c r="E19" s="2"/>
    </row>
    <row r="20" spans="2:5" x14ac:dyDescent="0.3">
      <c r="B20" s="434"/>
      <c r="C20" s="2" t="s">
        <v>644</v>
      </c>
      <c r="D20" s="2"/>
      <c r="E20" s="2"/>
    </row>
    <row r="21" spans="2:5" x14ac:dyDescent="0.3">
      <c r="B21" s="434"/>
      <c r="C21" s="2" t="s">
        <v>645</v>
      </c>
      <c r="D21" s="2"/>
      <c r="E21" s="2"/>
    </row>
    <row r="22" spans="2:5" x14ac:dyDescent="0.3">
      <c r="B22" s="434"/>
      <c r="C22" s="164" t="s">
        <v>646</v>
      </c>
      <c r="D22" s="2"/>
      <c r="E22" s="2"/>
    </row>
    <row r="23" spans="2:5" x14ac:dyDescent="0.3">
      <c r="B23" s="434"/>
      <c r="C23" s="171" t="s">
        <v>647</v>
      </c>
      <c r="D23" s="2"/>
      <c r="E23" s="2"/>
    </row>
    <row r="24" spans="2:5" x14ac:dyDescent="0.3">
      <c r="B24" s="434"/>
      <c r="C24" s="45" t="s">
        <v>648</v>
      </c>
      <c r="D24" s="2"/>
      <c r="E24" s="2"/>
    </row>
    <row r="25" spans="2:5" x14ac:dyDescent="0.3">
      <c r="B25" s="434"/>
      <c r="C25" s="2" t="s">
        <v>649</v>
      </c>
      <c r="D25" s="2"/>
      <c r="E25" s="2"/>
    </row>
    <row r="27" spans="2:5" x14ac:dyDescent="0.3">
      <c r="B27" s="134" t="s">
        <v>373</v>
      </c>
    </row>
  </sheetData>
  <mergeCells count="2">
    <mergeCell ref="B5:B14"/>
    <mergeCell ref="B15:B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53D8-195A-44ED-B506-BBECDF22FBBC}">
  <sheetPr>
    <tabColor theme="5" tint="0.59999389629810485"/>
    <pageSetUpPr fitToPage="1"/>
  </sheetPr>
  <dimension ref="A1:N123"/>
  <sheetViews>
    <sheetView zoomScaleNormal="100" workbookViewId="0">
      <selection sqref="A1:XFD2"/>
    </sheetView>
  </sheetViews>
  <sheetFormatPr defaultRowHeight="14.4" x14ac:dyDescent="0.3"/>
  <cols>
    <col min="1" max="1" width="2.6640625" style="1" customWidth="1"/>
    <col min="2" max="2" width="50.44140625" customWidth="1"/>
    <col min="3" max="3" width="16.44140625" style="169" customWidth="1"/>
    <col min="4" max="4" width="14.44140625" style="57" customWidth="1"/>
    <col min="5" max="5" width="14.5546875" style="57" bestFit="1" customWidth="1"/>
    <col min="6" max="6" width="12.33203125" style="57" customWidth="1"/>
    <col min="7" max="7" width="14" style="57" customWidth="1"/>
    <col min="8" max="8" width="13.109375" style="57" bestFit="1" customWidth="1"/>
    <col min="9" max="9" width="14.5546875" style="57" customWidth="1"/>
    <col min="10" max="10" width="13.109375" style="57" bestFit="1" customWidth="1"/>
    <col min="11" max="11" width="14.44140625" style="57" customWidth="1"/>
    <col min="12" max="12" width="12.109375" style="57" bestFit="1" customWidth="1"/>
    <col min="13" max="13" width="12.5546875" style="57" bestFit="1" customWidth="1"/>
    <col min="14" max="14" width="12" customWidth="1"/>
  </cols>
  <sheetData>
    <row r="1" spans="1:13" s="107" customFormat="1" x14ac:dyDescent="0.3">
      <c r="B1" s="6" t="s">
        <v>244</v>
      </c>
      <c r="C1" s="442"/>
      <c r="D1" s="385"/>
      <c r="E1" s="443"/>
      <c r="F1" s="443"/>
      <c r="G1" s="443"/>
      <c r="H1" s="443"/>
      <c r="I1" s="443"/>
      <c r="J1" s="443"/>
      <c r="K1" s="443"/>
      <c r="L1" s="443"/>
      <c r="M1" s="443"/>
    </row>
    <row r="2" spans="1:13" s="107" customFormat="1" x14ac:dyDescent="0.3">
      <c r="B2" s="6" t="s">
        <v>639</v>
      </c>
      <c r="C2" s="442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329" customFormat="1" x14ac:dyDescent="0.3">
      <c r="A3" s="107"/>
      <c r="B3" s="16"/>
      <c r="C3" s="327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ht="28.8" x14ac:dyDescent="0.3">
      <c r="B4" s="330"/>
      <c r="C4" s="331" t="s">
        <v>588</v>
      </c>
      <c r="D4" s="331" t="s">
        <v>589</v>
      </c>
      <c r="E4" s="331" t="s">
        <v>590</v>
      </c>
      <c r="F4" s="331" t="s">
        <v>591</v>
      </c>
      <c r="G4" s="331" t="s">
        <v>79</v>
      </c>
      <c r="H4" s="331" t="s">
        <v>88</v>
      </c>
      <c r="I4" s="331" t="s">
        <v>592</v>
      </c>
      <c r="J4" s="331" t="s">
        <v>491</v>
      </c>
      <c r="K4" s="331" t="s">
        <v>593</v>
      </c>
      <c r="L4" s="331" t="s">
        <v>594</v>
      </c>
      <c r="M4" s="331" t="s">
        <v>595</v>
      </c>
    </row>
    <row r="5" spans="1:13" ht="15.6" x14ac:dyDescent="0.3">
      <c r="B5" s="332" t="s">
        <v>596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6" spans="1:13" x14ac:dyDescent="0.3">
      <c r="B6" s="334" t="s">
        <v>597</v>
      </c>
      <c r="C6" s="335"/>
      <c r="D6" s="336"/>
      <c r="E6" s="336"/>
      <c r="F6" s="337"/>
      <c r="G6" s="337"/>
      <c r="H6" s="337"/>
      <c r="I6" s="337"/>
      <c r="J6" s="337"/>
      <c r="K6" s="337"/>
      <c r="L6" s="337"/>
      <c r="M6" s="338"/>
    </row>
    <row r="7" spans="1:13" x14ac:dyDescent="0.3">
      <c r="B7" s="334" t="s">
        <v>598</v>
      </c>
      <c r="C7" s="337"/>
      <c r="D7" s="335"/>
      <c r="E7" s="335"/>
      <c r="F7" s="337"/>
      <c r="G7" s="337"/>
      <c r="H7" s="337"/>
      <c r="I7" s="337"/>
      <c r="J7" s="337"/>
      <c r="K7" s="337"/>
      <c r="L7" s="337"/>
      <c r="M7" s="338"/>
    </row>
    <row r="8" spans="1:13" x14ac:dyDescent="0.3">
      <c r="B8" s="334" t="s">
        <v>599</v>
      </c>
      <c r="C8" s="337"/>
      <c r="D8" s="335"/>
      <c r="E8" s="335"/>
      <c r="F8" s="335"/>
      <c r="G8" s="335"/>
      <c r="H8" s="335"/>
      <c r="I8" s="335"/>
      <c r="J8" s="335"/>
      <c r="K8" s="335"/>
      <c r="L8" s="335"/>
      <c r="M8" s="338"/>
    </row>
    <row r="9" spans="1:13" x14ac:dyDescent="0.3">
      <c r="B9" s="334" t="s">
        <v>575</v>
      </c>
      <c r="C9" s="337"/>
      <c r="D9" s="335"/>
      <c r="E9" s="335"/>
      <c r="F9" s="335"/>
      <c r="G9" s="335"/>
      <c r="H9" s="335"/>
      <c r="I9" s="335"/>
      <c r="J9" s="335"/>
      <c r="K9" s="335"/>
      <c r="L9" s="335"/>
      <c r="M9" s="338"/>
    </row>
    <row r="10" spans="1:13" x14ac:dyDescent="0.3">
      <c r="B10" s="334" t="s">
        <v>249</v>
      </c>
      <c r="C10" s="337"/>
      <c r="D10" s="335"/>
      <c r="E10" s="335"/>
      <c r="F10" s="335"/>
      <c r="G10" s="335"/>
      <c r="H10" s="335"/>
      <c r="I10" s="335"/>
      <c r="J10" s="335"/>
      <c r="K10" s="335"/>
      <c r="L10" s="335"/>
      <c r="M10" s="338"/>
    </row>
    <row r="11" spans="1:13" x14ac:dyDescent="0.3">
      <c r="B11" s="334" t="s">
        <v>600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8"/>
    </row>
    <row r="12" spans="1:13" x14ac:dyDescent="0.3">
      <c r="B12" s="334" t="s">
        <v>250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8"/>
    </row>
    <row r="13" spans="1:13" x14ac:dyDescent="0.3">
      <c r="B13" s="334" t="s">
        <v>345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8"/>
    </row>
    <row r="14" spans="1:13" x14ac:dyDescent="0.3">
      <c r="B14" s="334" t="s">
        <v>601</v>
      </c>
      <c r="C14" s="337"/>
      <c r="D14" s="337"/>
      <c r="E14" s="337"/>
      <c r="F14" s="335"/>
      <c r="G14" s="337"/>
      <c r="H14" s="337"/>
      <c r="I14" s="337"/>
      <c r="J14" s="337"/>
      <c r="K14" s="337"/>
      <c r="L14" s="337"/>
      <c r="M14" s="338"/>
    </row>
    <row r="15" spans="1:13" x14ac:dyDescent="0.3">
      <c r="B15" s="334" t="s">
        <v>602</v>
      </c>
      <c r="C15" s="337"/>
      <c r="D15" s="337"/>
      <c r="E15" s="337"/>
      <c r="F15" s="335"/>
      <c r="G15" s="337"/>
      <c r="H15" s="337"/>
      <c r="I15" s="337"/>
      <c r="J15" s="337"/>
      <c r="K15" s="337"/>
      <c r="L15" s="337"/>
      <c r="M15" s="338"/>
    </row>
    <row r="16" spans="1:13" x14ac:dyDescent="0.3">
      <c r="B16" s="334" t="s">
        <v>603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8"/>
    </row>
    <row r="17" spans="2:13" x14ac:dyDescent="0.3">
      <c r="B17" s="334" t="s">
        <v>604</v>
      </c>
      <c r="C17" s="337"/>
      <c r="D17" s="335"/>
      <c r="E17" s="335"/>
      <c r="F17" s="335"/>
      <c r="G17" s="335"/>
      <c r="H17" s="335"/>
      <c r="I17" s="335"/>
      <c r="J17" s="335"/>
      <c r="K17" s="335"/>
      <c r="L17" s="335"/>
      <c r="M17" s="338"/>
    </row>
    <row r="18" spans="2:13" x14ac:dyDescent="0.3">
      <c r="B18" s="334" t="s">
        <v>605</v>
      </c>
      <c r="C18" s="337"/>
      <c r="D18" s="335"/>
      <c r="E18" s="335"/>
      <c r="F18" s="337"/>
      <c r="G18" s="337"/>
      <c r="H18" s="337"/>
      <c r="I18" s="337"/>
      <c r="J18" s="337"/>
      <c r="K18" s="337"/>
      <c r="L18" s="337"/>
      <c r="M18" s="338"/>
    </row>
    <row r="19" spans="2:13" x14ac:dyDescent="0.3">
      <c r="B19" s="334" t="s">
        <v>491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8"/>
    </row>
    <row r="20" spans="2:13" x14ac:dyDescent="0.3">
      <c r="B20" s="334" t="s">
        <v>606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8"/>
    </row>
    <row r="21" spans="2:13" x14ac:dyDescent="0.3">
      <c r="B21" s="334" t="s">
        <v>17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8">
        <v>0</v>
      </c>
    </row>
    <row r="22" spans="2:13" x14ac:dyDescent="0.3">
      <c r="B22" s="339" t="s">
        <v>206</v>
      </c>
      <c r="C22" s="340">
        <f t="shared" ref="C22:M22" si="0">SUM(C6:C21)</f>
        <v>0</v>
      </c>
      <c r="D22" s="340">
        <f t="shared" si="0"/>
        <v>0</v>
      </c>
      <c r="E22" s="340">
        <f t="shared" si="0"/>
        <v>0</v>
      </c>
      <c r="F22" s="340">
        <f t="shared" si="0"/>
        <v>0</v>
      </c>
      <c r="G22" s="340">
        <f t="shared" si="0"/>
        <v>0</v>
      </c>
      <c r="H22" s="340">
        <f t="shared" si="0"/>
        <v>0</v>
      </c>
      <c r="I22" s="340">
        <f t="shared" si="0"/>
        <v>0</v>
      </c>
      <c r="J22" s="340">
        <f t="shared" si="0"/>
        <v>0</v>
      </c>
      <c r="K22" s="340">
        <f t="shared" si="0"/>
        <v>0</v>
      </c>
      <c r="L22" s="340">
        <f t="shared" si="0"/>
        <v>0</v>
      </c>
      <c r="M22" s="341">
        <f t="shared" si="0"/>
        <v>0</v>
      </c>
    </row>
    <row r="23" spans="2:13" x14ac:dyDescent="0.3">
      <c r="B23" s="342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  <row r="24" spans="2:13" hidden="1" x14ac:dyDescent="0.3">
      <c r="B24" s="3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</row>
    <row r="25" spans="2:13" hidden="1" x14ac:dyDescent="0.3">
      <c r="B25" s="89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2:13" ht="28.8" hidden="1" x14ac:dyDescent="0.3">
      <c r="B26" s="346"/>
      <c r="C26" s="347" t="s">
        <v>68</v>
      </c>
      <c r="D26" s="347" t="s">
        <v>589</v>
      </c>
      <c r="E26" s="347" t="s">
        <v>590</v>
      </c>
      <c r="F26" s="347" t="s">
        <v>591</v>
      </c>
      <c r="G26" s="347" t="s">
        <v>79</v>
      </c>
      <c r="H26" s="347" t="s">
        <v>88</v>
      </c>
      <c r="I26" s="347" t="s">
        <v>592</v>
      </c>
      <c r="J26" s="347" t="s">
        <v>491</v>
      </c>
      <c r="K26" s="347" t="s">
        <v>593</v>
      </c>
      <c r="L26" s="347" t="s">
        <v>17</v>
      </c>
      <c r="M26" s="347" t="s">
        <v>17</v>
      </c>
    </row>
    <row r="27" spans="2:13" ht="18" hidden="1" x14ac:dyDescent="0.35">
      <c r="B27" s="348" t="s">
        <v>607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2:13" hidden="1" x14ac:dyDescent="0.3">
      <c r="B28" s="262" t="s">
        <v>597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2:13" hidden="1" x14ac:dyDescent="0.3">
      <c r="B29" s="262" t="s">
        <v>608</v>
      </c>
      <c r="C29" s="94"/>
      <c r="D29" s="94">
        <v>1565459</v>
      </c>
      <c r="E29" s="94"/>
      <c r="F29" s="94"/>
      <c r="G29" s="94"/>
      <c r="H29" s="94"/>
      <c r="I29" s="94"/>
      <c r="J29" s="94"/>
      <c r="K29" s="94"/>
      <c r="L29" s="94"/>
      <c r="M29" s="94"/>
    </row>
    <row r="30" spans="2:13" hidden="1" x14ac:dyDescent="0.3">
      <c r="B30" s="262" t="s">
        <v>609</v>
      </c>
      <c r="C30" s="94"/>
      <c r="D30" s="94">
        <v>9186730</v>
      </c>
      <c r="E30" s="94"/>
      <c r="F30" s="94"/>
      <c r="G30" s="94"/>
      <c r="H30" s="94"/>
      <c r="I30" s="94"/>
      <c r="J30" s="94"/>
      <c r="K30" s="94"/>
      <c r="L30" s="94"/>
      <c r="M30" s="94"/>
    </row>
    <row r="31" spans="2:13" hidden="1" x14ac:dyDescent="0.3">
      <c r="B31" s="262" t="s">
        <v>610</v>
      </c>
      <c r="C31" s="94"/>
      <c r="D31" s="94"/>
      <c r="E31" s="94"/>
      <c r="F31" s="94">
        <v>6673057</v>
      </c>
      <c r="G31" s="94"/>
      <c r="H31" s="94"/>
      <c r="I31" s="94"/>
      <c r="J31" s="94"/>
      <c r="K31" s="94"/>
      <c r="L31" s="94"/>
      <c r="M31" s="94"/>
    </row>
    <row r="32" spans="2:13" hidden="1" x14ac:dyDescent="0.3">
      <c r="B32" s="262" t="s">
        <v>249</v>
      </c>
      <c r="C32" s="94"/>
      <c r="D32" s="94">
        <v>1338005</v>
      </c>
      <c r="E32" s="94"/>
      <c r="F32" s="94"/>
      <c r="G32" s="94"/>
      <c r="H32" s="94"/>
      <c r="I32" s="94"/>
      <c r="J32" s="94"/>
      <c r="K32" s="94"/>
      <c r="L32" s="94"/>
      <c r="M32" s="94"/>
    </row>
    <row r="33" spans="2:13" hidden="1" x14ac:dyDescent="0.3">
      <c r="B33" s="262" t="s">
        <v>611</v>
      </c>
      <c r="C33" s="94"/>
      <c r="D33" s="94"/>
      <c r="E33" s="94"/>
      <c r="F33" s="94"/>
      <c r="G33" s="94"/>
      <c r="H33" s="94"/>
      <c r="I33" s="94"/>
      <c r="J33" s="94"/>
      <c r="K33" s="94">
        <v>406865.44</v>
      </c>
      <c r="L33" s="94"/>
      <c r="M33" s="94"/>
    </row>
    <row r="34" spans="2:13" hidden="1" x14ac:dyDescent="0.3">
      <c r="B34" s="262" t="s">
        <v>612</v>
      </c>
      <c r="C34" s="94"/>
      <c r="D34" s="94"/>
      <c r="E34" s="94"/>
      <c r="F34" s="94">
        <v>139240</v>
      </c>
      <c r="G34" s="94"/>
      <c r="H34" s="94"/>
      <c r="I34" s="94"/>
      <c r="J34" s="94"/>
      <c r="K34" s="94"/>
      <c r="L34" s="94"/>
      <c r="M34" s="94"/>
    </row>
    <row r="35" spans="2:13" hidden="1" x14ac:dyDescent="0.3">
      <c r="B35" s="262" t="s">
        <v>603</v>
      </c>
      <c r="C35" s="94">
        <v>351818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2:13" hidden="1" x14ac:dyDescent="0.3">
      <c r="B36" s="262" t="s">
        <v>604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2:13" hidden="1" x14ac:dyDescent="0.3">
      <c r="B37" s="262" t="s">
        <v>605</v>
      </c>
      <c r="C37" s="94"/>
      <c r="D37" s="94"/>
      <c r="E37" s="94"/>
      <c r="F37" s="94"/>
      <c r="G37" s="94"/>
      <c r="H37" s="94"/>
      <c r="I37" s="94"/>
      <c r="J37" s="94">
        <v>75</v>
      </c>
      <c r="K37" s="94"/>
      <c r="L37" s="94"/>
      <c r="M37" s="94"/>
    </row>
    <row r="38" spans="2:13" hidden="1" x14ac:dyDescent="0.3">
      <c r="B38" s="262" t="s">
        <v>491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2:13" hidden="1" x14ac:dyDescent="0.3">
      <c r="B39" s="262" t="s">
        <v>606</v>
      </c>
      <c r="C39" s="94"/>
      <c r="D39" s="94"/>
      <c r="E39" s="94">
        <v>27000</v>
      </c>
      <c r="F39" s="94"/>
      <c r="G39" s="94"/>
      <c r="H39" s="94"/>
      <c r="I39" s="94"/>
      <c r="J39" s="94"/>
      <c r="K39" s="94"/>
      <c r="L39" s="94"/>
      <c r="M39" s="94"/>
    </row>
    <row r="40" spans="2:13" hidden="1" x14ac:dyDescent="0.3">
      <c r="B40" s="262" t="s">
        <v>17</v>
      </c>
      <c r="C40" s="349"/>
    </row>
    <row r="41" spans="2:13" hidden="1" x14ac:dyDescent="0.3">
      <c r="B41" s="203" t="s">
        <v>206</v>
      </c>
      <c r="C41" s="350">
        <f t="shared" ref="C41:M41" si="1">SUM(C28:C40)</f>
        <v>351818</v>
      </c>
      <c r="D41" s="350">
        <f t="shared" si="1"/>
        <v>12090194</v>
      </c>
      <c r="E41" s="350">
        <f t="shared" si="1"/>
        <v>27000</v>
      </c>
      <c r="F41" s="350">
        <f t="shared" si="1"/>
        <v>6812297</v>
      </c>
      <c r="G41" s="350">
        <f t="shared" si="1"/>
        <v>0</v>
      </c>
      <c r="H41" s="350">
        <f t="shared" si="1"/>
        <v>0</v>
      </c>
      <c r="I41" s="350">
        <f t="shared" si="1"/>
        <v>0</v>
      </c>
      <c r="J41" s="350">
        <f t="shared" si="1"/>
        <v>75</v>
      </c>
      <c r="K41" s="350">
        <f t="shared" si="1"/>
        <v>406865.44</v>
      </c>
      <c r="L41" s="350">
        <f t="shared" si="1"/>
        <v>0</v>
      </c>
      <c r="M41" s="350">
        <f t="shared" si="1"/>
        <v>0</v>
      </c>
    </row>
    <row r="42" spans="2:13" hidden="1" x14ac:dyDescent="0.3">
      <c r="B42" s="3"/>
      <c r="C42" s="344"/>
      <c r="D42" s="351"/>
      <c r="E42" s="351"/>
      <c r="F42" s="351"/>
      <c r="G42" s="351"/>
      <c r="H42" s="351"/>
      <c r="I42" s="351"/>
      <c r="J42" s="351"/>
      <c r="K42" s="351"/>
      <c r="L42" s="351"/>
      <c r="M42" s="351"/>
    </row>
    <row r="43" spans="2:13" hidden="1" x14ac:dyDescent="0.3">
      <c r="B43" s="3"/>
      <c r="C43" s="344"/>
      <c r="D43" s="351"/>
      <c r="E43" s="351"/>
      <c r="F43" s="351"/>
      <c r="G43" s="351"/>
      <c r="H43" s="351"/>
      <c r="I43" s="351"/>
      <c r="J43" s="351"/>
      <c r="K43" s="351"/>
      <c r="L43" s="351"/>
      <c r="M43" s="351"/>
    </row>
    <row r="44" spans="2:13" hidden="1" x14ac:dyDescent="0.3">
      <c r="B44" s="3"/>
      <c r="C44" s="344"/>
      <c r="D44" s="351"/>
      <c r="E44" s="351"/>
      <c r="F44" s="351"/>
      <c r="G44" s="351"/>
      <c r="H44" s="351"/>
      <c r="I44" s="351"/>
      <c r="J44" s="351"/>
      <c r="K44" s="351"/>
      <c r="L44" s="351"/>
      <c r="M44" s="351"/>
    </row>
    <row r="45" spans="2:13" ht="28.8" hidden="1" x14ac:dyDescent="0.3">
      <c r="B45" s="346"/>
      <c r="C45" s="347" t="s">
        <v>68</v>
      </c>
      <c r="D45" s="347" t="s">
        <v>613</v>
      </c>
      <c r="E45" s="347" t="s">
        <v>590</v>
      </c>
      <c r="F45" s="347" t="s">
        <v>591</v>
      </c>
      <c r="G45" s="347" t="s">
        <v>79</v>
      </c>
      <c r="H45" s="347" t="s">
        <v>88</v>
      </c>
      <c r="I45" s="347" t="s">
        <v>592</v>
      </c>
      <c r="J45" s="347" t="s">
        <v>491</v>
      </c>
      <c r="K45" s="347" t="s">
        <v>593</v>
      </c>
      <c r="L45" s="347" t="s">
        <v>17</v>
      </c>
      <c r="M45" s="347" t="s">
        <v>17</v>
      </c>
    </row>
    <row r="46" spans="2:13" ht="18" hidden="1" x14ac:dyDescent="0.35">
      <c r="B46" s="348" t="s">
        <v>614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2:13" hidden="1" x14ac:dyDescent="0.3">
      <c r="B47" s="262" t="s">
        <v>597</v>
      </c>
      <c r="C47" s="94">
        <v>342185517.56</v>
      </c>
      <c r="D47" s="352">
        <v>4156155.5600000164</v>
      </c>
      <c r="E47" s="94"/>
      <c r="F47" s="94"/>
      <c r="G47" s="94"/>
      <c r="H47" s="94"/>
      <c r="I47" s="94"/>
      <c r="J47" s="94"/>
      <c r="K47" s="94"/>
      <c r="L47" s="94"/>
      <c r="M47" s="94"/>
    </row>
    <row r="48" spans="2:13" hidden="1" x14ac:dyDescent="0.3">
      <c r="B48" s="262" t="s">
        <v>608</v>
      </c>
      <c r="C48" s="94"/>
      <c r="D48" s="94">
        <v>5016383</v>
      </c>
      <c r="E48" s="94"/>
      <c r="F48" s="94"/>
      <c r="G48" s="94"/>
      <c r="H48" s="94"/>
      <c r="I48" s="94"/>
      <c r="J48" s="94"/>
      <c r="K48" s="94"/>
      <c r="L48" s="94"/>
      <c r="M48" s="94"/>
    </row>
    <row r="49" spans="2:13" hidden="1" x14ac:dyDescent="0.3">
      <c r="B49" s="262" t="s">
        <v>609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2:13" hidden="1" x14ac:dyDescent="0.3">
      <c r="B50" s="262" t="s">
        <v>610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2:13" hidden="1" x14ac:dyDescent="0.3">
      <c r="B51" s="262" t="s">
        <v>249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2:13" hidden="1" x14ac:dyDescent="0.3">
      <c r="B52" s="262" t="s">
        <v>611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2:13" hidden="1" x14ac:dyDescent="0.3">
      <c r="B53" s="262" t="s">
        <v>612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 hidden="1" x14ac:dyDescent="0.3">
      <c r="B54" s="262" t="s">
        <v>603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2:13" hidden="1" x14ac:dyDescent="0.3">
      <c r="B55" s="262" t="s">
        <v>604</v>
      </c>
      <c r="C55" s="94"/>
      <c r="D55" s="94"/>
      <c r="E55" s="94"/>
      <c r="F55" s="94">
        <v>1865619.16</v>
      </c>
      <c r="G55" s="94"/>
      <c r="H55" s="94"/>
      <c r="I55" s="94"/>
      <c r="J55" s="94"/>
      <c r="K55" s="94"/>
      <c r="L55" s="94"/>
      <c r="M55" s="94"/>
    </row>
    <row r="56" spans="2:13" hidden="1" x14ac:dyDescent="0.3">
      <c r="B56" s="262" t="s">
        <v>605</v>
      </c>
      <c r="C56" s="94"/>
      <c r="D56" s="94"/>
      <c r="E56" s="94"/>
      <c r="F56" s="94">
        <v>2321669.52</v>
      </c>
      <c r="G56" s="94"/>
      <c r="H56" s="94"/>
      <c r="I56" s="94"/>
      <c r="J56" s="94"/>
      <c r="K56" s="94"/>
      <c r="L56" s="94"/>
      <c r="M56" s="94"/>
    </row>
    <row r="57" spans="2:13" hidden="1" x14ac:dyDescent="0.3">
      <c r="B57" s="262" t="s">
        <v>491</v>
      </c>
      <c r="C57" s="94"/>
      <c r="D57" s="94"/>
      <c r="E57" s="94"/>
      <c r="F57" s="94"/>
      <c r="G57" s="94"/>
      <c r="H57" s="94"/>
      <c r="I57" s="94"/>
      <c r="J57" s="94">
        <f>3834054-J37</f>
        <v>3833979</v>
      </c>
      <c r="K57" s="94"/>
      <c r="L57" s="94"/>
      <c r="M57" s="94"/>
    </row>
    <row r="58" spans="2:13" hidden="1" x14ac:dyDescent="0.3">
      <c r="B58" s="262" t="s">
        <v>606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 hidden="1" x14ac:dyDescent="0.3">
      <c r="B59" s="262" t="s">
        <v>17</v>
      </c>
      <c r="C59" s="349"/>
    </row>
    <row r="60" spans="2:13" hidden="1" x14ac:dyDescent="0.3">
      <c r="B60" s="203" t="s">
        <v>206</v>
      </c>
      <c r="C60" s="350">
        <f t="shared" ref="C60:M60" si="2">SUM(C47:C59)</f>
        <v>342185517.56</v>
      </c>
      <c r="D60" s="350">
        <f t="shared" si="2"/>
        <v>9172538.5600000173</v>
      </c>
      <c r="E60" s="350">
        <f t="shared" si="2"/>
        <v>0</v>
      </c>
      <c r="F60" s="350">
        <f t="shared" si="2"/>
        <v>4187288.6799999997</v>
      </c>
      <c r="G60" s="350">
        <f t="shared" si="2"/>
        <v>0</v>
      </c>
      <c r="H60" s="350">
        <f t="shared" si="2"/>
        <v>0</v>
      </c>
      <c r="I60" s="350">
        <f t="shared" si="2"/>
        <v>0</v>
      </c>
      <c r="J60" s="350">
        <f t="shared" si="2"/>
        <v>3833979</v>
      </c>
      <c r="K60" s="350">
        <f t="shared" si="2"/>
        <v>0</v>
      </c>
      <c r="L60" s="350">
        <f t="shared" si="2"/>
        <v>0</v>
      </c>
      <c r="M60" s="350">
        <f t="shared" si="2"/>
        <v>0</v>
      </c>
    </row>
    <row r="61" spans="2:13" hidden="1" x14ac:dyDescent="0.3">
      <c r="B61" s="3"/>
      <c r="C61" s="344"/>
      <c r="D61" s="351"/>
      <c r="E61" s="351"/>
      <c r="F61" s="351"/>
      <c r="G61" s="351"/>
      <c r="H61" s="351"/>
      <c r="I61" s="351"/>
      <c r="J61" s="351"/>
      <c r="K61" s="351"/>
      <c r="L61" s="351"/>
      <c r="M61" s="351"/>
    </row>
    <row r="62" spans="2:13" hidden="1" x14ac:dyDescent="0.3">
      <c r="B62" s="3"/>
      <c r="C62" s="344"/>
      <c r="D62" s="351"/>
      <c r="E62" s="351"/>
      <c r="F62" s="351"/>
      <c r="G62" s="351"/>
      <c r="H62" s="351"/>
      <c r="I62" s="351"/>
      <c r="J62" s="351"/>
      <c r="K62" s="351"/>
      <c r="L62" s="351"/>
      <c r="M62" s="351"/>
    </row>
    <row r="63" spans="2:13" hidden="1" x14ac:dyDescent="0.3">
      <c r="B63" s="3"/>
      <c r="C63" s="344"/>
      <c r="D63" s="351"/>
      <c r="E63" s="351"/>
      <c r="F63" s="351"/>
      <c r="G63" s="351"/>
      <c r="H63" s="351"/>
      <c r="I63" s="351"/>
      <c r="J63" s="351"/>
      <c r="K63" s="351"/>
      <c r="L63" s="351"/>
      <c r="M63" s="351"/>
    </row>
    <row r="64" spans="2:13" hidden="1" x14ac:dyDescent="0.3">
      <c r="B64" s="3"/>
      <c r="C64" s="344"/>
      <c r="D64" s="351"/>
      <c r="E64" s="351"/>
      <c r="F64" s="351"/>
      <c r="G64" s="351"/>
      <c r="H64" s="351"/>
      <c r="I64" s="351"/>
      <c r="J64" s="351"/>
      <c r="K64" s="351"/>
      <c r="L64" s="351"/>
      <c r="M64" s="351"/>
    </row>
    <row r="65" spans="2:13" hidden="1" x14ac:dyDescent="0.3">
      <c r="B65" s="3"/>
      <c r="C65" s="344"/>
      <c r="D65" s="351"/>
      <c r="E65" s="351"/>
      <c r="F65" s="351"/>
      <c r="G65" s="351"/>
      <c r="H65" s="351"/>
      <c r="I65" s="351"/>
      <c r="J65" s="351"/>
      <c r="K65" s="351"/>
      <c r="L65" s="351"/>
      <c r="M65" s="351"/>
    </row>
    <row r="66" spans="2:13" hidden="1" x14ac:dyDescent="0.3">
      <c r="B66" s="3"/>
      <c r="C66" s="344"/>
      <c r="D66" s="351"/>
      <c r="E66" s="351"/>
      <c r="F66" s="351"/>
      <c r="G66" s="351"/>
      <c r="H66" s="351"/>
      <c r="I66" s="351"/>
      <c r="J66" s="351"/>
      <c r="K66" s="351"/>
      <c r="L66" s="351"/>
      <c r="M66" s="351"/>
    </row>
    <row r="67" spans="2:13" hidden="1" x14ac:dyDescent="0.3">
      <c r="B67" s="3"/>
      <c r="C67" s="344"/>
      <c r="D67" s="351"/>
      <c r="E67" s="351"/>
      <c r="F67" s="351"/>
      <c r="G67" s="351"/>
      <c r="H67" s="351"/>
      <c r="I67" s="351"/>
      <c r="J67" s="351"/>
      <c r="K67" s="351"/>
      <c r="L67" s="351"/>
      <c r="M67" s="351"/>
    </row>
    <row r="68" spans="2:13" hidden="1" x14ac:dyDescent="0.3">
      <c r="B68" s="3"/>
      <c r="C68" s="344"/>
      <c r="D68" s="351"/>
      <c r="E68" s="351"/>
      <c r="F68" s="351"/>
      <c r="G68" s="351"/>
      <c r="H68" s="351"/>
      <c r="I68" s="351"/>
      <c r="J68" s="351"/>
      <c r="K68" s="351"/>
      <c r="L68" s="351"/>
      <c r="M68" s="351"/>
    </row>
    <row r="69" spans="2:13" hidden="1" x14ac:dyDescent="0.3">
      <c r="B69" s="3"/>
      <c r="C69" s="344"/>
      <c r="D69" s="351"/>
      <c r="E69" s="351"/>
      <c r="F69" s="351"/>
      <c r="G69" s="351"/>
      <c r="H69" s="351"/>
      <c r="I69" s="351"/>
      <c r="J69" s="351"/>
      <c r="K69" s="351"/>
      <c r="L69" s="351"/>
      <c r="M69" s="351"/>
    </row>
    <row r="70" spans="2:13" hidden="1" x14ac:dyDescent="0.3">
      <c r="B70" s="3"/>
      <c r="C70" s="344"/>
      <c r="D70" s="351"/>
      <c r="E70" s="351"/>
      <c r="F70" s="351"/>
      <c r="G70" s="351"/>
      <c r="H70" s="351"/>
      <c r="I70" s="351"/>
      <c r="J70" s="351"/>
      <c r="K70" s="351"/>
      <c r="L70" s="351"/>
      <c r="M70" s="351"/>
    </row>
    <row r="71" spans="2:13" hidden="1" x14ac:dyDescent="0.3">
      <c r="B71" s="3"/>
      <c r="C71" s="344"/>
      <c r="D71" s="351"/>
      <c r="E71" s="351"/>
      <c r="F71" s="351"/>
      <c r="G71" s="351"/>
      <c r="H71" s="351"/>
      <c r="I71" s="351"/>
      <c r="J71" s="351"/>
      <c r="K71" s="351"/>
      <c r="L71" s="351"/>
      <c r="M71" s="351"/>
    </row>
    <row r="72" spans="2:13" hidden="1" x14ac:dyDescent="0.3">
      <c r="B72" s="3"/>
      <c r="C72" s="344"/>
      <c r="D72" s="351"/>
      <c r="E72" s="351"/>
      <c r="F72" s="351"/>
      <c r="G72" s="351"/>
      <c r="H72" s="351"/>
      <c r="I72" s="351"/>
      <c r="J72" s="351"/>
      <c r="K72" s="351"/>
      <c r="L72" s="351"/>
      <c r="M72" s="351"/>
    </row>
    <row r="73" spans="2:13" hidden="1" x14ac:dyDescent="0.3">
      <c r="B73" s="3"/>
      <c r="C73" s="344"/>
      <c r="D73" s="351"/>
      <c r="E73" s="351"/>
      <c r="F73" s="351"/>
      <c r="G73" s="351"/>
      <c r="H73" s="351"/>
      <c r="I73" s="351"/>
      <c r="J73" s="351"/>
      <c r="K73" s="351"/>
      <c r="L73" s="351"/>
      <c r="M73" s="351"/>
    </row>
    <row r="74" spans="2:13" hidden="1" x14ac:dyDescent="0.3">
      <c r="B74" s="3"/>
      <c r="C74" s="344"/>
      <c r="D74" s="351"/>
      <c r="E74" s="351"/>
      <c r="F74" s="351"/>
      <c r="G74" s="351"/>
      <c r="H74" s="351"/>
      <c r="I74" s="351"/>
      <c r="J74" s="351"/>
      <c r="K74" s="351"/>
      <c r="L74" s="351"/>
      <c r="M74" s="351"/>
    </row>
    <row r="75" spans="2:13" hidden="1" x14ac:dyDescent="0.3">
      <c r="B75" s="3"/>
      <c r="C75" s="344"/>
      <c r="D75" s="351"/>
      <c r="E75" s="351"/>
      <c r="F75" s="351"/>
      <c r="G75" s="351"/>
      <c r="H75" s="351"/>
      <c r="I75" s="351"/>
      <c r="J75" s="351"/>
      <c r="K75" s="351"/>
      <c r="L75" s="351"/>
      <c r="M75" s="351"/>
    </row>
    <row r="76" spans="2:13" hidden="1" x14ac:dyDescent="0.3"/>
    <row r="77" spans="2:13" hidden="1" x14ac:dyDescent="0.3">
      <c r="B77" s="353" t="s">
        <v>615</v>
      </c>
      <c r="C77" s="354"/>
      <c r="D77" s="355"/>
      <c r="E77" s="355"/>
      <c r="F77" s="355"/>
      <c r="G77" s="355"/>
      <c r="H77" s="355"/>
      <c r="I77" s="355"/>
      <c r="J77" s="355"/>
      <c r="K77" s="355"/>
      <c r="L77" s="355"/>
      <c r="M77" s="355"/>
    </row>
    <row r="78" spans="2:13" hidden="1" x14ac:dyDescent="0.3">
      <c r="B78" s="353" t="s">
        <v>616</v>
      </c>
      <c r="C78" s="354"/>
      <c r="D78" s="355"/>
      <c r="E78" s="355"/>
      <c r="F78" s="355"/>
      <c r="G78" s="355"/>
      <c r="H78" s="355"/>
      <c r="I78" s="355"/>
      <c r="J78" s="355"/>
      <c r="K78" s="355"/>
      <c r="L78" s="355"/>
      <c r="M78" s="355"/>
    </row>
    <row r="79" spans="2:13" hidden="1" x14ac:dyDescent="0.3">
      <c r="B79" s="356" t="s">
        <v>617</v>
      </c>
      <c r="C79" s="354"/>
      <c r="D79" s="355"/>
      <c r="E79" s="355"/>
      <c r="F79" s="355"/>
      <c r="G79" s="355"/>
      <c r="H79" s="355"/>
      <c r="I79" s="355"/>
      <c r="J79" s="355"/>
      <c r="K79" s="355"/>
      <c r="L79" s="355"/>
      <c r="M79" s="355"/>
    </row>
    <row r="80" spans="2:13" hidden="1" x14ac:dyDescent="0.3">
      <c r="B80" s="356" t="s">
        <v>618</v>
      </c>
      <c r="C80" s="354"/>
      <c r="D80" s="355"/>
      <c r="E80" s="355"/>
      <c r="F80" s="355"/>
      <c r="G80" s="355"/>
      <c r="H80" s="355"/>
      <c r="I80" s="355"/>
      <c r="J80" s="355"/>
      <c r="K80" s="355"/>
      <c r="L80" s="355"/>
      <c r="M80" s="355"/>
    </row>
    <row r="81" spans="1:13" hidden="1" x14ac:dyDescent="0.3">
      <c r="B81" s="356" t="s">
        <v>619</v>
      </c>
      <c r="C81" s="354"/>
      <c r="D81" s="355"/>
      <c r="E81" s="355"/>
      <c r="F81" s="355"/>
      <c r="G81" s="355"/>
      <c r="H81" s="355"/>
      <c r="I81" s="355"/>
      <c r="J81" s="355"/>
      <c r="K81" s="355"/>
      <c r="L81" s="355"/>
      <c r="M81" s="355"/>
    </row>
    <row r="82" spans="1:13" ht="14.25" hidden="1" customHeight="1" x14ac:dyDescent="0.3">
      <c r="B82" s="356" t="s">
        <v>620</v>
      </c>
      <c r="C82" s="354"/>
      <c r="D82" s="355"/>
      <c r="E82" s="355"/>
      <c r="F82" s="355"/>
      <c r="G82" s="355"/>
      <c r="H82" s="355"/>
      <c r="I82" s="355"/>
      <c r="J82" s="355"/>
      <c r="K82" s="355"/>
      <c r="L82" s="355"/>
      <c r="M82" s="355"/>
    </row>
    <row r="83" spans="1:13" s="357" customFormat="1" ht="15" hidden="1" thickBot="1" x14ac:dyDescent="0.35">
      <c r="A83" s="441"/>
      <c r="C83" s="358"/>
      <c r="D83" s="359"/>
      <c r="E83" s="359"/>
      <c r="F83" s="359"/>
      <c r="G83" s="359"/>
      <c r="H83" s="359"/>
      <c r="I83" s="359"/>
      <c r="J83" s="359"/>
      <c r="K83" s="359"/>
      <c r="L83" s="359"/>
      <c r="M83" s="359"/>
    </row>
    <row r="84" spans="1:13" hidden="1" x14ac:dyDescent="0.3"/>
    <row r="85" spans="1:13" hidden="1" x14ac:dyDescent="0.3">
      <c r="C85" s="169" t="s">
        <v>621</v>
      </c>
      <c r="D85" s="57" t="s">
        <v>622</v>
      </c>
    </row>
    <row r="86" spans="1:13" ht="43.2" hidden="1" x14ac:dyDescent="0.3">
      <c r="B86" t="s">
        <v>623</v>
      </c>
      <c r="C86" s="360" t="s">
        <v>613</v>
      </c>
      <c r="D86" s="347" t="s">
        <v>613</v>
      </c>
      <c r="E86" s="347" t="s">
        <v>624</v>
      </c>
      <c r="F86" s="347"/>
      <c r="G86" s="347"/>
      <c r="H86" s="347" t="s">
        <v>590</v>
      </c>
      <c r="I86" s="347" t="s">
        <v>79</v>
      </c>
      <c r="J86" s="347" t="s">
        <v>88</v>
      </c>
      <c r="K86" s="347" t="s">
        <v>592</v>
      </c>
      <c r="L86" s="347" t="s">
        <v>491</v>
      </c>
      <c r="M86" s="347" t="s">
        <v>491</v>
      </c>
    </row>
    <row r="87" spans="1:13" hidden="1" x14ac:dyDescent="0.3">
      <c r="B87" s="262" t="s">
        <v>608</v>
      </c>
      <c r="C87" s="57">
        <v>1565459</v>
      </c>
      <c r="D87" s="57" t="e">
        <f>#REF!-C87</f>
        <v>#REF!</v>
      </c>
    </row>
    <row r="88" spans="1:13" hidden="1" x14ac:dyDescent="0.3">
      <c r="B88" s="262" t="s">
        <v>609</v>
      </c>
      <c r="C88" s="57"/>
    </row>
    <row r="89" spans="1:13" hidden="1" x14ac:dyDescent="0.3">
      <c r="B89" s="262" t="s">
        <v>610</v>
      </c>
      <c r="C89" s="57"/>
    </row>
    <row r="90" spans="1:13" hidden="1" x14ac:dyDescent="0.3">
      <c r="B90" s="262" t="s">
        <v>249</v>
      </c>
      <c r="C90" s="57"/>
    </row>
    <row r="91" spans="1:13" hidden="1" x14ac:dyDescent="0.3">
      <c r="B91" s="262" t="s">
        <v>611</v>
      </c>
      <c r="C91" s="57"/>
    </row>
    <row r="92" spans="1:13" hidden="1" x14ac:dyDescent="0.3">
      <c r="B92" s="262" t="s">
        <v>612</v>
      </c>
      <c r="C92" s="57"/>
    </row>
    <row r="93" spans="1:13" hidden="1" x14ac:dyDescent="0.3">
      <c r="B93" s="262" t="s">
        <v>603</v>
      </c>
      <c r="C93" s="57"/>
    </row>
    <row r="94" spans="1:13" hidden="1" x14ac:dyDescent="0.3">
      <c r="B94" s="262" t="s">
        <v>487</v>
      </c>
      <c r="C94" s="57"/>
    </row>
    <row r="95" spans="1:13" hidden="1" x14ac:dyDescent="0.3">
      <c r="B95" s="262" t="s">
        <v>625</v>
      </c>
      <c r="C95" s="57"/>
    </row>
    <row r="96" spans="1:13" hidden="1" x14ac:dyDescent="0.3">
      <c r="B96" s="262" t="s">
        <v>604</v>
      </c>
      <c r="C96" s="57"/>
    </row>
    <row r="97" spans="2:13" hidden="1" x14ac:dyDescent="0.3">
      <c r="B97" s="262" t="s">
        <v>605</v>
      </c>
      <c r="C97" s="57"/>
    </row>
    <row r="98" spans="2:13" hidden="1" x14ac:dyDescent="0.3">
      <c r="B98" s="262" t="s">
        <v>491</v>
      </c>
      <c r="C98" s="57"/>
    </row>
    <row r="99" spans="2:13" hidden="1" x14ac:dyDescent="0.3">
      <c r="B99" s="262" t="s">
        <v>626</v>
      </c>
      <c r="C99" s="57"/>
    </row>
    <row r="100" spans="2:13" hidden="1" x14ac:dyDescent="0.3">
      <c r="C100" s="57"/>
    </row>
    <row r="101" spans="2:13" hidden="1" x14ac:dyDescent="0.3">
      <c r="C101" s="57"/>
    </row>
    <row r="102" spans="2:13" hidden="1" x14ac:dyDescent="0.3">
      <c r="C102" s="57"/>
    </row>
    <row r="103" spans="2:13" hidden="1" x14ac:dyDescent="0.3"/>
    <row r="104" spans="2:13" hidden="1" x14ac:dyDescent="0.3">
      <c r="C104" s="361"/>
      <c r="D104" s="362"/>
      <c r="H104" s="362"/>
      <c r="I104" s="362"/>
    </row>
    <row r="105" spans="2:13" ht="28.8" hidden="1" x14ac:dyDescent="0.3">
      <c r="B105" t="s">
        <v>623</v>
      </c>
      <c r="D105" s="347" t="s">
        <v>627</v>
      </c>
      <c r="E105" s="347" t="s">
        <v>628</v>
      </c>
      <c r="F105" s="347"/>
      <c r="G105" s="347" t="s">
        <v>629</v>
      </c>
      <c r="H105" s="347" t="s">
        <v>630</v>
      </c>
      <c r="I105" s="347" t="s">
        <v>631</v>
      </c>
      <c r="J105" s="347" t="s">
        <v>632</v>
      </c>
      <c r="K105" s="347" t="s">
        <v>633</v>
      </c>
      <c r="L105" s="347" t="s">
        <v>634</v>
      </c>
      <c r="M105" s="347" t="s">
        <v>634</v>
      </c>
    </row>
    <row r="106" spans="2:13" hidden="1" x14ac:dyDescent="0.3">
      <c r="B106" s="262" t="s">
        <v>613</v>
      </c>
      <c r="C106" s="363"/>
      <c r="D106" s="364"/>
      <c r="E106" s="57">
        <v>1338005</v>
      </c>
      <c r="H106" s="57">
        <v>1565459</v>
      </c>
      <c r="I106" s="57" t="e">
        <f>#REF!-H106</f>
        <v>#REF!</v>
      </c>
    </row>
    <row r="107" spans="2:13" hidden="1" x14ac:dyDescent="0.3">
      <c r="B107" s="262" t="s">
        <v>590</v>
      </c>
      <c r="C107" s="363"/>
      <c r="D107" s="364"/>
      <c r="L107" s="57">
        <v>6673057</v>
      </c>
      <c r="M107" s="57">
        <v>6673058</v>
      </c>
    </row>
    <row r="108" spans="2:13" hidden="1" x14ac:dyDescent="0.3">
      <c r="B108" s="262" t="s">
        <v>79</v>
      </c>
      <c r="C108" s="363"/>
      <c r="D108" s="364"/>
    </row>
    <row r="109" spans="2:13" hidden="1" x14ac:dyDescent="0.3">
      <c r="B109" s="262" t="s">
        <v>88</v>
      </c>
      <c r="C109" s="363"/>
      <c r="D109" s="364"/>
    </row>
    <row r="110" spans="2:13" hidden="1" x14ac:dyDescent="0.3">
      <c r="B110" s="262" t="s">
        <v>592</v>
      </c>
      <c r="C110" s="363"/>
      <c r="D110" s="364"/>
    </row>
    <row r="111" spans="2:13" hidden="1" x14ac:dyDescent="0.3">
      <c r="B111" s="262" t="s">
        <v>635</v>
      </c>
      <c r="C111" s="363"/>
      <c r="D111" s="364"/>
    </row>
    <row r="112" spans="2:13" hidden="1" x14ac:dyDescent="0.3">
      <c r="B112" s="262" t="s">
        <v>68</v>
      </c>
      <c r="C112" s="363"/>
      <c r="D112" s="364">
        <v>341925881.15509999</v>
      </c>
    </row>
    <row r="113" spans="2:14" hidden="1" x14ac:dyDescent="0.3">
      <c r="B113" s="262" t="s">
        <v>17</v>
      </c>
      <c r="C113" s="363"/>
      <c r="D113" s="364"/>
    </row>
    <row r="114" spans="2:14" hidden="1" x14ac:dyDescent="0.3">
      <c r="B114" s="262" t="s">
        <v>206</v>
      </c>
      <c r="C114" s="363"/>
      <c r="D114" s="365">
        <f>SUM(D106:D113)</f>
        <v>341925881.15509999</v>
      </c>
      <c r="E114" s="365">
        <f>SUM(E106:E113)</f>
        <v>1338005</v>
      </c>
      <c r="F114" s="365"/>
      <c r="G114" s="366"/>
      <c r="H114" s="366">
        <f>SUM(H106:H113)</f>
        <v>1565459</v>
      </c>
      <c r="I114" s="366" t="e">
        <f>SUM(I106:I113)</f>
        <v>#REF!</v>
      </c>
      <c r="J114" s="366"/>
      <c r="K114" s="366"/>
      <c r="L114" s="366"/>
      <c r="M114" s="366"/>
    </row>
    <row r="115" spans="2:14" hidden="1" x14ac:dyDescent="0.3">
      <c r="B115" s="262"/>
      <c r="C115" s="363"/>
      <c r="D115" s="364"/>
    </row>
    <row r="116" spans="2:14" ht="15" hidden="1" thickBot="1" x14ac:dyDescent="0.35">
      <c r="B116" s="262"/>
      <c r="C116" s="363" t="s">
        <v>636</v>
      </c>
      <c r="D116" s="367">
        <f>C114+D114</f>
        <v>341925881.15509999</v>
      </c>
      <c r="G116" s="367">
        <f>E114+G114</f>
        <v>1338005</v>
      </c>
      <c r="I116" s="367" t="e">
        <f>H114+I114</f>
        <v>#REF!</v>
      </c>
      <c r="K116" s="367">
        <f>J114+K114</f>
        <v>0</v>
      </c>
      <c r="L116" s="367">
        <f>K114+L114</f>
        <v>0</v>
      </c>
      <c r="M116" s="367">
        <f>L114+M114</f>
        <v>0</v>
      </c>
    </row>
    <row r="117" spans="2:14" hidden="1" x14ac:dyDescent="0.3">
      <c r="B117" s="262"/>
      <c r="C117" s="363"/>
      <c r="D117" s="364"/>
    </row>
    <row r="118" spans="2:14" hidden="1" x14ac:dyDescent="0.3">
      <c r="B118" s="262"/>
      <c r="C118" s="363"/>
      <c r="D118" s="364"/>
    </row>
    <row r="119" spans="2:14" hidden="1" x14ac:dyDescent="0.3"/>
    <row r="120" spans="2:14" hidden="1" x14ac:dyDescent="0.3">
      <c r="N120" s="368">
        <v>30771104.479999997</v>
      </c>
    </row>
    <row r="121" spans="2:14" hidden="1" x14ac:dyDescent="0.3"/>
    <row r="122" spans="2:14" hidden="1" x14ac:dyDescent="0.3"/>
    <row r="123" spans="2:14" hidden="1" x14ac:dyDescent="0.3"/>
  </sheetData>
  <pageMargins left="0.25" right="0.25" top="0.75" bottom="0.75" header="0.3" footer="0.3"/>
  <pageSetup scale="67" fitToHeight="0" orientation="landscape" horizontalDpi="1200" verticalDpi="1200" r:id="rId1"/>
  <headerFooter>
    <oddFooter>&amp;L&amp;10OneCare Vermont FY 2022 ACO Budget Submission&amp;R&amp;P of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66DD-4DBB-4BB0-BED5-5A6DB04E6116}">
  <sheetPr>
    <tabColor theme="3" tint="0.59999389629810485"/>
    <pageSetUpPr fitToPage="1"/>
  </sheetPr>
  <dimension ref="A1:G38"/>
  <sheetViews>
    <sheetView zoomScaleNormal="100" workbookViewId="0">
      <selection activeCell="B1" sqref="B1"/>
    </sheetView>
  </sheetViews>
  <sheetFormatPr defaultColWidth="9.109375" defaultRowHeight="14.4" x14ac:dyDescent="0.3"/>
  <cols>
    <col min="1" max="1" width="2.6640625" style="5" customWidth="1"/>
    <col min="2" max="2" width="49.6640625" style="135" customWidth="1"/>
    <col min="3" max="3" width="11.77734375" style="25" customWidth="1"/>
    <col min="4" max="4" width="12.5546875" style="135" customWidth="1"/>
    <col min="5" max="5" width="30.5546875" style="136" bestFit="1" customWidth="1"/>
    <col min="6" max="6" width="8.33203125" style="136" customWidth="1"/>
    <col min="7" max="7" width="8.44140625" style="135" customWidth="1"/>
    <col min="8" max="8" width="8" style="135" customWidth="1"/>
    <col min="9" max="16384" width="9.109375" style="135"/>
  </cols>
  <sheetData>
    <row r="1" spans="1:7" s="8" customFormat="1" x14ac:dyDescent="0.3">
      <c r="A1" s="5"/>
      <c r="B1" s="155" t="s">
        <v>660</v>
      </c>
      <c r="C1" s="154"/>
      <c r="D1" s="19"/>
      <c r="E1" s="19"/>
      <c r="F1" s="19"/>
      <c r="G1" s="19"/>
    </row>
    <row r="2" spans="1:7" s="8" customFormat="1" x14ac:dyDescent="0.3">
      <c r="A2" s="5"/>
      <c r="B2" s="155" t="s">
        <v>314</v>
      </c>
      <c r="C2" s="154"/>
      <c r="D2" s="19"/>
      <c r="E2" s="19"/>
      <c r="F2" s="19"/>
      <c r="G2" s="19"/>
    </row>
    <row r="3" spans="1:7" ht="14.4" customHeight="1" x14ac:dyDescent="0.3">
      <c r="B3" s="437" t="s">
        <v>315</v>
      </c>
      <c r="C3" s="437"/>
      <c r="D3" s="437"/>
      <c r="E3" s="437"/>
      <c r="F3" s="437"/>
      <c r="G3" s="437"/>
    </row>
    <row r="4" spans="1:7" ht="30" customHeight="1" x14ac:dyDescent="0.3">
      <c r="B4" s="152" t="s">
        <v>295</v>
      </c>
      <c r="C4" s="153" t="s">
        <v>316</v>
      </c>
      <c r="D4" s="151" t="s">
        <v>294</v>
      </c>
      <c r="E4" s="152" t="s">
        <v>296</v>
      </c>
      <c r="F4" s="151" t="s">
        <v>313</v>
      </c>
      <c r="G4" s="151" t="s">
        <v>312</v>
      </c>
    </row>
    <row r="5" spans="1:7" ht="30" customHeight="1" x14ac:dyDescent="0.3">
      <c r="B5" s="150" t="s">
        <v>292</v>
      </c>
      <c r="C5" s="149" t="s">
        <v>299</v>
      </c>
      <c r="D5" s="147">
        <v>0.57499999999999996</v>
      </c>
      <c r="E5" s="157" t="s">
        <v>317</v>
      </c>
      <c r="F5" s="148"/>
      <c r="G5" s="147"/>
    </row>
    <row r="6" spans="1:7" ht="30" customHeight="1" x14ac:dyDescent="0.3">
      <c r="B6" s="144" t="s">
        <v>310</v>
      </c>
      <c r="C6" s="143" t="s">
        <v>299</v>
      </c>
      <c r="D6" s="145">
        <v>0.57399999999999995</v>
      </c>
      <c r="E6" s="146"/>
      <c r="F6" s="146"/>
      <c r="G6" s="145"/>
    </row>
    <row r="7" spans="1:7" ht="30" customHeight="1" x14ac:dyDescent="0.3">
      <c r="B7" s="144" t="s">
        <v>308</v>
      </c>
      <c r="C7" s="143" t="s">
        <v>299</v>
      </c>
      <c r="D7" s="156">
        <v>0.39900000000000002</v>
      </c>
      <c r="E7" s="142"/>
      <c r="F7" s="142"/>
      <c r="G7" s="142"/>
    </row>
    <row r="8" spans="1:7" ht="28.8" x14ac:dyDescent="0.3">
      <c r="B8" s="144" t="s">
        <v>306</v>
      </c>
      <c r="C8" s="143" t="s">
        <v>299</v>
      </c>
      <c r="D8" s="143" t="s">
        <v>298</v>
      </c>
      <c r="E8" s="142"/>
      <c r="F8" s="142"/>
      <c r="G8" s="142"/>
    </row>
    <row r="9" spans="1:7" ht="28.8" x14ac:dyDescent="0.3">
      <c r="B9" s="144" t="s">
        <v>304</v>
      </c>
      <c r="C9" s="143" t="s">
        <v>299</v>
      </c>
      <c r="D9" s="143" t="s">
        <v>298</v>
      </c>
      <c r="E9" s="142"/>
      <c r="F9" s="142"/>
      <c r="G9" s="142"/>
    </row>
    <row r="10" spans="1:7" ht="28.8" x14ac:dyDescent="0.3">
      <c r="B10" s="144" t="s">
        <v>302</v>
      </c>
      <c r="C10" s="143" t="s">
        <v>299</v>
      </c>
      <c r="D10" s="143" t="s">
        <v>298</v>
      </c>
      <c r="E10" s="142"/>
      <c r="F10" s="142"/>
      <c r="G10" s="142"/>
    </row>
    <row r="11" spans="1:7" ht="28.8" x14ac:dyDescent="0.3">
      <c r="B11" s="144" t="s">
        <v>300</v>
      </c>
      <c r="C11" s="143" t="s">
        <v>299</v>
      </c>
      <c r="D11" s="143" t="s">
        <v>298</v>
      </c>
      <c r="E11" s="142"/>
      <c r="F11" s="142"/>
      <c r="G11" s="142"/>
    </row>
    <row r="12" spans="1:7" ht="28.8" customHeight="1" x14ac:dyDescent="0.3">
      <c r="B12" s="13" t="s">
        <v>311</v>
      </c>
      <c r="C12" s="143"/>
      <c r="D12" s="143"/>
      <c r="E12" s="142"/>
      <c r="F12" s="142"/>
      <c r="G12" s="142"/>
    </row>
    <row r="13" spans="1:7" ht="28.8" customHeight="1" x14ac:dyDescent="0.3">
      <c r="B13" s="13" t="s">
        <v>309</v>
      </c>
      <c r="C13" s="143"/>
      <c r="D13" s="143"/>
      <c r="E13" s="142"/>
      <c r="F13" s="142"/>
      <c r="G13" s="142"/>
    </row>
    <row r="14" spans="1:7" ht="28.8" customHeight="1" x14ac:dyDescent="0.3">
      <c r="B14" s="13" t="s">
        <v>307</v>
      </c>
      <c r="C14" s="143"/>
      <c r="D14" s="143"/>
      <c r="E14" s="142"/>
      <c r="F14" s="142"/>
      <c r="G14" s="142"/>
    </row>
    <row r="15" spans="1:7" ht="28.8" customHeight="1" x14ac:dyDescent="0.3">
      <c r="B15" s="13" t="s">
        <v>305</v>
      </c>
      <c r="C15" s="143"/>
      <c r="D15" s="143"/>
      <c r="E15" s="142"/>
      <c r="F15" s="142"/>
      <c r="G15" s="142"/>
    </row>
    <row r="16" spans="1:7" ht="28.8" customHeight="1" x14ac:dyDescent="0.3">
      <c r="B16" s="13" t="s">
        <v>303</v>
      </c>
      <c r="C16" s="143"/>
      <c r="D16" s="143"/>
      <c r="E16" s="142"/>
      <c r="F16" s="142"/>
      <c r="G16" s="142"/>
    </row>
    <row r="17" spans="2:7" ht="28.8" customHeight="1" x14ac:dyDescent="0.3">
      <c r="B17" s="13" t="s">
        <v>301</v>
      </c>
      <c r="C17" s="140"/>
      <c r="D17" s="13"/>
      <c r="E17" s="141"/>
      <c r="F17" s="141"/>
      <c r="G17" s="13"/>
    </row>
    <row r="18" spans="2:7" ht="28.8" customHeight="1" x14ac:dyDescent="0.3">
      <c r="B18" s="13" t="s">
        <v>297</v>
      </c>
      <c r="C18" s="140"/>
      <c r="D18" s="13"/>
      <c r="E18" s="141"/>
      <c r="F18" s="141"/>
      <c r="G18" s="13"/>
    </row>
    <row r="19" spans="2:7" ht="6.6" customHeight="1" x14ac:dyDescent="0.3">
      <c r="B19" s="139"/>
    </row>
    <row r="20" spans="2:7" ht="15.6" customHeight="1" x14ac:dyDescent="0.3">
      <c r="B20" s="437" t="s">
        <v>319</v>
      </c>
      <c r="C20" s="437"/>
      <c r="D20" s="437"/>
      <c r="E20" s="437"/>
      <c r="F20" s="437"/>
      <c r="G20" s="437"/>
    </row>
    <row r="21" spans="2:7" ht="30" customHeight="1" x14ac:dyDescent="0.3">
      <c r="B21" s="152" t="s">
        <v>295</v>
      </c>
      <c r="C21" s="153" t="s">
        <v>316</v>
      </c>
      <c r="D21" s="151" t="s">
        <v>294</v>
      </c>
      <c r="E21" s="152" t="s">
        <v>296</v>
      </c>
      <c r="F21" s="151" t="s">
        <v>293</v>
      </c>
      <c r="G21" s="151" t="s">
        <v>318</v>
      </c>
    </row>
    <row r="22" spans="2:7" ht="30" customHeight="1" x14ac:dyDescent="0.3">
      <c r="B22" s="150" t="s">
        <v>292</v>
      </c>
      <c r="C22" s="149" t="s">
        <v>299</v>
      </c>
      <c r="D22" s="147">
        <v>0.57499999999999996</v>
      </c>
      <c r="E22" s="148"/>
      <c r="F22" s="148"/>
      <c r="G22" s="147"/>
    </row>
    <row r="23" spans="2:7" ht="30" customHeight="1" x14ac:dyDescent="0.3">
      <c r="B23" s="144" t="s">
        <v>310</v>
      </c>
      <c r="C23" s="143" t="s">
        <v>299</v>
      </c>
      <c r="D23" s="145">
        <v>0.57399999999999995</v>
      </c>
      <c r="E23" s="146"/>
      <c r="F23" s="146"/>
      <c r="G23" s="145"/>
    </row>
    <row r="24" spans="2:7" ht="30" customHeight="1" x14ac:dyDescent="0.3">
      <c r="B24" s="144" t="s">
        <v>308</v>
      </c>
      <c r="C24" s="143" t="s">
        <v>299</v>
      </c>
      <c r="D24" s="156">
        <v>0.39900000000000002</v>
      </c>
      <c r="E24" s="142"/>
      <c r="F24" s="142"/>
      <c r="G24" s="142"/>
    </row>
    <row r="25" spans="2:7" ht="30" customHeight="1" x14ac:dyDescent="0.3">
      <c r="B25" s="144" t="s">
        <v>306</v>
      </c>
      <c r="C25" s="143" t="s">
        <v>299</v>
      </c>
      <c r="D25" s="143" t="s">
        <v>298</v>
      </c>
      <c r="E25" s="142"/>
      <c r="F25" s="142"/>
      <c r="G25" s="142"/>
    </row>
    <row r="26" spans="2:7" ht="30" customHeight="1" x14ac:dyDescent="0.3">
      <c r="B26" s="144" t="s">
        <v>304</v>
      </c>
      <c r="C26" s="143" t="s">
        <v>299</v>
      </c>
      <c r="D26" s="143" t="s">
        <v>298</v>
      </c>
      <c r="E26" s="142"/>
      <c r="F26" s="142"/>
      <c r="G26" s="142"/>
    </row>
    <row r="27" spans="2:7" ht="28.2" customHeight="1" x14ac:dyDescent="0.3">
      <c r="B27" s="144" t="s">
        <v>302</v>
      </c>
      <c r="C27" s="143" t="s">
        <v>299</v>
      </c>
      <c r="D27" s="143" t="s">
        <v>298</v>
      </c>
      <c r="E27" s="142"/>
      <c r="F27" s="142"/>
      <c r="G27" s="142"/>
    </row>
    <row r="28" spans="2:7" ht="28.8" x14ac:dyDescent="0.3">
      <c r="B28" s="144" t="s">
        <v>300</v>
      </c>
      <c r="C28" s="143" t="s">
        <v>299</v>
      </c>
      <c r="D28" s="143" t="s">
        <v>298</v>
      </c>
      <c r="E28" s="142"/>
      <c r="F28" s="142"/>
      <c r="G28" s="142"/>
    </row>
    <row r="29" spans="2:7" ht="28.8" customHeight="1" x14ac:dyDescent="0.3">
      <c r="B29" s="13" t="s">
        <v>311</v>
      </c>
      <c r="C29" s="143"/>
      <c r="D29" s="143"/>
      <c r="E29" s="142"/>
      <c r="F29" s="142"/>
      <c r="G29" s="142"/>
    </row>
    <row r="30" spans="2:7" ht="28.8" customHeight="1" x14ac:dyDescent="0.3">
      <c r="B30" s="13" t="s">
        <v>309</v>
      </c>
      <c r="C30" s="143"/>
      <c r="D30" s="143"/>
      <c r="E30" s="142"/>
      <c r="F30" s="142"/>
      <c r="G30" s="142"/>
    </row>
    <row r="31" spans="2:7" ht="28.8" customHeight="1" x14ac:dyDescent="0.3">
      <c r="B31" s="13" t="s">
        <v>307</v>
      </c>
      <c r="C31" s="143"/>
      <c r="D31" s="143"/>
      <c r="E31" s="142"/>
      <c r="F31" s="142"/>
      <c r="G31" s="142"/>
    </row>
    <row r="32" spans="2:7" ht="28.8" customHeight="1" x14ac:dyDescent="0.3">
      <c r="B32" s="13" t="s">
        <v>305</v>
      </c>
      <c r="C32" s="143"/>
      <c r="D32" s="143"/>
      <c r="E32" s="142"/>
      <c r="F32" s="142"/>
      <c r="G32" s="142"/>
    </row>
    <row r="33" spans="2:7" ht="28.8" customHeight="1" x14ac:dyDescent="0.3">
      <c r="B33" s="13" t="s">
        <v>303</v>
      </c>
      <c r="C33" s="143"/>
      <c r="D33" s="143"/>
      <c r="E33" s="142"/>
      <c r="F33" s="142"/>
      <c r="G33" s="142"/>
    </row>
    <row r="34" spans="2:7" ht="28.8" customHeight="1" x14ac:dyDescent="0.3">
      <c r="B34" s="13" t="s">
        <v>301</v>
      </c>
      <c r="C34" s="140"/>
      <c r="D34" s="13"/>
      <c r="E34" s="141"/>
      <c r="F34" s="141"/>
      <c r="G34" s="13"/>
    </row>
    <row r="35" spans="2:7" ht="28.8" customHeight="1" x14ac:dyDescent="0.3">
      <c r="B35" s="13" t="s">
        <v>297</v>
      </c>
      <c r="C35" s="140"/>
      <c r="D35" s="13"/>
      <c r="E35" s="141"/>
      <c r="F35" s="141"/>
      <c r="G35" s="13"/>
    </row>
    <row r="36" spans="2:7" x14ac:dyDescent="0.3">
      <c r="B36" s="139"/>
      <c r="D36" s="137"/>
      <c r="E36" s="138"/>
      <c r="F36" s="138"/>
      <c r="G36" s="137"/>
    </row>
    <row r="37" spans="2:7" x14ac:dyDescent="0.3">
      <c r="B37" s="139"/>
      <c r="D37" s="137"/>
      <c r="E37" s="138"/>
      <c r="F37" s="138"/>
      <c r="G37" s="137"/>
    </row>
    <row r="38" spans="2:7" x14ac:dyDescent="0.3">
      <c r="D38" s="137"/>
      <c r="E38" s="138"/>
      <c r="F38" s="138"/>
      <c r="G38" s="137"/>
    </row>
  </sheetData>
  <mergeCells count="2">
    <mergeCell ref="B20:G20"/>
    <mergeCell ref="B3:G3"/>
  </mergeCells>
  <pageMargins left="0.7" right="0.7" top="0.75" bottom="0.75" header="0.3" footer="0.3"/>
  <pageSetup scale="4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392AC-FD32-4026-869E-705AB63D7A15}">
  <sheetPr>
    <tabColor theme="3" tint="0.59999389629810485"/>
  </sheetPr>
  <dimension ref="A1:S21"/>
  <sheetViews>
    <sheetView zoomScaleNormal="100" workbookViewId="0">
      <selection activeCell="F26" sqref="F26"/>
    </sheetView>
  </sheetViews>
  <sheetFormatPr defaultColWidth="8.88671875" defaultRowHeight="14.4" x14ac:dyDescent="0.3"/>
  <cols>
    <col min="1" max="1" width="2.6640625" style="5" customWidth="1"/>
    <col min="2" max="2" width="24.109375" customWidth="1"/>
    <col min="3" max="3" width="21.5546875" customWidth="1"/>
    <col min="4" max="4" width="22.109375" customWidth="1"/>
    <col min="5" max="5" width="33.88671875" customWidth="1"/>
    <col min="6" max="6" width="26.109375" customWidth="1"/>
    <col min="7" max="7" width="19.5546875" customWidth="1"/>
    <col min="8" max="8" width="15.77734375" customWidth="1"/>
    <col min="9" max="9" width="25.88671875" customWidth="1"/>
    <col min="10" max="10" width="29" customWidth="1"/>
    <col min="11" max="11" width="19.88671875" customWidth="1"/>
    <col min="12" max="13" width="32.33203125" customWidth="1"/>
    <col min="14" max="14" width="22.109375" customWidth="1"/>
    <col min="15" max="15" width="26.44140625" customWidth="1"/>
    <col min="16" max="16" width="27.44140625" customWidth="1"/>
    <col min="17" max="17" width="26.6640625" customWidth="1"/>
  </cols>
  <sheetData>
    <row r="1" spans="1:19" s="8" customFormat="1" x14ac:dyDescent="0.3">
      <c r="A1" s="5"/>
      <c r="B1" s="155" t="s">
        <v>660</v>
      </c>
      <c r="C1" s="61"/>
      <c r="D1" s="61"/>
      <c r="E1" s="61"/>
      <c r="F1" s="61"/>
      <c r="G1" s="61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8" customFormat="1" x14ac:dyDescent="0.3">
      <c r="A2" s="5"/>
      <c r="B2" s="6" t="s">
        <v>287</v>
      </c>
      <c r="C2" s="61"/>
      <c r="D2" s="61"/>
      <c r="E2" s="61"/>
      <c r="F2" s="61"/>
      <c r="G2" s="6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8" customFormat="1" x14ac:dyDescent="0.3">
      <c r="A3" s="5"/>
      <c r="B3" s="444" t="s">
        <v>251</v>
      </c>
      <c r="C3" s="444" t="s">
        <v>252</v>
      </c>
      <c r="D3" s="445" t="s">
        <v>253</v>
      </c>
      <c r="E3" s="445" t="s">
        <v>254</v>
      </c>
      <c r="F3" s="445" t="s">
        <v>255</v>
      </c>
      <c r="G3" s="445" t="s">
        <v>256</v>
      </c>
      <c r="H3" s="445" t="s">
        <v>257</v>
      </c>
      <c r="I3" s="445" t="s">
        <v>258</v>
      </c>
      <c r="J3" s="445" t="s">
        <v>259</v>
      </c>
      <c r="K3" s="445" t="s">
        <v>260</v>
      </c>
      <c r="L3" s="445" t="s">
        <v>261</v>
      </c>
      <c r="M3" s="445" t="s">
        <v>262</v>
      </c>
      <c r="N3" s="445" t="s">
        <v>263</v>
      </c>
      <c r="O3" s="446" t="s">
        <v>659</v>
      </c>
      <c r="P3" s="446"/>
      <c r="Q3" s="446"/>
      <c r="R3" s="19"/>
      <c r="S3" s="19"/>
    </row>
    <row r="4" spans="1:19" ht="57.6" customHeight="1" x14ac:dyDescent="0.3">
      <c r="B4" s="444"/>
      <c r="C4" s="444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59" t="s">
        <v>656</v>
      </c>
      <c r="P4" s="59" t="s">
        <v>657</v>
      </c>
      <c r="Q4" s="59" t="s">
        <v>658</v>
      </c>
    </row>
    <row r="5" spans="1:19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9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9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9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9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</sheetData>
  <mergeCells count="14">
    <mergeCell ref="H3:H4"/>
    <mergeCell ref="I3:I4"/>
    <mergeCell ref="J3:J4"/>
    <mergeCell ref="O3:Q3"/>
    <mergeCell ref="K3:K4"/>
    <mergeCell ref="L3:L4"/>
    <mergeCell ref="M3:M4"/>
    <mergeCell ref="N3:N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B5:C21" xr:uid="{00000000-0002-0000-15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7812E-00A0-4F7E-B7D7-07E0FEFB9876}">
  <sheetPr>
    <tabColor theme="3" tint="0.59999389629810485"/>
  </sheetPr>
  <dimension ref="A1:C13"/>
  <sheetViews>
    <sheetView workbookViewId="0">
      <selection activeCell="C29" sqref="C29"/>
    </sheetView>
  </sheetViews>
  <sheetFormatPr defaultColWidth="8.88671875" defaultRowHeight="14.4" x14ac:dyDescent="0.3"/>
  <cols>
    <col min="1" max="2" width="46.88671875" bestFit="1" customWidth="1"/>
    <col min="3" max="3" width="56.88671875" customWidth="1"/>
  </cols>
  <sheetData>
    <row r="1" spans="1:3" x14ac:dyDescent="0.3">
      <c r="A1" s="60" t="s">
        <v>252</v>
      </c>
      <c r="B1" s="60" t="s">
        <v>253</v>
      </c>
      <c r="C1" s="60" t="s">
        <v>258</v>
      </c>
    </row>
    <row r="2" spans="1:3" x14ac:dyDescent="0.3">
      <c r="A2" t="s">
        <v>264</v>
      </c>
      <c r="B2" t="s">
        <v>264</v>
      </c>
      <c r="C2" t="s">
        <v>265</v>
      </c>
    </row>
    <row r="3" spans="1:3" x14ac:dyDescent="0.3">
      <c r="A3" t="s">
        <v>266</v>
      </c>
      <c r="B3" t="s">
        <v>266</v>
      </c>
      <c r="C3" t="s">
        <v>267</v>
      </c>
    </row>
    <row r="4" spans="1:3" x14ac:dyDescent="0.3">
      <c r="A4" t="s">
        <v>268</v>
      </c>
      <c r="B4" t="s">
        <v>268</v>
      </c>
      <c r="C4" t="s">
        <v>269</v>
      </c>
    </row>
    <row r="5" spans="1:3" x14ac:dyDescent="0.3">
      <c r="A5" t="s">
        <v>270</v>
      </c>
      <c r="B5" t="s">
        <v>270</v>
      </c>
      <c r="C5" t="s">
        <v>271</v>
      </c>
    </row>
    <row r="6" spans="1:3" x14ac:dyDescent="0.3">
      <c r="A6" t="s">
        <v>272</v>
      </c>
      <c r="B6" t="s">
        <v>272</v>
      </c>
      <c r="C6" t="s">
        <v>273</v>
      </c>
    </row>
    <row r="7" spans="1:3" x14ac:dyDescent="0.3">
      <c r="A7" t="s">
        <v>274</v>
      </c>
      <c r="B7" t="s">
        <v>274</v>
      </c>
      <c r="C7" t="s">
        <v>275</v>
      </c>
    </row>
    <row r="8" spans="1:3" x14ac:dyDescent="0.3">
      <c r="A8" t="s">
        <v>276</v>
      </c>
      <c r="B8" t="s">
        <v>276</v>
      </c>
      <c r="C8" t="s">
        <v>277</v>
      </c>
    </row>
    <row r="9" spans="1:3" x14ac:dyDescent="0.3">
      <c r="A9" t="s">
        <v>278</v>
      </c>
      <c r="B9" t="s">
        <v>278</v>
      </c>
      <c r="C9" t="s">
        <v>279</v>
      </c>
    </row>
    <row r="10" spans="1:3" x14ac:dyDescent="0.3">
      <c r="A10" t="s">
        <v>280</v>
      </c>
      <c r="B10" t="s">
        <v>280</v>
      </c>
      <c r="C10" t="s">
        <v>281</v>
      </c>
    </row>
    <row r="11" spans="1:3" x14ac:dyDescent="0.3">
      <c r="A11" t="s">
        <v>282</v>
      </c>
      <c r="B11" t="s">
        <v>282</v>
      </c>
      <c r="C11" t="s">
        <v>283</v>
      </c>
    </row>
    <row r="12" spans="1:3" x14ac:dyDescent="0.3">
      <c r="A12" t="s">
        <v>17</v>
      </c>
      <c r="B12" t="s">
        <v>17</v>
      </c>
      <c r="C12" t="s">
        <v>284</v>
      </c>
    </row>
    <row r="13" spans="1:3" x14ac:dyDescent="0.3">
      <c r="C13" t="s">
        <v>17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48BE-194F-4BD7-92E4-A4976E9C1B35}">
  <sheetPr>
    <tabColor theme="3" tint="0.59999389629810485"/>
    <pageSetUpPr fitToPage="1"/>
  </sheetPr>
  <dimension ref="A1:N11"/>
  <sheetViews>
    <sheetView zoomScaleNormal="100" zoomScalePageLayoutView="60" workbookViewId="0">
      <pane xSplit="2" topLeftCell="C1" activePane="topRight" state="frozen"/>
      <selection pane="topRight" activeCell="B2" sqref="B2"/>
    </sheetView>
  </sheetViews>
  <sheetFormatPr defaultColWidth="9.109375" defaultRowHeight="14.4" x14ac:dyDescent="0.3"/>
  <cols>
    <col min="1" max="1" width="2.6640625" style="1" customWidth="1"/>
    <col min="2" max="2" width="8.6640625" style="11" customWidth="1"/>
    <col min="3" max="3" width="33.88671875" customWidth="1"/>
    <col min="4" max="4" width="41.6640625" customWidth="1"/>
    <col min="5" max="5" width="27.33203125" customWidth="1"/>
    <col min="6" max="6" width="20.77734375" customWidth="1"/>
    <col min="7" max="14" width="15.6640625" customWidth="1"/>
  </cols>
  <sheetData>
    <row r="1" spans="1:14" s="1" customFormat="1" ht="15.6" x14ac:dyDescent="0.3">
      <c r="B1" s="97" t="s">
        <v>326</v>
      </c>
      <c r="N1" s="158"/>
    </row>
    <row r="2" spans="1:14" s="1" customFormat="1" ht="15.6" x14ac:dyDescent="0.3">
      <c r="B2" s="97" t="s">
        <v>336</v>
      </c>
      <c r="N2" s="158"/>
    </row>
    <row r="3" spans="1:14" x14ac:dyDescent="0.3">
      <c r="B3" s="438"/>
      <c r="C3" s="438"/>
      <c r="D3" s="438"/>
      <c r="E3" s="438"/>
      <c r="F3" s="438"/>
      <c r="G3" s="438"/>
      <c r="H3" s="439"/>
      <c r="I3" s="439"/>
      <c r="J3" s="439"/>
      <c r="K3" s="439"/>
      <c r="L3" s="439"/>
      <c r="M3" s="439"/>
      <c r="N3" s="440"/>
    </row>
    <row r="4" spans="1:14" s="161" customFormat="1" ht="28.8" x14ac:dyDescent="0.3">
      <c r="A4" s="159"/>
      <c r="B4" s="59" t="s">
        <v>327</v>
      </c>
      <c r="C4" s="151" t="s">
        <v>328</v>
      </c>
      <c r="D4" s="59" t="s">
        <v>329</v>
      </c>
      <c r="E4" s="59" t="s">
        <v>330</v>
      </c>
      <c r="F4" s="59" t="s">
        <v>331</v>
      </c>
      <c r="G4" s="59" t="s">
        <v>332</v>
      </c>
      <c r="H4" s="160"/>
      <c r="I4" s="160"/>
      <c r="J4" s="160"/>
      <c r="K4" s="160"/>
      <c r="L4" s="160"/>
      <c r="M4" s="160"/>
      <c r="N4" s="160"/>
    </row>
    <row r="5" spans="1:14" ht="57.6" x14ac:dyDescent="0.3">
      <c r="B5" s="165">
        <v>2023</v>
      </c>
      <c r="C5" s="168" t="s">
        <v>337</v>
      </c>
      <c r="D5" s="167" t="s">
        <v>333</v>
      </c>
      <c r="E5" s="168" t="s">
        <v>334</v>
      </c>
      <c r="F5" s="167" t="s">
        <v>335</v>
      </c>
      <c r="G5" s="168"/>
      <c r="H5" s="4"/>
      <c r="I5" s="4"/>
      <c r="J5" s="4"/>
      <c r="K5" s="4"/>
      <c r="L5" s="4"/>
      <c r="M5" s="4"/>
      <c r="N5" s="4"/>
    </row>
    <row r="6" spans="1:14" x14ac:dyDescent="0.3">
      <c r="B6" s="166"/>
      <c r="C6" s="162"/>
      <c r="D6" s="163"/>
      <c r="E6" s="162"/>
      <c r="F6" s="162"/>
      <c r="G6" s="162"/>
      <c r="H6" s="4"/>
      <c r="I6" s="4"/>
      <c r="J6" s="4"/>
      <c r="K6" s="4"/>
      <c r="L6" s="4"/>
      <c r="M6" s="4"/>
      <c r="N6" s="4"/>
    </row>
    <row r="7" spans="1:14" x14ac:dyDescent="0.3">
      <c r="B7" s="166"/>
      <c r="C7" s="162"/>
      <c r="D7" s="163"/>
      <c r="E7" s="162"/>
      <c r="F7" s="162"/>
      <c r="G7" s="162"/>
      <c r="H7" s="4"/>
      <c r="I7" s="4"/>
      <c r="J7" s="4"/>
      <c r="K7" s="4"/>
      <c r="L7" s="4"/>
      <c r="M7" s="4"/>
      <c r="N7" s="4"/>
    </row>
    <row r="8" spans="1:14" x14ac:dyDescent="0.3">
      <c r="B8" s="166"/>
      <c r="C8" s="162"/>
      <c r="D8" s="163"/>
      <c r="E8" s="162"/>
      <c r="F8" s="162"/>
      <c r="G8" s="162"/>
      <c r="H8" s="4"/>
      <c r="I8" s="4"/>
      <c r="J8" s="4"/>
      <c r="K8" s="4"/>
      <c r="L8" s="4"/>
      <c r="M8" s="4"/>
      <c r="N8" s="4"/>
    </row>
    <row r="9" spans="1:14" x14ac:dyDescent="0.3">
      <c r="B9" s="166"/>
      <c r="C9" s="162"/>
      <c r="D9" s="163"/>
      <c r="E9" s="162"/>
      <c r="F9" s="162"/>
      <c r="G9" s="162"/>
      <c r="H9" s="4"/>
      <c r="I9" s="4"/>
      <c r="J9" s="4"/>
      <c r="K9" s="4"/>
      <c r="L9" s="4"/>
      <c r="M9" s="4"/>
      <c r="N9" s="4"/>
    </row>
    <row r="10" spans="1:14" x14ac:dyDescent="0.3">
      <c r="B10" s="166"/>
      <c r="C10" s="162"/>
      <c r="D10" s="163"/>
      <c r="E10" s="162"/>
      <c r="F10" s="162"/>
      <c r="G10" s="162"/>
      <c r="H10" s="4"/>
      <c r="I10" s="4"/>
      <c r="J10" s="4"/>
      <c r="K10" s="4"/>
      <c r="L10" s="4"/>
      <c r="M10" s="4"/>
      <c r="N10" s="4"/>
    </row>
    <row r="11" spans="1:14" x14ac:dyDescent="0.3">
      <c r="B11" s="166"/>
      <c r="C11" s="2"/>
      <c r="D11" s="164"/>
      <c r="E11" s="2"/>
      <c r="F11" s="2"/>
      <c r="G11" s="2"/>
    </row>
  </sheetData>
  <mergeCells count="1">
    <mergeCell ref="B3:N3"/>
  </mergeCells>
  <pageMargins left="0.25" right="0.25" top="0.75" bottom="0.75" header="0.3" footer="0.3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27FA-C87A-44BD-A1D8-40BF5505C594}">
  <sheetPr>
    <tabColor rgb="FFA9D08E"/>
  </sheetPr>
  <dimension ref="A1:K7"/>
  <sheetViews>
    <sheetView workbookViewId="0">
      <selection activeCell="B2" sqref="B2"/>
    </sheetView>
  </sheetViews>
  <sheetFormatPr defaultRowHeight="14.4" x14ac:dyDescent="0.3"/>
  <cols>
    <col min="1" max="1" width="2.6640625" style="1" customWidth="1"/>
    <col min="2" max="2" width="15.88671875" customWidth="1"/>
  </cols>
  <sheetData>
    <row r="1" spans="2:11" x14ac:dyDescent="0.3">
      <c r="B1" s="401" t="s">
        <v>0</v>
      </c>
      <c r="C1" s="401"/>
      <c r="D1" s="401"/>
      <c r="E1" s="401"/>
      <c r="F1" s="1"/>
      <c r="G1" s="1"/>
      <c r="H1" s="1"/>
      <c r="I1" s="1"/>
      <c r="J1" s="1"/>
      <c r="K1" s="1"/>
    </row>
    <row r="2" spans="2:11" x14ac:dyDescent="0.3">
      <c r="B2" s="111" t="s">
        <v>32</v>
      </c>
      <c r="C2" s="101"/>
      <c r="D2" s="101"/>
      <c r="E2" s="101"/>
      <c r="F2" s="101"/>
      <c r="G2" s="101"/>
      <c r="H2" s="101"/>
      <c r="I2" s="101"/>
      <c r="J2" s="101"/>
      <c r="K2" s="1"/>
    </row>
    <row r="3" spans="2:11" x14ac:dyDescent="0.3">
      <c r="B3" s="91" t="s">
        <v>33</v>
      </c>
      <c r="C3" s="93" t="s">
        <v>34</v>
      </c>
      <c r="D3" s="93" t="s">
        <v>35</v>
      </c>
      <c r="E3" s="93" t="s">
        <v>36</v>
      </c>
      <c r="F3" s="93" t="s">
        <v>37</v>
      </c>
      <c r="G3" s="93" t="s">
        <v>38</v>
      </c>
      <c r="H3" s="93" t="s">
        <v>39</v>
      </c>
      <c r="I3" s="93" t="s">
        <v>40</v>
      </c>
      <c r="J3" s="93" t="s">
        <v>41</v>
      </c>
    </row>
    <row r="4" spans="2:11" x14ac:dyDescent="0.3">
      <c r="B4" s="92" t="s">
        <v>42</v>
      </c>
      <c r="C4" s="92"/>
      <c r="D4" s="92"/>
      <c r="E4" s="92"/>
      <c r="F4" s="92"/>
      <c r="G4" s="92"/>
      <c r="H4" s="92"/>
      <c r="I4" s="92"/>
      <c r="J4" s="92"/>
    </row>
    <row r="5" spans="2:11" x14ac:dyDescent="0.3">
      <c r="B5" s="91" t="s">
        <v>43</v>
      </c>
      <c r="C5" s="91" t="s">
        <v>33</v>
      </c>
      <c r="D5" s="91" t="s">
        <v>33</v>
      </c>
      <c r="E5" s="91" t="s">
        <v>33</v>
      </c>
      <c r="F5" s="91" t="s">
        <v>33</v>
      </c>
      <c r="G5" s="91" t="s">
        <v>33</v>
      </c>
      <c r="H5" s="91"/>
      <c r="I5" s="91" t="s">
        <v>33</v>
      </c>
      <c r="J5" s="91" t="s">
        <v>33</v>
      </c>
    </row>
    <row r="7" spans="2:11" ht="64.5" customHeight="1" x14ac:dyDescent="0.3">
      <c r="B7" s="409" t="s">
        <v>285</v>
      </c>
      <c r="C7" s="409"/>
      <c r="D7" s="409"/>
      <c r="E7" s="409"/>
      <c r="F7" s="409"/>
      <c r="G7" s="409"/>
      <c r="H7" s="409"/>
      <c r="I7" s="409"/>
    </row>
  </sheetData>
  <mergeCells count="2">
    <mergeCell ref="B7:I7"/>
    <mergeCell ref="B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292A-879C-40F5-A89E-A4781158F3B0}">
  <sheetPr>
    <tabColor rgb="FFA9D08E"/>
  </sheetPr>
  <dimension ref="A1:J7"/>
  <sheetViews>
    <sheetView workbookViewId="0">
      <selection activeCell="B2" sqref="B2:J2"/>
    </sheetView>
  </sheetViews>
  <sheetFormatPr defaultColWidth="9.109375" defaultRowHeight="14.4" x14ac:dyDescent="0.3"/>
  <cols>
    <col min="1" max="1" width="2.6640625" style="1" customWidth="1"/>
    <col min="2" max="2" width="12.109375" bestFit="1" customWidth="1"/>
  </cols>
  <sheetData>
    <row r="1" spans="2:10" x14ac:dyDescent="0.3">
      <c r="B1" s="6" t="s">
        <v>0</v>
      </c>
      <c r="C1" s="1"/>
      <c r="D1" s="1"/>
      <c r="E1" s="1"/>
      <c r="F1" s="1"/>
      <c r="G1" s="1"/>
      <c r="H1" s="1"/>
      <c r="I1" s="1"/>
      <c r="J1" s="1"/>
    </row>
    <row r="2" spans="2:10" x14ac:dyDescent="0.3">
      <c r="B2" s="410" t="s">
        <v>44</v>
      </c>
      <c r="C2" s="410"/>
      <c r="D2" s="410"/>
      <c r="E2" s="410"/>
      <c r="F2" s="410"/>
      <c r="G2" s="410"/>
      <c r="H2" s="410"/>
      <c r="I2" s="410"/>
      <c r="J2" s="410"/>
    </row>
    <row r="3" spans="2:10" x14ac:dyDescent="0.3">
      <c r="B3" s="91" t="s">
        <v>33</v>
      </c>
      <c r="C3" s="93" t="s">
        <v>34</v>
      </c>
      <c r="D3" s="93" t="s">
        <v>35</v>
      </c>
      <c r="E3" s="93" t="s">
        <v>36</v>
      </c>
      <c r="F3" s="93" t="s">
        <v>37</v>
      </c>
      <c r="G3" s="93" t="s">
        <v>38</v>
      </c>
      <c r="H3" s="93" t="s">
        <v>39</v>
      </c>
      <c r="I3" s="93" t="s">
        <v>40</v>
      </c>
      <c r="J3" s="93" t="s">
        <v>41</v>
      </c>
    </row>
    <row r="4" spans="2:10" x14ac:dyDescent="0.3">
      <c r="B4" s="92" t="s">
        <v>42</v>
      </c>
      <c r="C4" s="92"/>
      <c r="D4" s="92"/>
      <c r="E4" s="92"/>
      <c r="F4" s="92"/>
      <c r="G4" s="92"/>
      <c r="H4" s="92"/>
      <c r="I4" s="92"/>
      <c r="J4" s="92"/>
    </row>
    <row r="5" spans="2:10" x14ac:dyDescent="0.3">
      <c r="B5" s="91" t="s">
        <v>43</v>
      </c>
      <c r="C5" s="91" t="s">
        <v>33</v>
      </c>
      <c r="D5" s="91" t="s">
        <v>33</v>
      </c>
      <c r="E5" s="91" t="s">
        <v>33</v>
      </c>
      <c r="F5" s="91" t="s">
        <v>33</v>
      </c>
      <c r="G5" s="91" t="s">
        <v>33</v>
      </c>
      <c r="H5" s="91"/>
      <c r="I5" s="91" t="s">
        <v>33</v>
      </c>
      <c r="J5" s="91" t="s">
        <v>33</v>
      </c>
    </row>
    <row r="7" spans="2:10" x14ac:dyDescent="0.3">
      <c r="B7" t="s">
        <v>45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2C6A-B5C0-4E3A-9446-317948CC56D3}">
  <sheetPr>
    <tabColor theme="9" tint="0.59999389629810485"/>
  </sheetPr>
  <dimension ref="B2:J54"/>
  <sheetViews>
    <sheetView workbookViewId="0">
      <selection activeCell="B25" sqref="B25:C25"/>
    </sheetView>
  </sheetViews>
  <sheetFormatPr defaultColWidth="9.109375" defaultRowHeight="14.4" x14ac:dyDescent="0.3"/>
  <cols>
    <col min="1" max="1" width="9.109375" style="14"/>
    <col min="2" max="2" width="31.88671875" style="14" customWidth="1"/>
    <col min="3" max="3" width="112.44140625" style="14" customWidth="1"/>
    <col min="4" max="4" width="26" style="14" bestFit="1" customWidth="1"/>
    <col min="5" max="5" width="25.6640625" style="14" customWidth="1"/>
    <col min="6" max="6" width="28.44140625" style="14" customWidth="1"/>
    <col min="7" max="7" width="55.6640625" style="14" customWidth="1"/>
    <col min="8" max="8" width="38.5546875" style="14" customWidth="1"/>
    <col min="9" max="9" width="20.109375" style="14" customWidth="1"/>
    <col min="10" max="10" width="18" style="14" customWidth="1"/>
    <col min="11" max="16384" width="9.109375" style="14"/>
  </cols>
  <sheetData>
    <row r="2" spans="2:10" ht="18" x14ac:dyDescent="0.35">
      <c r="B2" s="411" t="s">
        <v>46</v>
      </c>
      <c r="C2" s="412"/>
      <c r="E2" s="411" t="s">
        <v>47</v>
      </c>
      <c r="F2" s="413"/>
      <c r="G2" s="413"/>
      <c r="H2" s="413"/>
      <c r="I2" s="413"/>
      <c r="J2" s="414"/>
    </row>
    <row r="3" spans="2:10" x14ac:dyDescent="0.3">
      <c r="B3" s="415" t="s">
        <v>48</v>
      </c>
      <c r="C3" s="415"/>
      <c r="E3" s="37" t="s">
        <v>4</v>
      </c>
      <c r="F3" s="37" t="s">
        <v>7</v>
      </c>
      <c r="G3" s="37" t="s">
        <v>9</v>
      </c>
      <c r="H3" s="37" t="s">
        <v>49</v>
      </c>
      <c r="I3" s="37" t="s">
        <v>50</v>
      </c>
      <c r="J3" s="37" t="s">
        <v>10</v>
      </c>
    </row>
    <row r="4" spans="2:10" x14ac:dyDescent="0.3">
      <c r="B4" s="38" t="s">
        <v>51</v>
      </c>
      <c r="C4" s="38" t="s">
        <v>52</v>
      </c>
      <c r="E4" s="39" t="s">
        <v>53</v>
      </c>
      <c r="F4" s="40" t="s">
        <v>54</v>
      </c>
      <c r="G4" s="41" t="s">
        <v>55</v>
      </c>
      <c r="H4" s="41" t="s">
        <v>56</v>
      </c>
      <c r="I4" s="41" t="s">
        <v>57</v>
      </c>
      <c r="J4" s="40" t="s">
        <v>58</v>
      </c>
    </row>
    <row r="5" spans="2:10" x14ac:dyDescent="0.3">
      <c r="B5" s="29" t="s">
        <v>4</v>
      </c>
      <c r="C5" s="29" t="s">
        <v>59</v>
      </c>
      <c r="E5" s="39" t="s">
        <v>60</v>
      </c>
      <c r="F5" s="40" t="s">
        <v>61</v>
      </c>
      <c r="G5" s="41" t="s">
        <v>62</v>
      </c>
      <c r="H5" s="41" t="s">
        <v>63</v>
      </c>
      <c r="I5" s="41" t="s">
        <v>64</v>
      </c>
      <c r="J5" s="40" t="s">
        <v>65</v>
      </c>
    </row>
    <row r="6" spans="2:10" x14ac:dyDescent="0.3">
      <c r="B6" s="29" t="s">
        <v>7</v>
      </c>
      <c r="C6" s="29" t="s">
        <v>66</v>
      </c>
      <c r="E6" s="39" t="s">
        <v>67</v>
      </c>
      <c r="F6" s="40" t="s">
        <v>68</v>
      </c>
      <c r="G6" s="41" t="s">
        <v>69</v>
      </c>
      <c r="H6" s="42"/>
      <c r="I6" s="41" t="s">
        <v>70</v>
      </c>
      <c r="J6" s="42"/>
    </row>
    <row r="7" spans="2:10" x14ac:dyDescent="0.3">
      <c r="B7" s="29" t="s">
        <v>9</v>
      </c>
      <c r="C7" s="29" t="s">
        <v>71</v>
      </c>
      <c r="E7" s="39" t="s">
        <v>72</v>
      </c>
      <c r="F7" s="41" t="s">
        <v>73</v>
      </c>
      <c r="G7" s="41" t="s">
        <v>74</v>
      </c>
      <c r="H7" s="13"/>
      <c r="I7" s="41" t="s">
        <v>75</v>
      </c>
      <c r="J7" s="41"/>
    </row>
    <row r="8" spans="2:10" x14ac:dyDescent="0.3">
      <c r="B8" s="29" t="s">
        <v>49</v>
      </c>
      <c r="C8" s="29" t="s">
        <v>76</v>
      </c>
      <c r="E8" s="39" t="s">
        <v>77</v>
      </c>
      <c r="F8" s="41" t="s">
        <v>78</v>
      </c>
      <c r="G8" s="41" t="s">
        <v>79</v>
      </c>
      <c r="H8" s="13"/>
      <c r="I8" s="41" t="s">
        <v>80</v>
      </c>
      <c r="J8" s="41"/>
    </row>
    <row r="9" spans="2:10" ht="28.8" x14ac:dyDescent="0.3">
      <c r="B9" s="29" t="s">
        <v>50</v>
      </c>
      <c r="C9" s="13" t="s">
        <v>81</v>
      </c>
      <c r="E9" s="39" t="s">
        <v>82</v>
      </c>
      <c r="F9" s="13" t="s">
        <v>83</v>
      </c>
      <c r="G9" s="41" t="s">
        <v>84</v>
      </c>
      <c r="H9" s="41"/>
      <c r="I9" s="41" t="s">
        <v>85</v>
      </c>
      <c r="J9" s="41"/>
    </row>
    <row r="10" spans="2:10" ht="28.8" x14ac:dyDescent="0.3">
      <c r="B10" s="29" t="s">
        <v>10</v>
      </c>
      <c r="C10" s="13" t="s">
        <v>86</v>
      </c>
      <c r="E10" s="39" t="s">
        <v>87</v>
      </c>
      <c r="F10" s="41" t="s">
        <v>17</v>
      </c>
      <c r="G10" s="41" t="s">
        <v>88</v>
      </c>
      <c r="H10" s="41"/>
      <c r="I10" s="41"/>
      <c r="J10" s="41"/>
    </row>
    <row r="11" spans="2:10" x14ac:dyDescent="0.3">
      <c r="B11" s="415" t="s">
        <v>89</v>
      </c>
      <c r="C11" s="415"/>
      <c r="E11" s="39" t="s">
        <v>90</v>
      </c>
      <c r="F11" s="41" t="s">
        <v>91</v>
      </c>
      <c r="G11" s="41" t="s">
        <v>92</v>
      </c>
      <c r="H11" s="41"/>
      <c r="I11" s="41"/>
      <c r="J11" s="41"/>
    </row>
    <row r="12" spans="2:10" x14ac:dyDescent="0.3">
      <c r="B12" s="38" t="s">
        <v>51</v>
      </c>
      <c r="C12" s="38" t="s">
        <v>52</v>
      </c>
      <c r="E12" s="39" t="s">
        <v>93</v>
      </c>
      <c r="F12" s="41" t="s">
        <v>94</v>
      </c>
      <c r="G12" s="41" t="s">
        <v>95</v>
      </c>
      <c r="H12" s="41"/>
      <c r="I12" s="13"/>
      <c r="J12" s="41"/>
    </row>
    <row r="13" spans="2:10" x14ac:dyDescent="0.3">
      <c r="B13" s="29" t="s">
        <v>96</v>
      </c>
      <c r="C13" s="29" t="s">
        <v>97</v>
      </c>
      <c r="E13" s="39" t="s">
        <v>98</v>
      </c>
      <c r="F13" s="41" t="s">
        <v>99</v>
      </c>
      <c r="G13" s="41" t="s">
        <v>100</v>
      </c>
      <c r="H13" s="41"/>
      <c r="I13" s="13"/>
      <c r="J13" s="41"/>
    </row>
    <row r="14" spans="2:10" x14ac:dyDescent="0.3">
      <c r="B14" s="29" t="s">
        <v>6</v>
      </c>
      <c r="C14" s="29" t="s">
        <v>101</v>
      </c>
      <c r="E14" s="39" t="s">
        <v>102</v>
      </c>
      <c r="F14" s="13"/>
      <c r="G14" s="41" t="s">
        <v>103</v>
      </c>
      <c r="H14" s="41"/>
      <c r="I14" s="13"/>
      <c r="J14" s="41"/>
    </row>
    <row r="15" spans="2:10" x14ac:dyDescent="0.3">
      <c r="B15" s="29" t="s">
        <v>7</v>
      </c>
      <c r="C15" s="29" t="s">
        <v>66</v>
      </c>
      <c r="E15" s="39" t="s">
        <v>104</v>
      </c>
      <c r="F15" s="13"/>
      <c r="G15" s="41" t="s">
        <v>105</v>
      </c>
      <c r="H15" s="41"/>
      <c r="I15" s="41"/>
      <c r="J15" s="41"/>
    </row>
    <row r="16" spans="2:10" x14ac:dyDescent="0.3">
      <c r="B16" s="29" t="s">
        <v>8</v>
      </c>
      <c r="C16" s="29" t="s">
        <v>106</v>
      </c>
      <c r="E16" s="39" t="s">
        <v>107</v>
      </c>
      <c r="F16" s="41"/>
      <c r="G16" s="41" t="s">
        <v>108</v>
      </c>
      <c r="H16" s="41"/>
      <c r="I16" s="41"/>
      <c r="J16" s="41"/>
    </row>
    <row r="17" spans="2:10" x14ac:dyDescent="0.3">
      <c r="B17" s="29" t="s">
        <v>9</v>
      </c>
      <c r="C17" s="29" t="s">
        <v>71</v>
      </c>
      <c r="E17" s="39" t="s">
        <v>109</v>
      </c>
      <c r="F17" s="41"/>
      <c r="G17" s="41" t="s">
        <v>110</v>
      </c>
      <c r="H17" s="41"/>
      <c r="I17" s="41"/>
      <c r="J17" s="41"/>
    </row>
    <row r="18" spans="2:10" ht="28.8" x14ac:dyDescent="0.3">
      <c r="B18" s="29" t="s">
        <v>10</v>
      </c>
      <c r="C18" s="13" t="s">
        <v>86</v>
      </c>
      <c r="E18" s="39" t="s">
        <v>111</v>
      </c>
      <c r="F18" s="41"/>
      <c r="G18" s="41" t="s">
        <v>112</v>
      </c>
      <c r="H18" s="41"/>
      <c r="I18" s="41"/>
      <c r="J18" s="41"/>
    </row>
    <row r="19" spans="2:10" x14ac:dyDescent="0.3">
      <c r="B19" s="29" t="s">
        <v>113</v>
      </c>
      <c r="C19" s="29" t="s">
        <v>114</v>
      </c>
      <c r="E19" s="13"/>
      <c r="F19" s="41"/>
      <c r="G19" s="41" t="s">
        <v>115</v>
      </c>
      <c r="H19" s="41"/>
      <c r="I19" s="41"/>
      <c r="J19" s="41"/>
    </row>
    <row r="20" spans="2:10" x14ac:dyDescent="0.3">
      <c r="B20" s="29" t="s">
        <v>116</v>
      </c>
      <c r="C20" s="29" t="s">
        <v>117</v>
      </c>
      <c r="E20" s="13"/>
      <c r="F20" s="41"/>
      <c r="G20" s="41" t="s">
        <v>118</v>
      </c>
      <c r="H20" s="41"/>
      <c r="I20" s="41"/>
      <c r="J20" s="41"/>
    </row>
    <row r="21" spans="2:10" x14ac:dyDescent="0.3">
      <c r="B21" s="29" t="s">
        <v>119</v>
      </c>
      <c r="C21" s="29" t="s">
        <v>120</v>
      </c>
    </row>
    <row r="22" spans="2:10" ht="28.8" x14ac:dyDescent="0.3">
      <c r="B22" s="29" t="s">
        <v>2</v>
      </c>
      <c r="C22" s="13" t="s">
        <v>121</v>
      </c>
    </row>
    <row r="23" spans="2:10" ht="21" x14ac:dyDescent="0.4">
      <c r="B23" s="415" t="s">
        <v>122</v>
      </c>
      <c r="C23" s="415"/>
      <c r="E23" s="416" t="s">
        <v>123</v>
      </c>
      <c r="F23" s="413"/>
      <c r="G23" s="413"/>
      <c r="H23" s="413"/>
      <c r="I23" s="414"/>
    </row>
    <row r="24" spans="2:10" ht="28.8" x14ac:dyDescent="0.3">
      <c r="B24" s="29" t="s">
        <v>10</v>
      </c>
      <c r="C24" s="13" t="s">
        <v>86</v>
      </c>
      <c r="E24" s="43" t="s">
        <v>124</v>
      </c>
      <c r="F24" s="43" t="s">
        <v>125</v>
      </c>
      <c r="G24" s="43" t="s">
        <v>126</v>
      </c>
      <c r="H24" s="43" t="s">
        <v>127</v>
      </c>
      <c r="I24" s="44" t="s">
        <v>128</v>
      </c>
    </row>
    <row r="25" spans="2:10" x14ac:dyDescent="0.3">
      <c r="B25" s="29" t="s">
        <v>20</v>
      </c>
      <c r="C25" s="13" t="s">
        <v>129</v>
      </c>
      <c r="E25" s="43"/>
      <c r="F25" s="43"/>
      <c r="G25" s="43"/>
      <c r="H25" s="43"/>
      <c r="I25" s="44"/>
    </row>
    <row r="26" spans="2:10" ht="28.8" x14ac:dyDescent="0.3">
      <c r="B26" s="29" t="s">
        <v>5</v>
      </c>
      <c r="C26" s="29" t="s">
        <v>130</v>
      </c>
      <c r="E26" s="45" t="s">
        <v>3</v>
      </c>
      <c r="F26" s="45" t="s">
        <v>131</v>
      </c>
      <c r="G26" s="46" t="s">
        <v>132</v>
      </c>
      <c r="H26" s="45" t="s">
        <v>133</v>
      </c>
      <c r="I26" s="2" t="s">
        <v>134</v>
      </c>
    </row>
    <row r="27" spans="2:10" ht="28.8" x14ac:dyDescent="0.3">
      <c r="B27" s="29" t="s">
        <v>6</v>
      </c>
      <c r="C27" s="29" t="s">
        <v>101</v>
      </c>
      <c r="E27" s="45" t="s">
        <v>135</v>
      </c>
      <c r="F27" s="45" t="s">
        <v>136</v>
      </c>
      <c r="G27" s="46" t="s">
        <v>137</v>
      </c>
      <c r="H27" s="45" t="s">
        <v>133</v>
      </c>
      <c r="I27" s="2" t="s">
        <v>134</v>
      </c>
    </row>
    <row r="28" spans="2:10" ht="28.8" x14ac:dyDescent="0.3">
      <c r="B28" s="29" t="s">
        <v>23</v>
      </c>
      <c r="C28" s="29" t="s">
        <v>138</v>
      </c>
      <c r="E28" s="45" t="s">
        <v>139</v>
      </c>
      <c r="F28" s="45" t="s">
        <v>140</v>
      </c>
      <c r="G28" s="46" t="s">
        <v>141</v>
      </c>
      <c r="H28" s="45" t="s">
        <v>133</v>
      </c>
      <c r="I28" s="2" t="s">
        <v>134</v>
      </c>
    </row>
    <row r="29" spans="2:10" ht="28.8" x14ac:dyDescent="0.3">
      <c r="B29" s="29" t="s">
        <v>142</v>
      </c>
      <c r="C29" s="29" t="s">
        <v>143</v>
      </c>
      <c r="E29" s="45" t="s">
        <v>10</v>
      </c>
      <c r="F29" s="45" t="s">
        <v>136</v>
      </c>
      <c r="G29" s="46" t="s">
        <v>144</v>
      </c>
      <c r="H29" s="46" t="s">
        <v>145</v>
      </c>
      <c r="I29" s="2" t="s">
        <v>146</v>
      </c>
    </row>
    <row r="30" spans="2:10" x14ac:dyDescent="0.3">
      <c r="B30" s="29" t="s">
        <v>25</v>
      </c>
      <c r="C30" s="29" t="s">
        <v>147</v>
      </c>
      <c r="E30" s="45" t="s">
        <v>5</v>
      </c>
      <c r="F30" s="45" t="s">
        <v>131</v>
      </c>
      <c r="G30" s="45"/>
      <c r="H30" s="46">
        <v>999</v>
      </c>
      <c r="I30" s="2" t="s">
        <v>146</v>
      </c>
    </row>
    <row r="31" spans="2:10" ht="43.2" x14ac:dyDescent="0.3">
      <c r="B31" s="29" t="s">
        <v>26</v>
      </c>
      <c r="C31" s="29" t="s">
        <v>148</v>
      </c>
      <c r="E31" s="45" t="s">
        <v>23</v>
      </c>
      <c r="F31" s="45" t="s">
        <v>136</v>
      </c>
      <c r="G31" s="45"/>
      <c r="H31" s="46" t="s">
        <v>149</v>
      </c>
      <c r="I31" s="2" t="s">
        <v>146</v>
      </c>
    </row>
    <row r="32" spans="2:10" x14ac:dyDescent="0.3">
      <c r="B32" s="29" t="s">
        <v>150</v>
      </c>
      <c r="C32" s="29" t="s">
        <v>151</v>
      </c>
      <c r="E32" s="45" t="s">
        <v>152</v>
      </c>
      <c r="F32" s="45" t="s">
        <v>131</v>
      </c>
      <c r="G32" s="45"/>
      <c r="H32" s="46">
        <v>999</v>
      </c>
      <c r="I32" s="2" t="s">
        <v>146</v>
      </c>
    </row>
    <row r="33" spans="2:9" ht="43.2" x14ac:dyDescent="0.3">
      <c r="B33" s="29" t="s">
        <v>153</v>
      </c>
      <c r="C33" s="29" t="s">
        <v>154</v>
      </c>
      <c r="E33" s="45" t="s">
        <v>25</v>
      </c>
      <c r="F33" s="45" t="s">
        <v>136</v>
      </c>
      <c r="G33" s="45"/>
      <c r="H33" s="46" t="s">
        <v>149</v>
      </c>
      <c r="I33" s="2" t="s">
        <v>146</v>
      </c>
    </row>
    <row r="34" spans="2:9" x14ac:dyDescent="0.3">
      <c r="B34" s="29" t="s">
        <v>29</v>
      </c>
      <c r="C34" s="29" t="s">
        <v>155</v>
      </c>
      <c r="E34" s="45" t="s">
        <v>26</v>
      </c>
      <c r="F34" s="45" t="s">
        <v>131</v>
      </c>
      <c r="G34" s="45"/>
      <c r="H34" s="46">
        <v>999</v>
      </c>
      <c r="I34" s="2" t="s">
        <v>146</v>
      </c>
    </row>
    <row r="35" spans="2:9" x14ac:dyDescent="0.3">
      <c r="B35" s="29" t="s">
        <v>30</v>
      </c>
      <c r="C35" s="29" t="s">
        <v>156</v>
      </c>
      <c r="E35" s="45" t="s">
        <v>157</v>
      </c>
      <c r="F35" s="45" t="s">
        <v>136</v>
      </c>
      <c r="G35" s="45"/>
      <c r="H35" s="46"/>
      <c r="I35" s="2"/>
    </row>
    <row r="36" spans="2:9" ht="43.2" x14ac:dyDescent="0.3">
      <c r="B36" s="29" t="s">
        <v>31</v>
      </c>
      <c r="C36" s="29" t="s">
        <v>158</v>
      </c>
      <c r="E36" s="45" t="s">
        <v>150</v>
      </c>
      <c r="F36" s="45" t="s">
        <v>136</v>
      </c>
      <c r="G36" s="45"/>
      <c r="H36" s="46" t="s">
        <v>159</v>
      </c>
      <c r="I36" s="2" t="s">
        <v>146</v>
      </c>
    </row>
    <row r="37" spans="2:9" ht="43.2" x14ac:dyDescent="0.3">
      <c r="E37" s="45" t="s">
        <v>153</v>
      </c>
      <c r="F37" s="45" t="s">
        <v>136</v>
      </c>
      <c r="G37" s="45"/>
      <c r="H37" s="46" t="s">
        <v>159</v>
      </c>
      <c r="I37" s="2" t="s">
        <v>146</v>
      </c>
    </row>
    <row r="38" spans="2:9" x14ac:dyDescent="0.3">
      <c r="E38" s="45" t="s">
        <v>29</v>
      </c>
      <c r="F38" s="45" t="s">
        <v>136</v>
      </c>
      <c r="G38" s="45"/>
      <c r="H38" s="45"/>
      <c r="I38" s="2" t="s">
        <v>146</v>
      </c>
    </row>
    <row r="39" spans="2:9" x14ac:dyDescent="0.3">
      <c r="E39" s="45" t="s">
        <v>30</v>
      </c>
      <c r="F39" s="45" t="s">
        <v>136</v>
      </c>
      <c r="G39" s="45"/>
      <c r="H39" s="45"/>
      <c r="I39" s="2" t="s">
        <v>146</v>
      </c>
    </row>
    <row r="40" spans="2:9" x14ac:dyDescent="0.3">
      <c r="E40" s="45" t="s">
        <v>31</v>
      </c>
      <c r="F40" s="45" t="s">
        <v>131</v>
      </c>
      <c r="G40" s="45"/>
      <c r="H40" s="45"/>
      <c r="I40" s="2" t="s">
        <v>146</v>
      </c>
    </row>
    <row r="41" spans="2:9" x14ac:dyDescent="0.3">
      <c r="E41" s="45" t="s">
        <v>96</v>
      </c>
      <c r="F41" s="45" t="s">
        <v>136</v>
      </c>
      <c r="G41" s="45"/>
      <c r="H41" s="45"/>
      <c r="I41" s="2" t="s">
        <v>146</v>
      </c>
    </row>
    <row r="42" spans="2:9" x14ac:dyDescent="0.3">
      <c r="E42" s="45" t="s">
        <v>6</v>
      </c>
      <c r="F42" s="45" t="s">
        <v>136</v>
      </c>
      <c r="G42" s="45"/>
      <c r="H42" s="45"/>
      <c r="I42" s="2" t="s">
        <v>146</v>
      </c>
    </row>
    <row r="43" spans="2:9" x14ac:dyDescent="0.3">
      <c r="E43" s="45" t="s">
        <v>7</v>
      </c>
      <c r="F43" s="45" t="s">
        <v>136</v>
      </c>
      <c r="G43" s="45"/>
      <c r="H43" s="45"/>
      <c r="I43" s="2" t="s">
        <v>146</v>
      </c>
    </row>
    <row r="44" spans="2:9" x14ac:dyDescent="0.3">
      <c r="E44" s="45" t="s">
        <v>160</v>
      </c>
      <c r="F44" s="45" t="s">
        <v>136</v>
      </c>
      <c r="G44" s="45"/>
      <c r="H44" s="45"/>
      <c r="I44" s="2" t="s">
        <v>146</v>
      </c>
    </row>
    <row r="45" spans="2:9" x14ac:dyDescent="0.3">
      <c r="E45" s="45" t="s">
        <v>9</v>
      </c>
      <c r="F45" s="45" t="s">
        <v>136</v>
      </c>
      <c r="G45" s="45"/>
      <c r="H45" s="45"/>
      <c r="I45" s="2" t="s">
        <v>146</v>
      </c>
    </row>
    <row r="46" spans="2:9" x14ac:dyDescent="0.3">
      <c r="E46" s="45" t="s">
        <v>161</v>
      </c>
      <c r="F46" s="45" t="s">
        <v>136</v>
      </c>
      <c r="G46" s="45"/>
      <c r="H46" s="45"/>
      <c r="I46" s="2" t="s">
        <v>146</v>
      </c>
    </row>
    <row r="47" spans="2:9" x14ac:dyDescent="0.3">
      <c r="E47" s="45" t="s">
        <v>162</v>
      </c>
      <c r="F47" s="45" t="s">
        <v>136</v>
      </c>
      <c r="G47" s="45"/>
      <c r="H47" s="45"/>
      <c r="I47" s="2" t="s">
        <v>146</v>
      </c>
    </row>
    <row r="48" spans="2:9" x14ac:dyDescent="0.3">
      <c r="E48" s="45" t="s">
        <v>163</v>
      </c>
      <c r="F48" s="45" t="s">
        <v>136</v>
      </c>
      <c r="G48" s="45"/>
      <c r="H48" s="45"/>
      <c r="I48" s="2" t="s">
        <v>146</v>
      </c>
    </row>
    <row r="49" spans="5:9" x14ac:dyDescent="0.3">
      <c r="E49" s="45" t="s">
        <v>13</v>
      </c>
      <c r="F49" s="45" t="s">
        <v>136</v>
      </c>
      <c r="G49" s="45"/>
      <c r="H49" s="45" t="s">
        <v>145</v>
      </c>
      <c r="I49" s="2" t="s">
        <v>146</v>
      </c>
    </row>
    <row r="50" spans="5:9" x14ac:dyDescent="0.3">
      <c r="E50" s="45" t="s">
        <v>14</v>
      </c>
      <c r="F50" s="45" t="s">
        <v>136</v>
      </c>
      <c r="G50" s="45"/>
      <c r="H50" s="45" t="s">
        <v>145</v>
      </c>
      <c r="I50" s="2" t="s">
        <v>146</v>
      </c>
    </row>
    <row r="51" spans="5:9" x14ac:dyDescent="0.3">
      <c r="E51" s="45" t="s">
        <v>164</v>
      </c>
      <c r="F51" s="45" t="s">
        <v>136</v>
      </c>
      <c r="G51" s="45"/>
      <c r="H51" s="45" t="s">
        <v>145</v>
      </c>
      <c r="I51" s="2" t="s">
        <v>146</v>
      </c>
    </row>
    <row r="52" spans="5:9" x14ac:dyDescent="0.3">
      <c r="E52" s="45" t="s">
        <v>15</v>
      </c>
      <c r="F52" s="45" t="s">
        <v>136</v>
      </c>
      <c r="G52" s="45"/>
      <c r="H52" s="45" t="s">
        <v>145</v>
      </c>
      <c r="I52" s="2" t="s">
        <v>146</v>
      </c>
    </row>
    <row r="53" spans="5:9" x14ac:dyDescent="0.3">
      <c r="E53" s="45" t="s">
        <v>165</v>
      </c>
      <c r="F53" s="45" t="s">
        <v>136</v>
      </c>
      <c r="G53" s="45"/>
      <c r="H53" s="45" t="s">
        <v>145</v>
      </c>
      <c r="I53" s="2" t="s">
        <v>146</v>
      </c>
    </row>
    <row r="54" spans="5:9" x14ac:dyDescent="0.3">
      <c r="E54" s="45" t="s">
        <v>17</v>
      </c>
      <c r="F54" s="45" t="s">
        <v>136</v>
      </c>
      <c r="G54" s="45"/>
      <c r="H54" s="45" t="s">
        <v>145</v>
      </c>
      <c r="I54" s="2" t="s">
        <v>146</v>
      </c>
    </row>
  </sheetData>
  <mergeCells count="6">
    <mergeCell ref="B2:C2"/>
    <mergeCell ref="E2:J2"/>
    <mergeCell ref="B3:C3"/>
    <mergeCell ref="B11:C11"/>
    <mergeCell ref="B23:C23"/>
    <mergeCell ref="E23:I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S29"/>
  <sheetViews>
    <sheetView workbookViewId="0">
      <selection activeCell="D6" sqref="D6"/>
    </sheetView>
  </sheetViews>
  <sheetFormatPr defaultRowHeight="14.4" x14ac:dyDescent="0.3"/>
  <cols>
    <col min="1" max="1" width="2.6640625" style="1" customWidth="1"/>
  </cols>
  <sheetData>
    <row r="1" spans="2:7" s="1" customFormat="1" x14ac:dyDescent="0.3">
      <c r="B1" s="106" t="s">
        <v>166</v>
      </c>
      <c r="C1" s="107"/>
      <c r="D1" s="107"/>
      <c r="E1" s="107"/>
      <c r="F1" s="107"/>
      <c r="G1" s="107"/>
    </row>
    <row r="2" spans="2:7" x14ac:dyDescent="0.3">
      <c r="B2" t="s">
        <v>167</v>
      </c>
    </row>
    <row r="3" spans="2:7" x14ac:dyDescent="0.3">
      <c r="B3" t="s">
        <v>638</v>
      </c>
    </row>
    <row r="4" spans="2:7" x14ac:dyDescent="0.3">
      <c r="B4" t="s">
        <v>168</v>
      </c>
    </row>
    <row r="29" spans="19:19" x14ac:dyDescent="0.3">
      <c r="S29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138B-1279-4DE8-8CE9-3A2F400D359D}">
  <sheetPr>
    <tabColor theme="7" tint="0.59999389629810485"/>
  </sheetPr>
  <dimension ref="A1:I69"/>
  <sheetViews>
    <sheetView zoomScaleNormal="100" workbookViewId="0"/>
  </sheetViews>
  <sheetFormatPr defaultColWidth="9.109375" defaultRowHeight="14.4" x14ac:dyDescent="0.3"/>
  <cols>
    <col min="1" max="1" width="2.6640625" customWidth="1"/>
    <col min="2" max="2" width="29.88671875" customWidth="1"/>
    <col min="3" max="9" width="15.44140625" customWidth="1"/>
  </cols>
  <sheetData>
    <row r="1" spans="1:9" x14ac:dyDescent="0.3">
      <c r="A1" s="5"/>
      <c r="B1" s="6" t="s">
        <v>169</v>
      </c>
      <c r="C1" s="22"/>
      <c r="D1" s="22"/>
      <c r="E1" s="22"/>
      <c r="F1" s="21"/>
      <c r="G1" s="20"/>
      <c r="H1" s="20"/>
      <c r="I1" s="20"/>
    </row>
    <row r="2" spans="1:9" x14ac:dyDescent="0.3">
      <c r="A2" s="5"/>
      <c r="B2" s="6" t="s">
        <v>170</v>
      </c>
      <c r="C2" s="22"/>
      <c r="D2" s="22"/>
      <c r="E2" s="22"/>
      <c r="F2" s="21"/>
      <c r="G2" s="20"/>
      <c r="H2" s="20"/>
      <c r="I2" s="20"/>
    </row>
    <row r="3" spans="1:9" x14ac:dyDescent="0.3">
      <c r="A3" s="5"/>
      <c r="B3" s="11"/>
      <c r="C3" s="47"/>
      <c r="D3" s="47"/>
      <c r="E3" s="47"/>
    </row>
    <row r="4" spans="1:9" x14ac:dyDescent="0.3">
      <c r="A4" s="5"/>
      <c r="B4" s="11"/>
      <c r="C4" s="52" t="s">
        <v>171</v>
      </c>
      <c r="D4" s="52" t="s">
        <v>172</v>
      </c>
      <c r="E4" s="52" t="s">
        <v>173</v>
      </c>
      <c r="F4" s="53" t="s">
        <v>174</v>
      </c>
      <c r="G4" s="53" t="s">
        <v>175</v>
      </c>
      <c r="H4" s="53" t="s">
        <v>176</v>
      </c>
      <c r="I4" s="53" t="s">
        <v>177</v>
      </c>
    </row>
    <row r="5" spans="1:9" x14ac:dyDescent="0.3">
      <c r="A5" s="5"/>
      <c r="B5" s="48" t="s">
        <v>178</v>
      </c>
      <c r="C5" s="49"/>
      <c r="D5" s="49"/>
      <c r="E5" s="49"/>
      <c r="F5" s="49"/>
      <c r="G5" s="49"/>
      <c r="H5" s="49"/>
      <c r="I5" s="49"/>
    </row>
    <row r="6" spans="1:9" x14ac:dyDescent="0.3">
      <c r="A6" s="5"/>
      <c r="B6" s="12" t="s">
        <v>179</v>
      </c>
      <c r="C6" s="23"/>
      <c r="D6" s="23"/>
      <c r="E6" s="23"/>
    </row>
    <row r="7" spans="1:9" x14ac:dyDescent="0.3">
      <c r="A7" s="5"/>
      <c r="B7" s="12" t="s">
        <v>180</v>
      </c>
      <c r="C7" s="23"/>
      <c r="D7" s="23"/>
      <c r="E7" s="23"/>
    </row>
    <row r="8" spans="1:9" x14ac:dyDescent="0.3">
      <c r="A8" s="5"/>
      <c r="B8" s="12" t="s">
        <v>181</v>
      </c>
      <c r="C8" s="23"/>
      <c r="D8" s="23"/>
      <c r="E8" s="23"/>
    </row>
    <row r="9" spans="1:9" x14ac:dyDescent="0.3">
      <c r="A9" s="5"/>
      <c r="B9" s="12" t="s">
        <v>182</v>
      </c>
      <c r="C9" s="23"/>
      <c r="D9" s="23"/>
      <c r="E9" s="23"/>
    </row>
    <row r="10" spans="1:9" x14ac:dyDescent="0.3">
      <c r="A10" s="5"/>
      <c r="B10" s="12" t="s">
        <v>183</v>
      </c>
      <c r="C10" s="23"/>
      <c r="D10" s="23"/>
      <c r="E10" s="23"/>
    </row>
    <row r="11" spans="1:9" x14ac:dyDescent="0.3">
      <c r="A11" s="5"/>
      <c r="B11" s="12" t="s">
        <v>184</v>
      </c>
      <c r="C11" s="23"/>
      <c r="D11" s="23"/>
      <c r="E11" s="23"/>
    </row>
    <row r="12" spans="1:9" x14ac:dyDescent="0.3">
      <c r="A12" s="5"/>
      <c r="B12" s="48" t="s">
        <v>185</v>
      </c>
      <c r="C12" s="114"/>
      <c r="D12" s="114"/>
      <c r="E12" s="114"/>
      <c r="F12" s="115"/>
      <c r="G12" s="115"/>
      <c r="H12" s="115"/>
      <c r="I12" s="115"/>
    </row>
    <row r="13" spans="1:9" x14ac:dyDescent="0.3">
      <c r="A13" s="5"/>
      <c r="B13" s="12" t="s">
        <v>179</v>
      </c>
      <c r="C13" s="23"/>
      <c r="D13" s="23"/>
      <c r="E13" s="23"/>
    </row>
    <row r="14" spans="1:9" x14ac:dyDescent="0.3">
      <c r="A14" s="5"/>
      <c r="B14" s="12" t="s">
        <v>180</v>
      </c>
      <c r="C14" s="23"/>
      <c r="D14" s="23"/>
      <c r="E14" s="23"/>
    </row>
    <row r="15" spans="1:9" x14ac:dyDescent="0.3">
      <c r="A15" s="5"/>
      <c r="B15" s="12" t="s">
        <v>181</v>
      </c>
      <c r="C15" s="23"/>
      <c r="D15" s="23"/>
      <c r="E15" s="23"/>
    </row>
    <row r="16" spans="1:9" x14ac:dyDescent="0.3">
      <c r="A16" s="5"/>
      <c r="B16" s="12" t="s">
        <v>182</v>
      </c>
      <c r="C16" s="23"/>
      <c r="D16" s="23"/>
      <c r="E16" s="23"/>
    </row>
    <row r="17" spans="1:9" x14ac:dyDescent="0.3">
      <c r="A17" s="5"/>
      <c r="B17" s="12" t="s">
        <v>183</v>
      </c>
      <c r="C17" s="23"/>
      <c r="D17" s="23"/>
      <c r="E17" s="23"/>
      <c r="F17" s="23"/>
      <c r="G17" s="23"/>
      <c r="H17" s="23"/>
      <c r="I17" s="23"/>
    </row>
    <row r="18" spans="1:9" x14ac:dyDescent="0.3">
      <c r="A18" s="5"/>
      <c r="B18" s="12" t="s">
        <v>184</v>
      </c>
      <c r="C18" s="23"/>
      <c r="D18" s="23"/>
      <c r="E18" s="23"/>
    </row>
    <row r="19" spans="1:9" x14ac:dyDescent="0.3">
      <c r="A19" s="5"/>
      <c r="B19" s="48" t="s">
        <v>13</v>
      </c>
      <c r="C19" s="114"/>
      <c r="D19" s="114"/>
      <c r="E19" s="114"/>
      <c r="F19" s="115"/>
      <c r="G19" s="115"/>
      <c r="H19" s="115"/>
      <c r="I19" s="115"/>
    </row>
    <row r="20" spans="1:9" x14ac:dyDescent="0.3">
      <c r="A20" s="5"/>
      <c r="B20" s="12" t="s">
        <v>179</v>
      </c>
      <c r="C20" s="23"/>
      <c r="D20" s="23"/>
      <c r="E20" s="23"/>
    </row>
    <row r="21" spans="1:9" x14ac:dyDescent="0.3">
      <c r="A21" s="5"/>
      <c r="B21" s="12" t="s">
        <v>180</v>
      </c>
      <c r="C21" s="23"/>
      <c r="D21" s="23"/>
      <c r="E21" s="23"/>
    </row>
    <row r="22" spans="1:9" x14ac:dyDescent="0.3">
      <c r="A22" s="5"/>
      <c r="B22" s="12" t="s">
        <v>181</v>
      </c>
      <c r="C22" s="23"/>
      <c r="D22" s="23"/>
      <c r="E22" s="23"/>
    </row>
    <row r="23" spans="1:9" x14ac:dyDescent="0.3">
      <c r="A23" s="5"/>
      <c r="B23" s="12" t="s">
        <v>182</v>
      </c>
      <c r="C23" s="23"/>
      <c r="D23" s="23"/>
      <c r="E23" s="23"/>
    </row>
    <row r="24" spans="1:9" x14ac:dyDescent="0.3">
      <c r="A24" s="5"/>
      <c r="B24" s="12" t="s">
        <v>183</v>
      </c>
      <c r="C24" s="23"/>
      <c r="D24" s="23"/>
      <c r="E24" s="23"/>
      <c r="F24" s="23"/>
      <c r="G24" s="23"/>
      <c r="H24" s="23"/>
      <c r="I24" s="23"/>
    </row>
    <row r="25" spans="1:9" x14ac:dyDescent="0.3">
      <c r="A25" s="5"/>
      <c r="B25" s="12" t="s">
        <v>184</v>
      </c>
      <c r="C25" s="23"/>
      <c r="D25" s="23"/>
      <c r="E25" s="23"/>
    </row>
    <row r="26" spans="1:9" x14ac:dyDescent="0.3">
      <c r="A26" s="5"/>
      <c r="B26" s="48" t="s">
        <v>186</v>
      </c>
      <c r="C26" s="114"/>
      <c r="D26" s="114"/>
      <c r="E26" s="114"/>
      <c r="F26" s="115"/>
      <c r="G26" s="115"/>
      <c r="H26" s="115"/>
      <c r="I26" s="115"/>
    </row>
    <row r="27" spans="1:9" x14ac:dyDescent="0.3">
      <c r="A27" s="5"/>
      <c r="B27" s="12" t="s">
        <v>179</v>
      </c>
      <c r="C27" s="23"/>
      <c r="D27" s="23"/>
      <c r="E27" s="23"/>
    </row>
    <row r="28" spans="1:9" x14ac:dyDescent="0.3">
      <c r="A28" s="5"/>
      <c r="B28" s="12" t="s">
        <v>180</v>
      </c>
      <c r="C28" s="23"/>
      <c r="D28" s="23"/>
      <c r="E28" s="23"/>
    </row>
    <row r="29" spans="1:9" x14ac:dyDescent="0.3">
      <c r="A29" s="5"/>
      <c r="B29" s="12" t="s">
        <v>181</v>
      </c>
      <c r="C29" s="23"/>
      <c r="D29" s="23"/>
      <c r="E29" s="23"/>
    </row>
    <row r="30" spans="1:9" x14ac:dyDescent="0.3">
      <c r="A30" s="5"/>
      <c r="B30" s="12" t="s">
        <v>182</v>
      </c>
      <c r="C30" s="23"/>
      <c r="D30" s="23"/>
      <c r="E30" s="23"/>
    </row>
    <row r="31" spans="1:9" x14ac:dyDescent="0.3">
      <c r="A31" s="5"/>
      <c r="B31" s="12" t="s">
        <v>183</v>
      </c>
      <c r="C31" s="23"/>
      <c r="D31" s="23"/>
      <c r="E31" s="23"/>
      <c r="F31" s="23"/>
      <c r="G31" s="23"/>
      <c r="H31" s="23"/>
      <c r="I31" s="23"/>
    </row>
    <row r="32" spans="1:9" x14ac:dyDescent="0.3">
      <c r="A32" s="5"/>
      <c r="B32" s="12" t="s">
        <v>184</v>
      </c>
      <c r="C32" s="23"/>
      <c r="D32" s="23"/>
      <c r="E32" s="23"/>
    </row>
    <row r="33" spans="1:9" x14ac:dyDescent="0.3">
      <c r="A33" s="5"/>
      <c r="B33" s="48" t="s">
        <v>187</v>
      </c>
      <c r="C33" s="114"/>
      <c r="D33" s="114"/>
      <c r="E33" s="114"/>
      <c r="F33" s="115"/>
      <c r="G33" s="115"/>
      <c r="H33" s="115"/>
      <c r="I33" s="115"/>
    </row>
    <row r="34" spans="1:9" x14ac:dyDescent="0.3">
      <c r="A34" s="5"/>
      <c r="B34" s="12" t="s">
        <v>179</v>
      </c>
      <c r="C34" s="23"/>
      <c r="D34" s="23"/>
      <c r="E34" s="23"/>
    </row>
    <row r="35" spans="1:9" x14ac:dyDescent="0.3">
      <c r="A35" s="5"/>
      <c r="B35" s="12" t="s">
        <v>180</v>
      </c>
      <c r="C35" s="23"/>
      <c r="D35" s="23"/>
      <c r="E35" s="23"/>
    </row>
    <row r="36" spans="1:9" x14ac:dyDescent="0.3">
      <c r="A36" s="5"/>
      <c r="B36" s="12" t="s">
        <v>181</v>
      </c>
      <c r="C36" s="23"/>
      <c r="D36" s="23"/>
      <c r="E36" s="23"/>
    </row>
    <row r="37" spans="1:9" x14ac:dyDescent="0.3">
      <c r="A37" s="5"/>
      <c r="B37" s="12" t="s">
        <v>182</v>
      </c>
      <c r="C37" s="23"/>
      <c r="D37" s="23"/>
      <c r="E37" s="23"/>
    </row>
    <row r="38" spans="1:9" x14ac:dyDescent="0.3">
      <c r="A38" s="5"/>
      <c r="B38" s="12" t="s">
        <v>183</v>
      </c>
      <c r="C38" s="23"/>
      <c r="D38" s="23"/>
      <c r="E38" s="23"/>
      <c r="F38" s="23"/>
      <c r="G38" s="23"/>
      <c r="H38" s="23"/>
      <c r="I38" s="23"/>
    </row>
    <row r="39" spans="1:9" x14ac:dyDescent="0.3">
      <c r="A39" s="5"/>
      <c r="B39" s="12" t="s">
        <v>184</v>
      </c>
      <c r="C39" s="23"/>
      <c r="D39" s="23"/>
      <c r="E39" s="23"/>
    </row>
    <row r="40" spans="1:9" x14ac:dyDescent="0.3">
      <c r="A40" s="5"/>
      <c r="B40" s="48" t="s">
        <v>188</v>
      </c>
      <c r="C40" s="114"/>
      <c r="D40" s="114"/>
      <c r="E40" s="114"/>
      <c r="F40" s="115"/>
      <c r="G40" s="115"/>
      <c r="H40" s="115"/>
      <c r="I40" s="115"/>
    </row>
    <row r="41" spans="1:9" x14ac:dyDescent="0.3">
      <c r="A41" s="5"/>
      <c r="B41" s="12" t="s">
        <v>179</v>
      </c>
      <c r="C41" s="23"/>
      <c r="D41" s="23"/>
      <c r="E41" s="23"/>
    </row>
    <row r="42" spans="1:9" x14ac:dyDescent="0.3">
      <c r="A42" s="5"/>
      <c r="B42" s="12" t="s">
        <v>180</v>
      </c>
      <c r="C42" s="23"/>
      <c r="D42" s="23"/>
      <c r="E42" s="23"/>
    </row>
    <row r="43" spans="1:9" x14ac:dyDescent="0.3">
      <c r="A43" s="5"/>
      <c r="B43" s="12" t="s">
        <v>181</v>
      </c>
      <c r="C43" s="23"/>
      <c r="D43" s="23"/>
      <c r="E43" s="23"/>
    </row>
    <row r="44" spans="1:9" x14ac:dyDescent="0.3">
      <c r="A44" s="5"/>
      <c r="B44" s="12" t="s">
        <v>182</v>
      </c>
      <c r="C44" s="23"/>
      <c r="D44" s="23"/>
      <c r="E44" s="23"/>
    </row>
    <row r="45" spans="1:9" x14ac:dyDescent="0.3">
      <c r="A45" s="5"/>
      <c r="B45" s="12" t="s">
        <v>183</v>
      </c>
      <c r="C45" s="23"/>
      <c r="D45" s="23"/>
      <c r="E45" s="23"/>
      <c r="F45" s="23"/>
      <c r="G45" s="23"/>
      <c r="H45" s="23"/>
      <c r="I45" s="23"/>
    </row>
    <row r="46" spans="1:9" x14ac:dyDescent="0.3">
      <c r="A46" s="5"/>
      <c r="B46" s="12" t="s">
        <v>184</v>
      </c>
      <c r="C46" s="23"/>
      <c r="D46" s="23"/>
      <c r="E46" s="23"/>
      <c r="F46" s="23"/>
      <c r="G46" s="23"/>
      <c r="H46" s="23"/>
    </row>
    <row r="47" spans="1:9" x14ac:dyDescent="0.3">
      <c r="A47" s="5"/>
      <c r="B47" s="48" t="s">
        <v>189</v>
      </c>
      <c r="C47" s="114"/>
      <c r="D47" s="114"/>
      <c r="E47" s="114"/>
      <c r="F47" s="115"/>
      <c r="G47" s="115"/>
      <c r="H47" s="115"/>
      <c r="I47" s="115"/>
    </row>
    <row r="48" spans="1:9" x14ac:dyDescent="0.3">
      <c r="A48" s="5"/>
      <c r="B48" s="12" t="s">
        <v>179</v>
      </c>
      <c r="C48" s="23"/>
      <c r="D48" s="23"/>
      <c r="E48" s="23"/>
    </row>
    <row r="49" spans="1:9" x14ac:dyDescent="0.3">
      <c r="A49" s="5"/>
      <c r="B49" s="12" t="s">
        <v>180</v>
      </c>
      <c r="C49" s="23"/>
      <c r="D49" s="23"/>
      <c r="E49" s="23"/>
    </row>
    <row r="50" spans="1:9" x14ac:dyDescent="0.3">
      <c r="A50" s="5"/>
      <c r="B50" s="12" t="s">
        <v>181</v>
      </c>
      <c r="C50" s="23"/>
      <c r="D50" s="23"/>
      <c r="E50" s="23"/>
    </row>
    <row r="51" spans="1:9" x14ac:dyDescent="0.3">
      <c r="A51" s="5"/>
      <c r="B51" s="12" t="s">
        <v>182</v>
      </c>
      <c r="C51" s="23"/>
      <c r="D51" s="23"/>
      <c r="E51" s="23"/>
    </row>
    <row r="52" spans="1:9" x14ac:dyDescent="0.3">
      <c r="A52" s="5"/>
      <c r="B52" s="12" t="s">
        <v>183</v>
      </c>
      <c r="C52" s="23"/>
      <c r="D52" s="23"/>
      <c r="E52" s="23"/>
      <c r="F52" s="23"/>
      <c r="G52" s="23"/>
      <c r="H52" s="23"/>
      <c r="I52" s="23"/>
    </row>
    <row r="53" spans="1:9" x14ac:dyDescent="0.3">
      <c r="A53" s="5"/>
      <c r="B53" s="12" t="s">
        <v>184</v>
      </c>
      <c r="C53" s="23"/>
      <c r="D53" s="23"/>
      <c r="E53" s="23"/>
      <c r="F53" s="23"/>
      <c r="G53" s="23"/>
      <c r="H53" s="23"/>
    </row>
    <row r="54" spans="1:9" x14ac:dyDescent="0.3">
      <c r="A54" s="5"/>
      <c r="B54" s="50" t="s">
        <v>190</v>
      </c>
      <c r="C54" s="23"/>
      <c r="D54" s="23"/>
      <c r="E54" s="23"/>
      <c r="F54" s="23"/>
      <c r="G54" s="23"/>
      <c r="H54" s="23"/>
    </row>
    <row r="55" spans="1:9" x14ac:dyDescent="0.3">
      <c r="A55" s="5"/>
      <c r="B55" s="11"/>
      <c r="C55" s="55"/>
      <c r="D55" s="55"/>
      <c r="E55" s="55"/>
      <c r="F55" s="55"/>
      <c r="G55" s="55"/>
      <c r="H55" s="55"/>
    </row>
    <row r="56" spans="1:9" x14ac:dyDescent="0.3">
      <c r="A56" s="5"/>
      <c r="B56" s="117" t="s">
        <v>191</v>
      </c>
      <c r="C56" s="118"/>
      <c r="D56" s="118"/>
      <c r="E56" s="118"/>
      <c r="F56" s="118"/>
      <c r="G56" s="119"/>
      <c r="H56" s="55"/>
    </row>
    <row r="57" spans="1:9" x14ac:dyDescent="0.3">
      <c r="A57" s="5"/>
      <c r="B57" s="120" t="s">
        <v>192</v>
      </c>
      <c r="C57" s="55"/>
      <c r="D57" s="55"/>
      <c r="E57" s="55"/>
      <c r="F57" s="55"/>
      <c r="G57" s="121"/>
      <c r="H57" s="55"/>
    </row>
    <row r="58" spans="1:9" x14ac:dyDescent="0.3">
      <c r="A58" s="5"/>
      <c r="B58" s="120" t="s">
        <v>193</v>
      </c>
      <c r="C58" s="55"/>
      <c r="D58" s="55"/>
      <c r="E58" s="55"/>
      <c r="F58" s="55"/>
      <c r="G58" s="121"/>
      <c r="H58" s="55"/>
    </row>
    <row r="59" spans="1:9" x14ac:dyDescent="0.3">
      <c r="A59" s="5"/>
      <c r="B59" s="122" t="s">
        <v>194</v>
      </c>
      <c r="C59" s="123"/>
      <c r="D59" s="123"/>
      <c r="E59" s="123"/>
      <c r="F59" s="123"/>
      <c r="G59" s="124"/>
      <c r="H59" s="55"/>
    </row>
    <row r="60" spans="1:9" x14ac:dyDescent="0.3">
      <c r="A60" s="5"/>
      <c r="B60" s="54"/>
      <c r="C60" s="55"/>
      <c r="D60" s="55"/>
      <c r="E60" s="55"/>
      <c r="F60" s="55"/>
      <c r="G60" s="56"/>
      <c r="H60" s="55"/>
    </row>
    <row r="61" spans="1:9" x14ac:dyDescent="0.3">
      <c r="A61" s="5"/>
      <c r="B61" s="54"/>
      <c r="C61" s="55"/>
      <c r="D61" s="55"/>
      <c r="E61" s="55"/>
      <c r="F61" s="55"/>
      <c r="G61" s="55"/>
      <c r="H61" s="55"/>
    </row>
    <row r="62" spans="1:9" x14ac:dyDescent="0.3">
      <c r="A62" s="51"/>
      <c r="B62" s="116"/>
      <c r="C62" s="23"/>
      <c r="D62" s="23"/>
      <c r="E62" s="23"/>
      <c r="F62" s="23"/>
      <c r="G62" s="23"/>
      <c r="H62" s="23"/>
    </row>
    <row r="63" spans="1:9" x14ac:dyDescent="0.3">
      <c r="B63" s="116"/>
    </row>
    <row r="64" spans="1:9" x14ac:dyDescent="0.3">
      <c r="B64" s="11"/>
    </row>
    <row r="68" spans="2:2" x14ac:dyDescent="0.3">
      <c r="B68" s="58"/>
    </row>
    <row r="69" spans="2:2" x14ac:dyDescent="0.3">
      <c r="B69" s="5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  <pageSetUpPr fitToPage="1"/>
  </sheetPr>
  <dimension ref="A1:M24"/>
  <sheetViews>
    <sheetView zoomScaleNormal="100" workbookViewId="0">
      <selection activeCell="E26" sqref="E26"/>
    </sheetView>
  </sheetViews>
  <sheetFormatPr defaultRowHeight="14.4" x14ac:dyDescent="0.3"/>
  <cols>
    <col min="1" max="1" width="3.109375" style="5" customWidth="1"/>
    <col min="2" max="2" width="24.5546875" customWidth="1"/>
    <col min="3" max="3" width="1.44140625" customWidth="1"/>
    <col min="4" max="4" width="16" customWidth="1"/>
    <col min="5" max="5" width="21.109375" customWidth="1"/>
    <col min="6" max="6" width="14.88671875" customWidth="1"/>
    <col min="7" max="7" width="8.88671875" customWidth="1"/>
    <col min="8" max="8" width="10.109375" customWidth="1"/>
    <col min="9" max="9" width="16.109375" customWidth="1"/>
    <col min="10" max="10" width="14.109375" customWidth="1"/>
  </cols>
  <sheetData>
    <row r="1" spans="2:13" x14ac:dyDescent="0.3">
      <c r="B1" s="6" t="s">
        <v>169</v>
      </c>
      <c r="C1" s="6"/>
      <c r="D1" s="7"/>
      <c r="E1" s="6"/>
      <c r="F1" s="6"/>
      <c r="G1" s="6"/>
      <c r="H1" s="6"/>
      <c r="I1" s="6"/>
      <c r="J1" s="8"/>
      <c r="K1" s="8"/>
      <c r="L1" s="8"/>
      <c r="M1" s="8"/>
    </row>
    <row r="2" spans="2:13" x14ac:dyDescent="0.3">
      <c r="B2" s="6" t="s">
        <v>195</v>
      </c>
      <c r="C2" s="6"/>
      <c r="D2" s="7"/>
      <c r="E2" s="6"/>
      <c r="F2" s="6"/>
      <c r="G2" s="6"/>
      <c r="H2" s="6"/>
      <c r="I2" s="6"/>
      <c r="J2" s="8"/>
      <c r="K2" s="8"/>
      <c r="L2" s="8"/>
      <c r="M2" s="8"/>
    </row>
    <row r="3" spans="2:13" x14ac:dyDescent="0.3">
      <c r="B3" s="16"/>
      <c r="C3" s="16"/>
      <c r="D3" s="17"/>
      <c r="E3" s="16"/>
      <c r="F3" s="16"/>
      <c r="G3" s="16"/>
      <c r="H3" s="16"/>
      <c r="I3" s="16"/>
      <c r="J3" s="4"/>
      <c r="K3" s="4"/>
      <c r="L3" s="4"/>
      <c r="M3" s="4"/>
    </row>
    <row r="4" spans="2:13" x14ac:dyDescent="0.3">
      <c r="B4" s="447"/>
      <c r="C4" s="448"/>
      <c r="D4" s="449" t="s">
        <v>288</v>
      </c>
      <c r="E4" s="449"/>
      <c r="F4" s="449" t="s">
        <v>289</v>
      </c>
      <c r="G4" s="449"/>
      <c r="H4" s="449"/>
      <c r="I4" s="449"/>
      <c r="J4" s="448"/>
    </row>
    <row r="5" spans="2:13" ht="57.6" x14ac:dyDescent="0.3">
      <c r="B5" s="450" t="s">
        <v>196</v>
      </c>
      <c r="C5" s="451"/>
      <c r="D5" s="452" t="s">
        <v>197</v>
      </c>
      <c r="E5" s="452" t="s">
        <v>198</v>
      </c>
      <c r="F5" s="452" t="s">
        <v>199</v>
      </c>
      <c r="G5" s="452" t="s">
        <v>200</v>
      </c>
      <c r="H5" s="452" t="s">
        <v>201</v>
      </c>
      <c r="I5" s="452" t="s">
        <v>202</v>
      </c>
      <c r="J5" s="452" t="s">
        <v>203</v>
      </c>
    </row>
    <row r="6" spans="2:13" x14ac:dyDescent="0.3">
      <c r="B6" s="453" t="s">
        <v>13</v>
      </c>
      <c r="C6" s="448"/>
      <c r="D6" s="454"/>
      <c r="E6" s="454"/>
      <c r="F6" s="454"/>
      <c r="G6" s="454"/>
      <c r="H6" s="455">
        <f t="shared" ref="H6:H12" si="0">F6*G6</f>
        <v>0</v>
      </c>
      <c r="I6" s="454"/>
      <c r="J6" s="456" t="e">
        <f t="shared" ref="J6:J12" si="1">H6/D6-1</f>
        <v>#DIV/0!</v>
      </c>
    </row>
    <row r="7" spans="2:13" x14ac:dyDescent="0.3">
      <c r="B7" s="453" t="s">
        <v>204</v>
      </c>
      <c r="C7" s="448"/>
      <c r="D7" s="454"/>
      <c r="E7" s="454"/>
      <c r="F7" s="454"/>
      <c r="G7" s="454"/>
      <c r="H7" s="455">
        <f t="shared" si="0"/>
        <v>0</v>
      </c>
      <c r="I7" s="454"/>
      <c r="J7" s="456" t="e">
        <f t="shared" si="1"/>
        <v>#DIV/0!</v>
      </c>
    </row>
    <row r="8" spans="2:13" x14ac:dyDescent="0.3">
      <c r="B8" s="453" t="s">
        <v>205</v>
      </c>
      <c r="C8" s="448"/>
      <c r="D8" s="454"/>
      <c r="E8" s="454"/>
      <c r="F8" s="454"/>
      <c r="G8" s="454"/>
      <c r="H8" s="455">
        <f t="shared" si="0"/>
        <v>0</v>
      </c>
      <c r="I8" s="454"/>
      <c r="J8" s="456" t="e">
        <f t="shared" si="1"/>
        <v>#DIV/0!</v>
      </c>
    </row>
    <row r="9" spans="2:13" x14ac:dyDescent="0.3">
      <c r="B9" s="453" t="s">
        <v>188</v>
      </c>
      <c r="C9" s="448"/>
      <c r="D9" s="454"/>
      <c r="E9" s="454"/>
      <c r="F9" s="454"/>
      <c r="G9" s="454"/>
      <c r="H9" s="455">
        <f t="shared" si="0"/>
        <v>0</v>
      </c>
      <c r="I9" s="454"/>
      <c r="J9" s="456" t="e">
        <f t="shared" si="1"/>
        <v>#DIV/0!</v>
      </c>
    </row>
    <row r="10" spans="2:13" x14ac:dyDescent="0.3">
      <c r="B10" s="453" t="s">
        <v>372</v>
      </c>
      <c r="C10" s="448"/>
      <c r="D10" s="454"/>
      <c r="E10" s="454"/>
      <c r="F10" s="454"/>
      <c r="G10" s="454"/>
      <c r="H10" s="455">
        <f t="shared" si="0"/>
        <v>0</v>
      </c>
      <c r="I10" s="454"/>
      <c r="J10" s="456" t="e">
        <f t="shared" si="1"/>
        <v>#DIV/0!</v>
      </c>
    </row>
    <row r="11" spans="2:13" x14ac:dyDescent="0.3">
      <c r="B11" s="457" t="s">
        <v>190</v>
      </c>
      <c r="C11" s="448"/>
      <c r="D11" s="454"/>
      <c r="E11" s="454"/>
      <c r="F11" s="454"/>
      <c r="G11" s="454"/>
      <c r="H11" s="455">
        <f t="shared" si="0"/>
        <v>0</v>
      </c>
      <c r="I11" s="454"/>
      <c r="J11" s="456" t="e">
        <f t="shared" si="1"/>
        <v>#DIV/0!</v>
      </c>
    </row>
    <row r="12" spans="2:13" x14ac:dyDescent="0.3">
      <c r="B12" s="458" t="s">
        <v>206</v>
      </c>
      <c r="C12" s="448"/>
      <c r="D12" s="459"/>
      <c r="E12" s="459"/>
      <c r="F12" s="447"/>
      <c r="G12" s="447"/>
      <c r="H12" s="455">
        <f t="shared" si="0"/>
        <v>0</v>
      </c>
      <c r="I12" s="459"/>
      <c r="J12" s="456" t="e">
        <f t="shared" si="1"/>
        <v>#DIV/0!</v>
      </c>
    </row>
    <row r="13" spans="2:13" x14ac:dyDescent="0.3">
      <c r="B13" s="447"/>
      <c r="C13" s="447"/>
      <c r="D13" s="447"/>
      <c r="E13" s="447"/>
      <c r="F13" s="447"/>
      <c r="G13" s="447"/>
      <c r="H13" s="459"/>
      <c r="I13" s="459"/>
      <c r="J13" s="459"/>
    </row>
    <row r="14" spans="2:13" x14ac:dyDescent="0.3">
      <c r="B14" s="460"/>
      <c r="C14" s="460"/>
      <c r="D14" s="460"/>
      <c r="E14" s="460"/>
      <c r="F14" s="460"/>
      <c r="G14" s="460"/>
      <c r="H14" s="460"/>
      <c r="I14" s="460"/>
      <c r="J14" s="460"/>
    </row>
    <row r="15" spans="2:13" x14ac:dyDescent="0.3">
      <c r="D15" s="18"/>
      <c r="E15" s="15" t="s">
        <v>207</v>
      </c>
    </row>
    <row r="16" spans="2:13" x14ac:dyDescent="0.3">
      <c r="B16" s="3" t="s">
        <v>208</v>
      </c>
    </row>
    <row r="17" spans="2:11" ht="29.1" customHeight="1" x14ac:dyDescent="0.3">
      <c r="B17" s="417" t="s">
        <v>209</v>
      </c>
      <c r="C17" s="417"/>
      <c r="D17" s="417"/>
      <c r="E17" s="417"/>
      <c r="F17" s="417"/>
      <c r="G17" s="417"/>
      <c r="H17" s="417"/>
      <c r="I17" s="417"/>
      <c r="J17" s="417"/>
      <c r="K17" s="417"/>
    </row>
    <row r="18" spans="2:11" x14ac:dyDescent="0.3">
      <c r="B18" s="9" t="s">
        <v>210</v>
      </c>
      <c r="D18" s="10"/>
    </row>
    <row r="19" spans="2:11" x14ac:dyDescent="0.3">
      <c r="B19" s="9" t="s">
        <v>211</v>
      </c>
      <c r="D19" s="10"/>
    </row>
    <row r="20" spans="2:11" x14ac:dyDescent="0.3">
      <c r="B20" s="9" t="s">
        <v>212</v>
      </c>
      <c r="D20" s="10"/>
    </row>
    <row r="21" spans="2:11" x14ac:dyDescent="0.3">
      <c r="B21" s="9" t="s">
        <v>213</v>
      </c>
      <c r="D21" s="10"/>
    </row>
    <row r="22" spans="2:11" x14ac:dyDescent="0.3">
      <c r="B22" s="9" t="s">
        <v>214</v>
      </c>
      <c r="D22" s="10"/>
    </row>
    <row r="23" spans="2:11" ht="32.1" customHeight="1" x14ac:dyDescent="0.3">
      <c r="B23" s="418" t="s">
        <v>215</v>
      </c>
      <c r="C23" s="418"/>
      <c r="D23" s="418"/>
      <c r="E23" s="418"/>
      <c r="F23" s="418"/>
      <c r="G23" s="418"/>
      <c r="H23" s="418"/>
      <c r="I23" s="418"/>
      <c r="J23" s="418"/>
      <c r="K23" s="418"/>
    </row>
    <row r="24" spans="2:11" x14ac:dyDescent="0.3">
      <c r="B24" s="10"/>
      <c r="D24" s="10"/>
    </row>
  </sheetData>
  <mergeCells count="4">
    <mergeCell ref="D4:E4"/>
    <mergeCell ref="F4:I4"/>
    <mergeCell ref="B17:K17"/>
    <mergeCell ref="B23:K23"/>
  </mergeCells>
  <pageMargins left="0.7" right="0.7" top="0.75" bottom="0.75" header="0.3" footer="0.3"/>
  <pageSetup paperSize="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2795-0355-4F83-9D82-49ECD4637EDB}">
  <sheetPr>
    <tabColor theme="6" tint="0.59999389629810485"/>
  </sheetPr>
  <dimension ref="A1:X79"/>
  <sheetViews>
    <sheetView zoomScaleNormal="100" workbookViewId="0">
      <selection activeCell="B6" sqref="B6"/>
    </sheetView>
  </sheetViews>
  <sheetFormatPr defaultColWidth="9.109375" defaultRowHeight="14.4" x14ac:dyDescent="0.3"/>
  <cols>
    <col min="1" max="1" width="2.6640625" customWidth="1"/>
    <col min="2" max="2" width="25" customWidth="1"/>
    <col min="3" max="3" width="10.88671875" bestFit="1" customWidth="1"/>
    <col min="4" max="4" width="17.6640625" customWidth="1"/>
    <col min="5" max="5" width="10.109375" customWidth="1"/>
    <col min="6" max="6" width="10.88671875" bestFit="1" customWidth="1"/>
    <col min="7" max="7" width="17.6640625" customWidth="1"/>
    <col min="8" max="8" width="8.88671875" bestFit="1" customWidth="1"/>
    <col min="9" max="9" width="10.88671875" bestFit="1" customWidth="1"/>
    <col min="10" max="10" width="17.6640625" customWidth="1"/>
    <col min="12" max="12" width="10.88671875" bestFit="1" customWidth="1"/>
    <col min="13" max="13" width="17.6640625" customWidth="1"/>
    <col min="15" max="15" width="10.88671875" bestFit="1" customWidth="1"/>
    <col min="16" max="16" width="17.6640625" customWidth="1"/>
    <col min="18" max="18" width="15" bestFit="1" customWidth="1"/>
    <col min="19" max="19" width="16.44140625" customWidth="1"/>
    <col min="20" max="20" width="15" bestFit="1" customWidth="1"/>
    <col min="21" max="21" width="11.44140625" bestFit="1" customWidth="1"/>
    <col min="22" max="22" width="16.44140625" customWidth="1"/>
    <col min="23" max="23" width="13.33203125" customWidth="1"/>
    <col min="24" max="24" width="11.44140625" bestFit="1" customWidth="1"/>
  </cols>
  <sheetData>
    <row r="1" spans="1:24" x14ac:dyDescent="0.3">
      <c r="A1" s="5"/>
      <c r="B1" s="6" t="s">
        <v>216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3">
      <c r="A2" s="5"/>
      <c r="B2" s="6" t="s">
        <v>320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3">
      <c r="A3" s="5"/>
    </row>
    <row r="4" spans="1:24" x14ac:dyDescent="0.3">
      <c r="A4" s="5"/>
      <c r="B4" s="421" t="s">
        <v>291</v>
      </c>
      <c r="C4" s="419" t="s">
        <v>13</v>
      </c>
      <c r="D4" s="419"/>
      <c r="E4" s="419"/>
      <c r="F4" s="419" t="s">
        <v>204</v>
      </c>
      <c r="G4" s="419"/>
      <c r="H4" s="419"/>
      <c r="I4" s="419" t="s">
        <v>205</v>
      </c>
      <c r="J4" s="419"/>
      <c r="K4" s="419"/>
      <c r="L4" s="419" t="s">
        <v>16</v>
      </c>
      <c r="M4" s="419"/>
      <c r="N4" s="419"/>
      <c r="O4" s="419" t="s">
        <v>15</v>
      </c>
      <c r="P4" s="419"/>
      <c r="Q4" s="420"/>
      <c r="R4" s="128" t="s">
        <v>217</v>
      </c>
      <c r="S4" s="419" t="s">
        <v>218</v>
      </c>
      <c r="T4" s="419"/>
      <c r="U4" s="419"/>
      <c r="V4" s="419" t="s">
        <v>219</v>
      </c>
      <c r="W4" s="419"/>
      <c r="X4" s="419"/>
    </row>
    <row r="5" spans="1:24" ht="43.2" x14ac:dyDescent="0.3">
      <c r="A5" s="5"/>
      <c r="B5" s="421"/>
      <c r="C5" s="112" t="s">
        <v>220</v>
      </c>
      <c r="D5" s="63" t="s">
        <v>221</v>
      </c>
      <c r="E5" s="63" t="s">
        <v>222</v>
      </c>
      <c r="F5" s="112" t="s">
        <v>220</v>
      </c>
      <c r="G5" s="63" t="s">
        <v>221</v>
      </c>
      <c r="H5" s="63" t="s">
        <v>222</v>
      </c>
      <c r="I5" s="112" t="s">
        <v>220</v>
      </c>
      <c r="J5" s="63" t="s">
        <v>221</v>
      </c>
      <c r="K5" s="63" t="s">
        <v>222</v>
      </c>
      <c r="L5" s="112" t="s">
        <v>220</v>
      </c>
      <c r="M5" s="63" t="s">
        <v>221</v>
      </c>
      <c r="N5" s="63" t="s">
        <v>222</v>
      </c>
      <c r="O5" s="112" t="s">
        <v>220</v>
      </c>
      <c r="P5" s="63" t="s">
        <v>221</v>
      </c>
      <c r="Q5" s="63" t="s">
        <v>222</v>
      </c>
      <c r="R5" s="112" t="s">
        <v>220</v>
      </c>
      <c r="S5" s="63" t="s">
        <v>224</v>
      </c>
      <c r="T5" s="63" t="s">
        <v>225</v>
      </c>
      <c r="U5" s="112" t="s">
        <v>223</v>
      </c>
      <c r="V5" s="63" t="s">
        <v>226</v>
      </c>
      <c r="W5" s="63" t="s">
        <v>227</v>
      </c>
      <c r="X5" s="112" t="s">
        <v>223</v>
      </c>
    </row>
    <row r="6" spans="1:24" x14ac:dyDescent="0.3">
      <c r="A6" s="5"/>
      <c r="B6" s="134" t="s">
        <v>290</v>
      </c>
      <c r="C6" s="129"/>
      <c r="D6" s="130"/>
      <c r="E6" s="131"/>
      <c r="F6" s="129"/>
      <c r="G6" s="130"/>
      <c r="H6" s="130"/>
      <c r="I6" s="129"/>
      <c r="J6" s="130"/>
      <c r="K6" s="131"/>
      <c r="L6" s="129"/>
      <c r="M6" s="130"/>
      <c r="N6" s="130"/>
      <c r="O6" s="129"/>
      <c r="P6" s="130"/>
      <c r="Q6" s="130"/>
      <c r="R6" s="129">
        <f>SUM(O6,L6,I6,F6,C6)</f>
        <v>0</v>
      </c>
      <c r="S6" s="133"/>
      <c r="T6" s="130"/>
      <c r="U6" s="132"/>
      <c r="V6" s="133"/>
      <c r="W6" s="130"/>
      <c r="X6" s="132"/>
    </row>
    <row r="7" spans="1:24" x14ac:dyDescent="0.3">
      <c r="A7" s="5"/>
      <c r="B7" s="64" t="s">
        <v>228</v>
      </c>
      <c r="C7" s="66"/>
      <c r="D7" s="65"/>
      <c r="E7" s="67"/>
      <c r="F7" s="66"/>
      <c r="G7" s="65"/>
      <c r="H7" s="64"/>
      <c r="I7" s="66"/>
      <c r="J7" s="65"/>
      <c r="K7" s="67"/>
      <c r="L7" s="66"/>
      <c r="M7" s="65"/>
      <c r="N7" s="64"/>
      <c r="O7" s="66"/>
      <c r="P7" s="65"/>
      <c r="Q7" s="64"/>
      <c r="R7" s="66"/>
      <c r="S7" s="68"/>
      <c r="T7" s="64"/>
      <c r="U7" s="67"/>
      <c r="V7" s="68"/>
      <c r="W7" s="64"/>
      <c r="X7" s="67"/>
    </row>
    <row r="8" spans="1:24" ht="15" thickBot="1" x14ac:dyDescent="0.35">
      <c r="A8" s="5"/>
      <c r="B8" s="69" t="s">
        <v>229</v>
      </c>
      <c r="C8" s="70">
        <f>SUM(C6,C7)</f>
        <v>0</v>
      </c>
      <c r="D8" s="70">
        <f>SUM(D6,D7)</f>
        <v>0</v>
      </c>
      <c r="E8" s="72"/>
      <c r="F8" s="70">
        <f>SUM(F6,F7)</f>
        <v>0</v>
      </c>
      <c r="G8" s="70">
        <f>SUM(G6,G7)</f>
        <v>0</v>
      </c>
      <c r="H8" s="73"/>
      <c r="I8" s="70">
        <f>SUM(I6,I7)</f>
        <v>0</v>
      </c>
      <c r="J8" s="70">
        <f>SUM(J6,J7)</f>
        <v>0</v>
      </c>
      <c r="K8" s="72"/>
      <c r="L8" s="70">
        <f>SUM(L6,L7)</f>
        <v>0</v>
      </c>
      <c r="M8" s="70">
        <f>SUM(M6,M7)</f>
        <v>0</v>
      </c>
      <c r="N8" s="73"/>
      <c r="O8" s="70">
        <f>SUM(O6,O7)</f>
        <v>0</v>
      </c>
      <c r="P8" s="70">
        <f>SUM(P6,P7)</f>
        <v>0</v>
      </c>
      <c r="Q8" s="73"/>
      <c r="R8" s="70">
        <f>R6</f>
        <v>0</v>
      </c>
      <c r="S8" s="70">
        <f>S6</f>
        <v>0</v>
      </c>
      <c r="T8" s="71"/>
      <c r="U8" s="74"/>
      <c r="V8" s="70">
        <f>V6</f>
        <v>0</v>
      </c>
      <c r="W8" s="71"/>
      <c r="X8" s="74"/>
    </row>
    <row r="9" spans="1:24" ht="15" thickTop="1" x14ac:dyDescent="0.3">
      <c r="A9" s="5"/>
    </row>
    <row r="10" spans="1:24" x14ac:dyDescent="0.3">
      <c r="A10" s="5"/>
    </row>
    <row r="11" spans="1:24" x14ac:dyDescent="0.3">
      <c r="A11" s="5"/>
    </row>
    <row r="12" spans="1:24" x14ac:dyDescent="0.3">
      <c r="A12" s="5"/>
    </row>
    <row r="13" spans="1:24" x14ac:dyDescent="0.3">
      <c r="A13" s="5"/>
    </row>
    <row r="14" spans="1:24" x14ac:dyDescent="0.3">
      <c r="A14" s="5"/>
    </row>
    <row r="15" spans="1:24" x14ac:dyDescent="0.3">
      <c r="A15" s="5"/>
    </row>
    <row r="16" spans="1:24" x14ac:dyDescent="0.3">
      <c r="A16" s="5"/>
    </row>
    <row r="17" spans="1:1" x14ac:dyDescent="0.3">
      <c r="A17" s="5"/>
    </row>
    <row r="18" spans="1:1" x14ac:dyDescent="0.3">
      <c r="A18" s="5"/>
    </row>
    <row r="19" spans="1:1" x14ac:dyDescent="0.3">
      <c r="A19" s="5"/>
    </row>
    <row r="20" spans="1:1" x14ac:dyDescent="0.3">
      <c r="A20" s="5"/>
    </row>
    <row r="21" spans="1:1" x14ac:dyDescent="0.3">
      <c r="A21" s="5"/>
    </row>
    <row r="22" spans="1:1" x14ac:dyDescent="0.3">
      <c r="A22" s="5"/>
    </row>
    <row r="23" spans="1:1" x14ac:dyDescent="0.3">
      <c r="A23" s="5"/>
    </row>
    <row r="24" spans="1:1" x14ac:dyDescent="0.3">
      <c r="A24" s="5"/>
    </row>
    <row r="25" spans="1:1" x14ac:dyDescent="0.3">
      <c r="A25" s="5"/>
    </row>
    <row r="26" spans="1:1" x14ac:dyDescent="0.3">
      <c r="A26" s="5"/>
    </row>
    <row r="27" spans="1:1" x14ac:dyDescent="0.3">
      <c r="A27" s="5"/>
    </row>
    <row r="28" spans="1:1" x14ac:dyDescent="0.3">
      <c r="A28" s="5"/>
    </row>
    <row r="29" spans="1:1" x14ac:dyDescent="0.3">
      <c r="A29" s="5"/>
    </row>
    <row r="30" spans="1:1" x14ac:dyDescent="0.3">
      <c r="A30" s="5"/>
    </row>
    <row r="31" spans="1:1" x14ac:dyDescent="0.3">
      <c r="A31" s="5"/>
    </row>
    <row r="32" spans="1:1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5"/>
    </row>
    <row r="48" spans="1:1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  <row r="55" spans="1:1" x14ac:dyDescent="0.3">
      <c r="A55" s="5"/>
    </row>
    <row r="56" spans="1:1" x14ac:dyDescent="0.3">
      <c r="A56" s="5"/>
    </row>
    <row r="57" spans="1:1" x14ac:dyDescent="0.3">
      <c r="A57" s="5"/>
    </row>
    <row r="58" spans="1:1" x14ac:dyDescent="0.3">
      <c r="A58" s="5"/>
    </row>
    <row r="59" spans="1:1" x14ac:dyDescent="0.3">
      <c r="A59" s="5"/>
    </row>
    <row r="60" spans="1:1" x14ac:dyDescent="0.3">
      <c r="A60" s="5"/>
    </row>
    <row r="61" spans="1:1" x14ac:dyDescent="0.3">
      <c r="A61" s="5"/>
    </row>
    <row r="62" spans="1:1" x14ac:dyDescent="0.3">
      <c r="A62" s="5"/>
    </row>
    <row r="63" spans="1:1" x14ac:dyDescent="0.3">
      <c r="A63" s="5"/>
    </row>
    <row r="64" spans="1:1" x14ac:dyDescent="0.3">
      <c r="A64" s="5"/>
    </row>
    <row r="65" spans="1:1" x14ac:dyDescent="0.3">
      <c r="A65" s="5"/>
    </row>
    <row r="66" spans="1:1" x14ac:dyDescent="0.3">
      <c r="A66" s="5"/>
    </row>
    <row r="67" spans="1:1" x14ac:dyDescent="0.3">
      <c r="A67" s="5"/>
    </row>
    <row r="68" spans="1:1" x14ac:dyDescent="0.3">
      <c r="A68" s="5"/>
    </row>
    <row r="69" spans="1:1" x14ac:dyDescent="0.3">
      <c r="A69" s="5"/>
    </row>
    <row r="70" spans="1:1" x14ac:dyDescent="0.3">
      <c r="A70" s="5"/>
    </row>
    <row r="71" spans="1:1" x14ac:dyDescent="0.3">
      <c r="A71" s="5"/>
    </row>
    <row r="72" spans="1:1" x14ac:dyDescent="0.3">
      <c r="A72" s="5"/>
    </row>
    <row r="73" spans="1:1" x14ac:dyDescent="0.3">
      <c r="A73" s="5"/>
    </row>
    <row r="74" spans="1:1" x14ac:dyDescent="0.3">
      <c r="A74" s="5"/>
    </row>
    <row r="75" spans="1:1" x14ac:dyDescent="0.3">
      <c r="A75" s="5"/>
    </row>
    <row r="76" spans="1:1" x14ac:dyDescent="0.3">
      <c r="A76" s="5"/>
    </row>
    <row r="77" spans="1:1" x14ac:dyDescent="0.3">
      <c r="A77" s="5"/>
    </row>
    <row r="78" spans="1:1" x14ac:dyDescent="0.3">
      <c r="A78" s="5"/>
    </row>
    <row r="79" spans="1:1" x14ac:dyDescent="0.3">
      <c r="A79" s="5"/>
    </row>
  </sheetData>
  <mergeCells count="8">
    <mergeCell ref="O4:Q4"/>
    <mergeCell ref="S4:U4"/>
    <mergeCell ref="V4:X4"/>
    <mergeCell ref="B4:B5"/>
    <mergeCell ref="C4:E4"/>
    <mergeCell ref="F4:H4"/>
    <mergeCell ref="I4:K4"/>
    <mergeCell ref="L4:N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CAE338EA9D064E9C17BF7952C6204F" ma:contentTypeVersion="17" ma:contentTypeDescription="Create a new document." ma:contentTypeScope="" ma:versionID="d175c38aaee3ac6428a490f41afbe164">
  <xsd:schema xmlns:xsd="http://www.w3.org/2001/XMLSchema" xmlns:xs="http://www.w3.org/2001/XMLSchema" xmlns:p="http://schemas.microsoft.com/office/2006/metadata/properties" xmlns:ns2="2819d22d-c924-42b3-954a-d3b43813cc67" xmlns:ns3="18dbc17e-cec9-4211-a89f-0bf74a616302" targetNamespace="http://schemas.microsoft.com/office/2006/metadata/properties" ma:root="true" ma:fieldsID="a5b784b79ee7d46f29d38b4b483c1c3b" ns2:_="" ns3:_="">
    <xsd:import namespace="2819d22d-c924-42b3-954a-d3b43813cc67"/>
    <xsd:import namespace="18dbc17e-cec9-4211-a89f-0bf74a616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9d22d-c924-42b3-954a-d3b43813c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bc17e-cec9-4211-a89f-0bf74a616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61913b-1a94-4df5-bbf5-603f3215decd}" ma:internalName="TaxCatchAll" ma:showField="CatchAllData" ma:web="18dbc17e-cec9-4211-a89f-0bf74a616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dbc17e-cec9-4211-a89f-0bf74a616302" xsi:nil="true"/>
    <lcf76f155ced4ddcb4097134ff3c332f xmlns="2819d22d-c924-42b3-954a-d3b43813cc67">
      <Terms xmlns="http://schemas.microsoft.com/office/infopath/2007/PartnerControls"/>
    </lcf76f155ced4ddcb4097134ff3c332f>
    <SharedWithUsers xmlns="18dbc17e-cec9-4211-a89f-0bf74a616302">
      <UserInfo>
        <DisplayName>Kill, Lindsay</DisplayName>
        <AccountId>24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F2E8AA-B5CA-43FD-94BF-1A770CEC0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9d22d-c924-42b3-954a-d3b43813cc67"/>
    <ds:schemaRef ds:uri="18dbc17e-cec9-4211-a89f-0bf74a616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541B2A-C012-4859-B7DC-2B310447FC11}">
  <ds:schemaRefs>
    <ds:schemaRef ds:uri="http://schemas.microsoft.com/office/2006/metadata/properties"/>
    <ds:schemaRef ds:uri="18dbc17e-cec9-4211-a89f-0bf74a61630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819d22d-c924-42b3-954a-d3b43813cc6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7879A3-E491-426B-A09A-86D68CFBD6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</vt:i4>
      </vt:variant>
    </vt:vector>
  </HeadingPairs>
  <TitlesOfParts>
    <vt:vector size="29" baseType="lpstr">
      <vt:lpstr>2.1 Organizations List </vt:lpstr>
      <vt:lpstr>2.2 Provider List</vt:lpstr>
      <vt:lpstr>2.2.1 Prov Table1</vt:lpstr>
      <vt:lpstr>2.2.2 Prov Table2</vt:lpstr>
      <vt:lpstr>LISTS--DO NOT DELETE</vt:lpstr>
      <vt:lpstr>3.1 Scale Target Align</vt:lpstr>
      <vt:lpstr>4.1 Payer TCOC</vt:lpstr>
      <vt:lpstr>4.2 Trend Rates</vt:lpstr>
      <vt:lpstr>5.1 Risk by Payer</vt:lpstr>
      <vt:lpstr>5.2 Projected Settlement</vt:lpstr>
      <vt:lpstr>6.1 Balance Sheet</vt:lpstr>
      <vt:lpstr>6.2 Income Statement</vt:lpstr>
      <vt:lpstr>6.3 Cash Flow</vt:lpstr>
      <vt:lpstr>6.4 Staffing</vt:lpstr>
      <vt:lpstr>6.5 Variance Analysis</vt:lpstr>
      <vt:lpstr>6.6 Sources Uses</vt:lpstr>
      <vt:lpstr>6.7 Hospital Participation</vt:lpstr>
      <vt:lpstr>6.8 ACO Leadership Compensation</vt:lpstr>
      <vt:lpstr>6.9 Net Assets</vt:lpstr>
      <vt:lpstr>6.10 Budget by FuncProg</vt:lpstr>
      <vt:lpstr>6.11 PHM Expense Breakout</vt:lpstr>
      <vt:lpstr>7.1 KPI Performance</vt:lpstr>
      <vt:lpstr>7.2 Pop Health Pmt Reform</vt:lpstr>
      <vt:lpstr>7.2 LISTS - DO NOT DELETE</vt:lpstr>
      <vt:lpstr>8.1 ACO Network Surveys</vt:lpstr>
      <vt:lpstr>'2.1 Organizations List '!Print_Area</vt:lpstr>
      <vt:lpstr>'4.2 Trend Rates'!Print_Area</vt:lpstr>
      <vt:lpstr>'8.1 ACO Network Surveys'!Print_Area</vt:lpstr>
      <vt:lpstr>'6.6 Sources Uses'!Print_Titles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Tewksbury, Sarah</dc:creator>
  <cp:keywords/>
  <dc:description/>
  <cp:lastModifiedBy>Sawyer, Michelle</cp:lastModifiedBy>
  <cp:revision/>
  <dcterms:created xsi:type="dcterms:W3CDTF">2020-03-09T12:19:11Z</dcterms:created>
  <dcterms:modified xsi:type="dcterms:W3CDTF">2024-05-29T19:22:30Z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0x010100D8CAE338EA9D064E9C17BF7952C6204F</vt:lpwstr>
  </property>
  <property fmtid="{D5CDD505-2E9C-101B-9397-08002B2CF9AE}" pid="3" name="MediaServiceImageTags">
    <vt:lpwstr/>
  </property>
</Properties>
</file>