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.Boles\Downloads\"/>
    </mc:Choice>
  </mc:AlternateContent>
  <xr:revisionPtr revIDLastSave="0" documentId="8_{72FC3001-297C-49A9-B2D6-39C21C2EE586}" xr6:coauthVersionLast="47" xr6:coauthVersionMax="47" xr10:uidLastSave="{00000000-0000-0000-0000-000000000000}"/>
  <bookViews>
    <workbookView xWindow="-120" yWindow="-120" windowWidth="29040" windowHeight="15840" tabRatio="806" firstSheet="10" activeTab="14" xr2:uid="{00000000-000D-0000-FFFF-FFFF00000000}"/>
  </bookViews>
  <sheets>
    <sheet name="2.1 Organizations List " sheetId="58" r:id="rId1"/>
    <sheet name="2.2 Provider List" sheetId="59" r:id="rId2"/>
    <sheet name="2.2.1 Prov Table1" sheetId="83" r:id="rId3"/>
    <sheet name="2.2.2 Prov Table2" sheetId="84" r:id="rId4"/>
    <sheet name="LISTS--DO NOT DELETE" sheetId="60" r:id="rId5"/>
    <sheet name="3.1 Scale Target Align" sheetId="37" r:id="rId6"/>
    <sheet name="4.1 Payer TCOC" sheetId="62" r:id="rId7"/>
    <sheet name="4.2 Trend Rates" sheetId="6" r:id="rId8"/>
    <sheet name="5.1 Risk Payer RBE" sheetId="75" r:id="rId9"/>
    <sheet name="5.2 Settlement SS and Loss" sheetId="73" r:id="rId10"/>
    <sheet name="Section 6, A1-A4" sheetId="64" r:id="rId11"/>
    <sheet name="Sec 6 Variance Analysis" sheetId="77" r:id="rId12"/>
    <sheet name="6.5 Sources Uses" sheetId="82" r:id="rId13"/>
    <sheet name="6.6 Hospital Participation" sheetId="80" r:id="rId14"/>
    <sheet name="6.7 ACO Management Compensation" sheetId="87" r:id="rId15"/>
    <sheet name="6.8 PHM Expense Breakout" sheetId="86" r:id="rId16"/>
    <sheet name="7.1 ACO Clinical Focus Areas" sheetId="65" r:id="rId17"/>
    <sheet name="7.2 Pop Health Pmt Reform" sheetId="67" r:id="rId18"/>
    <sheet name="7.2 LISTS - DO NOT DELETE" sheetId="68" r:id="rId19"/>
    <sheet name="7.3 Care Coordination" sheetId="76" r:id="rId20"/>
    <sheet name="7.4 Care Coord Payments" sheetId="71" r:id="rId21"/>
    <sheet name="8.1 ACO Network Surveys" sheetId="89" r:id="rId22"/>
    <sheet name="9.1 APM Quality Measures" sheetId="81" r:id="rId23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</externalReferences>
  <definedNames>
    <definedName name="\B" localSheetId="0">#REF!</definedName>
    <definedName name="\B" localSheetId="1">#REF!</definedName>
    <definedName name="\B" localSheetId="8">#REF!</definedName>
    <definedName name="\B" localSheetId="9">#REF!</definedName>
    <definedName name="\B" localSheetId="12">#REF!</definedName>
    <definedName name="\B" localSheetId="13">'6.6 Hospital Participation'!#REF!</definedName>
    <definedName name="\B" localSheetId="14">'6.7 ACO Management Compensation'!#REF!</definedName>
    <definedName name="\B" localSheetId="15">#REF!</definedName>
    <definedName name="\B" localSheetId="16">#REF!</definedName>
    <definedName name="\B" localSheetId="18">#REF!</definedName>
    <definedName name="\B" localSheetId="17">#REF!</definedName>
    <definedName name="\B" localSheetId="20">#REF!</definedName>
    <definedName name="\B" localSheetId="21">#REF!</definedName>
    <definedName name="\B" localSheetId="22">'9.1 APM Quality Measures'!#REF!</definedName>
    <definedName name="\B" localSheetId="4">#REF!</definedName>
    <definedName name="\B">#REF!</definedName>
    <definedName name="\D" localSheetId="0">#REF!</definedName>
    <definedName name="\D" localSheetId="1">#REF!</definedName>
    <definedName name="\D" localSheetId="8">#REF!</definedName>
    <definedName name="\D" localSheetId="9">#REF!</definedName>
    <definedName name="\D" localSheetId="12">#REF!</definedName>
    <definedName name="\D" localSheetId="14">#REF!</definedName>
    <definedName name="\D" localSheetId="15">#REF!</definedName>
    <definedName name="\D" localSheetId="16">#REF!</definedName>
    <definedName name="\D" localSheetId="18">#REF!</definedName>
    <definedName name="\D" localSheetId="17">#REF!</definedName>
    <definedName name="\D" localSheetId="20">#REF!</definedName>
    <definedName name="\D" localSheetId="21">#REF!</definedName>
    <definedName name="\D" localSheetId="22">'9.1 APM Quality Measures'!#REF!</definedName>
    <definedName name="\D" localSheetId="4">#REF!</definedName>
    <definedName name="\D">#REF!</definedName>
    <definedName name="\E" localSheetId="0">#REF!</definedName>
    <definedName name="\E" localSheetId="1">#REF!</definedName>
    <definedName name="\E" localSheetId="8">#REF!</definedName>
    <definedName name="\E" localSheetId="9">#REF!</definedName>
    <definedName name="\E" localSheetId="12">#REF!</definedName>
    <definedName name="\E" localSheetId="14">#REF!</definedName>
    <definedName name="\E" localSheetId="15">#REF!</definedName>
    <definedName name="\E" localSheetId="16">#REF!</definedName>
    <definedName name="\E" localSheetId="18">#REF!</definedName>
    <definedName name="\E" localSheetId="17">#REF!</definedName>
    <definedName name="\E" localSheetId="20">#REF!</definedName>
    <definedName name="\E" localSheetId="21">#REF!</definedName>
    <definedName name="\E" localSheetId="22">'9.1 APM Quality Measures'!#REF!</definedName>
    <definedName name="\E" localSheetId="4">#REF!</definedName>
    <definedName name="\E">#REF!</definedName>
    <definedName name="\F" localSheetId="12">#REF!</definedName>
    <definedName name="\F" localSheetId="14">#REF!</definedName>
    <definedName name="\F" localSheetId="15">#REF!</definedName>
    <definedName name="\F" localSheetId="22">'9.1 APM Quality Measures'!#REF!</definedName>
    <definedName name="\F">#REF!</definedName>
    <definedName name="\H" localSheetId="12">#REF!</definedName>
    <definedName name="\H" localSheetId="14">#REF!</definedName>
    <definedName name="\H" localSheetId="15">#REF!</definedName>
    <definedName name="\H" localSheetId="22">'9.1 APM Quality Measures'!#REF!</definedName>
    <definedName name="\H">#REF!</definedName>
    <definedName name="\L" localSheetId="12">#REF!</definedName>
    <definedName name="\L" localSheetId="14">#REF!</definedName>
    <definedName name="\L" localSheetId="15">#REF!</definedName>
    <definedName name="\L" localSheetId="22">'9.1 APM Quality Measures'!#REF!</definedName>
    <definedName name="\L">#REF!</definedName>
    <definedName name="\M" localSheetId="12">#REF!</definedName>
    <definedName name="\M" localSheetId="14">#REF!</definedName>
    <definedName name="\M" localSheetId="15">#REF!</definedName>
    <definedName name="\M" localSheetId="22">'9.1 APM Quality Measures'!#REF!</definedName>
    <definedName name="\M">#REF!</definedName>
    <definedName name="\S" localSheetId="12">#REF!</definedName>
    <definedName name="\S" localSheetId="14">#REF!</definedName>
    <definedName name="\S" localSheetId="15">#REF!</definedName>
    <definedName name="\S" localSheetId="22">'9.1 APM Quality Measures'!#REF!</definedName>
    <definedName name="\S">#REF!</definedName>
    <definedName name="___A66000" localSheetId="0">[1]opsumm!#REF!</definedName>
    <definedName name="___A66000" localSheetId="1">[1]opsumm!#REF!</definedName>
    <definedName name="___A66000" localSheetId="12">[1]opsumm!#REF!</definedName>
    <definedName name="___A66000" localSheetId="14">[1]opsumm!#REF!</definedName>
    <definedName name="___A66000" localSheetId="15">[2]opsumm!#REF!</definedName>
    <definedName name="___A66000" localSheetId="22">[3]opsumm!#REF!</definedName>
    <definedName name="___A66000" localSheetId="4">[1]opsumm!#REF!</definedName>
    <definedName name="___A66000" localSheetId="11">[2]opsumm!#REF!</definedName>
    <definedName name="___A66000">[3]opsumm!#REF!</definedName>
    <definedName name="__A66000" localSheetId="0">[1]opsumm!#REF!</definedName>
    <definedName name="__A66000" localSheetId="1">[1]opsumm!#REF!</definedName>
    <definedName name="__A66000" localSheetId="12">[1]opsumm!#REF!</definedName>
    <definedName name="__A66000" localSheetId="14">[1]opsumm!#REF!</definedName>
    <definedName name="__A66000" localSheetId="15">[2]opsumm!#REF!</definedName>
    <definedName name="__A66000" localSheetId="22">[3]opsumm!#REF!</definedName>
    <definedName name="__A66000" localSheetId="4">[1]opsumm!#REF!</definedName>
    <definedName name="__A66000" localSheetId="11">[2]opsumm!#REF!</definedName>
    <definedName name="__A66000">[3]opsumm!#REF!</definedName>
    <definedName name="_A66000" localSheetId="0">[1]opsumm!#REF!</definedName>
    <definedName name="_A66000" localSheetId="1">[1]opsumm!#REF!</definedName>
    <definedName name="_A66000" localSheetId="12">[1]opsumm!#REF!</definedName>
    <definedName name="_A66000" localSheetId="14">[1]opsumm!#REF!</definedName>
    <definedName name="_A66000" localSheetId="15">[2]opsumm!#REF!</definedName>
    <definedName name="_A66000" localSheetId="22">[3]opsumm!#REF!</definedName>
    <definedName name="_A66000" localSheetId="4">[1]opsumm!#REF!</definedName>
    <definedName name="_A66000" localSheetId="11">[2]opsumm!#REF!</definedName>
    <definedName name="_A66000">[3]opsumm!#REF!</definedName>
    <definedName name="_AMO_ContentDefinition_179285213" hidden="1">"'Partitions:15'"</definedName>
    <definedName name="_AMO_ContentDefinition_179285213.0" hidden="1">"'&lt;ContentDefinition name=""sasCCW:/sas/vrdc/users/kow236/files/dua_050019/Vermont_ACO/VT AIPBP Development/PlanB/Data/aipbprpt/MonitoringReport/tab4_absumbymqy_long.sas7bdat"" rsid=""179285213"" type=""DataSet"" format=""ReportXml"" imgfmt=""ActiveX""'"</definedName>
    <definedName name="_AMO_ContentDefinition_179285213.1" hidden="1">"' created=""06/19/2019 14:12:36"" modifed=""06/20/2019 09:07:42"" user=""Katherine Owen"" apply=""False"" css=""D:\Program Files\SASHome\SASAddinforMicrosoftOffice\7.1\Styles\AMODefault.css"" range=""sasCCW__sas_vrdc_users_kow236_files_dua_050019_Vermo'"</definedName>
    <definedName name="_AMO_ContentDefinition_179285213.10" hidden="1">"'ParentName&amp;amp;gt;&amp;amp;#xD;&amp;amp;#xA;  &amp;amp;lt;Delimiter&amp;amp;gt;\&amp;amp;lt;/Delimiter&amp;amp;gt;&amp;amp;#xD;&amp;amp;#xA;  &amp;amp;lt;FullPath&amp;amp;gt;C:\Users\KOW236\AppData\Local\Temp\3\pqxijx2p.xfp\31640697389b459dbac1fe50fb977692.sas7bdat&amp;amp;lt;/FullPath&amp;amp;gt;&amp;'"</definedName>
    <definedName name="_AMO_ContentDefinition_179285213.11" hidden="1">"'amp;#xD;&amp;amp;#xA;  &amp;amp;lt;RelativePath&amp;amp;gt;C:\Users\KOW236\AppData\Local\Temp\3\pqxijx2p.xfp\31640697389b459dbac1fe50fb977692.sas7bdat&amp;amp;lt;/RelativePath&amp;amp;gt;&amp;amp;#xD;&amp;amp;#xA;&amp;amp;lt;/DNA&amp;amp;gt;&amp;quot; Name=&amp;quot;C:\Users\KOW236\AppData\Loca'"</definedName>
    <definedName name="_AMO_ContentDefinition_179285213.12" hidden="1">"'l\Temp\3\pqxijx2p.xfp\31640697389b459dbac1fe50fb977692.sas7bdat&amp;quot; /&amp;gt;"" /&gt;_x000D_
  &lt;param n=""ExcelTableColumnCount"" v=""6"" /&gt;_x000D_
  &lt;param n=""ExcelTableRowCount"" v=""768"" /&gt;_x000D_
  &lt;param n=""DataRowCount"" v=""768"" /&gt;_x000D_
  &lt;param n=""DataColCount"" '"</definedName>
    <definedName name="_AMO_ContentDefinition_179285213.13" hidden="1">"'v=""5"" /&gt;_x000D_
  &lt;param n=""ObsColumn"" v=""true"" /&gt;_x000D_
  &lt;param n=""ExcelFormattingHash"" v=""305108993"" /&gt;_x000D_
  &lt;param n=""ExcelFormatting"" v=""Automatic"" /&gt;_x000D_
  &lt;ExcelXMLOptions AdjColWidths=""True"" RowOpt=""InsertCells"" ColOpt=""InsertCells"" /&gt;_x000D_
'"</definedName>
    <definedName name="_AMO_ContentDefinition_179285213.14" hidden="1">"'&lt;/ContentDefinition&gt;'"</definedName>
    <definedName name="_AMO_ContentDefinition_179285213.2" hidden="1">"'nt_ACO_VT_AIPBP_Development_PlanB_Data_aipbprpt_MonitoringReport_tab4_absumbymqy_long_sas7bdat"" auto=""False"" xTime=""00:00:00.0019532"" rTime=""00:00:00.2675884"" bgnew=""False"" nFmt=""False"" grphSet=""True"" imgY=""0"" imgX=""0"" redirect=""Fal'"</definedName>
    <definedName name="_AMO_ContentDefinition_179285213.3" hidden="1">"'se""&gt;_x000D_
  &lt;files /&gt;_x000D_
  &lt;parents /&gt;_x000D_
  &lt;children /&gt;_x000D_
  &lt;param n=""AMO_Version"" v=""7.1"" /&gt;_x000D_
  &lt;param n=""DisplayName"" v=""sasCCW:/sas/vrdc/users/kow236/files/dua_050019/Vermont_ACO/VT AIPBP Development/PlanB/Data/aipbprpt/MonitoringReport/tab4_absumb'"</definedName>
    <definedName name="_AMO_ContentDefinition_179285213.4" hidden="1">"'ymqy_long.sas7bdat"" /&gt;_x000D_
  &lt;param n=""DisplayType"" v=""Data Set"" /&gt;_x000D_
  &lt;param n=""DataSourceType"" v=""SAS DATASET"" /&gt;_x000D_
  &lt;param n=""SASFilter"" v="""" /&gt;_x000D_
  &lt;param n=""MoreSheetsForRows"" v=""True"" /&gt;_x000D_
  &lt;param n=""PageSize"" v=""200000"" /&gt;_x000D_
  '"</definedName>
    <definedName name="_AMO_ContentDefinition_179285213.5" hidden="1">"'&lt;param n=""ShowRowNumbers"" v=""True"" /&gt;_x000D_
  &lt;param n=""ShowInfoInSheet"" v=""False"" /&gt;_x000D_
  &lt;param n=""CredKey"" v=""C:\Users\KOW236\AppData\Local\Temp\3\pqxijx2p.xfp\31640697389b459dbac1fe50fb977692.sas7bdat"" /&gt;_x000D_
  &lt;param n=""ClassName"" v=""SAS.Off'"</definedName>
    <definedName name="_AMO_ContentDefinition_179285213.6" hidden="1">"'iceAddin.DataViewItem"" /&gt;_x000D_
  &lt;param n=""ServerName"" v=""sasCCW"" /&gt;_x000D_
  &lt;param n=""DataSource"" v=""&amp;lt;SasDataSource Version=&amp;quot;4.2&amp;quot; Type=&amp;quot;SAS.Servers.Dataset&amp;quot; Svr=&amp;quot;sasCCW&amp;quot; SvrFile=&amp;quot;/sas/vrdc/users/kow236/files/dua_0'"</definedName>
    <definedName name="_AMO_ContentDefinition_179285213.7" hidden="1">"'50019/Vermont_ACO/VT AIPBP Development/PlanB/Data/aipbprpt/MonitoringReport/tab4_absumbymqy_long.sas7bdat&amp;quot; FilterDS=&amp;quot;&amp;amp;lt;?xml version=&amp;amp;quot;1.0&amp;amp;quot; encoding=&amp;amp;quot;utf-16&amp;amp;quot;?&amp;amp;gt;&amp;amp;lt;FilterTree&amp;amp;gt;&amp;amp;lt;T'"</definedName>
    <definedName name="_AMO_ContentDefinition_179285213.8" hidden="1">"'reeRoot /&amp;amp;gt;&amp;amp;lt;/FilterTree&amp;amp;gt;&amp;quot; ColSelFlg=&amp;quot;0&amp;quot; DNA=&amp;quot;&amp;amp;lt;DNA&amp;amp;gt;&amp;amp;#xD;&amp;amp;#xA;  &amp;amp;lt;Type&amp;amp;gt;LocalFile&amp;amp;lt;/Type&amp;amp;gt;&amp;amp;#xD;&amp;amp;#xA;  &amp;amp;lt;Name&amp;amp;gt;31640697389b459dbac1fe50fb977692.sas7'"</definedName>
    <definedName name="_AMO_ContentDefinition_179285213.9" hidden="1">"'bdat&amp;amp;lt;/Name&amp;amp;gt;&amp;amp;#xD;&amp;amp;#xA;  &amp;amp;lt;Version&amp;amp;gt;1&amp;amp;lt;/Version&amp;amp;gt;&amp;amp;#xD;&amp;amp;#xA;  &amp;amp;lt;Assembly /&amp;amp;gt;&amp;amp;#xD;&amp;amp;#xA;  &amp;amp;lt;Factory /&amp;amp;gt;&amp;amp;#xD;&amp;amp;#xA;  &amp;amp;lt;ParentName&amp;amp;gt;pqxijx2p.xfp&amp;amp;lt;/'"</definedName>
    <definedName name="_AMO_ContentDefinition_389096776" hidden="1">"'Partitions:14'"</definedName>
    <definedName name="_AMO_ContentDefinition_389096776.0" hidden="1">"'&lt;ContentDefinition name=""sasCCW:/sas/vrdc/users/kow236/files/dua_050019/Vermont_ACO/VT AIPBP Development/PlanB/Data/aipbprpt/MonitoringReport/tab1_stats.sas7bdat"" rsid=""389096776"" type=""DataSet"" format=""ReportXml"" imgfmt=""ActiveX"" created=""'"</definedName>
    <definedName name="_AMO_ContentDefinition_389096776.1" hidden="1">"'06/10/2019 13:54:02"" modifed=""06/20/2019 08:42:45"" user=""Katherine Owen"" apply=""False"" css=""D:\Program Files\SASHome\SASAddinforMicrosoftOffice\7.1\Styles\AMODefault.css"" range=""sasCCW__sas_vrdc_users_kow236_files_dua_050019_Vermont_ACO_VT_A'"</definedName>
    <definedName name="_AMO_ContentDefinition_389096776.10" hidden="1">"'&amp;amp;lt;Delimiter&amp;amp;gt;\&amp;amp;lt;/Delimiter&amp;amp;gt;&amp;amp;#xD;&amp;amp;#xA;  &amp;amp;lt;FullPath&amp;amp;gt;C:\Users\KOW236\AppData\Local\Temp\3\pqxijx2p.xfp\81c8bbb92d244a12bad09ab03248bdf7.sas7bdat&amp;amp;lt;/FullPath&amp;amp;gt;&amp;amp;#xD;&amp;amp;#xA;  &amp;amp;lt;RelativePat'"</definedName>
    <definedName name="_AMO_ContentDefinition_389096776.11" hidden="1">"'h&amp;amp;gt;C:\Users\KOW236\AppData\Local\Temp\3\pqxijx2p.xfp\81c8bbb92d244a12bad09ab03248bdf7.sas7bdat&amp;amp;lt;/RelativePath&amp;amp;gt;&amp;amp;#xD;&amp;amp;#xA;&amp;amp;lt;/DNA&amp;amp;gt;&amp;quot; Name=&amp;quot;C:\Users\KOW236\AppData\Local\Temp\3\pqxijx2p.xfp\81c8bbb92d244a12'"</definedName>
    <definedName name="_AMO_ContentDefinition_389096776.12" hidden="1">"'bad09ab03248bdf7.sas7bdat&amp;quot; /&amp;gt;"" /&gt;_x000D_
  &lt;param n=""ExcelTableColumnCount"" v=""11"" /&gt;_x000D_
  &lt;param n=""ExcelTableRowCount"" v=""4"" /&gt;_x000D_
  &lt;param n=""DataRowCount"" v=""4"" /&gt;_x000D_
  &lt;param n=""DataColCount"" v=""10"" /&gt;_x000D_
  &lt;param n=""ObsColumn"" v=""'"</definedName>
    <definedName name="_AMO_ContentDefinition_389096776.13" hidden="1">"'true"" /&gt;_x000D_
  &lt;param n=""ExcelFormattingHash"" v=""-1287740278"" /&gt;_x000D_
  &lt;param n=""ExcelFormatting"" v=""Automatic"" /&gt;_x000D_
  &lt;ExcelXMLOptions AdjColWidths=""True"" RowOpt=""InsertCells"" ColOpt=""InsertCells"" /&gt;_x000D_
&lt;/ContentDefinition&gt;'"</definedName>
    <definedName name="_AMO_ContentDefinition_389096776.2" hidden="1">"'IPBP_Development_PlanB_Data_aipbprpt_MonitoringReport_tab1_stats_sas7bdat"" auto=""False"" xTime=""00:00:00.0039064"" rTime=""00:00:00.1855540"" bgnew=""False"" nFmt=""False"" grphSet=""True"" imgY=""0"" imgX=""0"" redirect=""False""&gt;_x000D_
  &lt;files /&gt;_x000D_
  '"</definedName>
    <definedName name="_AMO_ContentDefinition_389096776.3" hidden="1">"'&lt;parents /&gt;_x000D_
  &lt;children /&gt;_x000D_
  &lt;param n=""AMO_Version"" v=""7.1"" /&gt;_x000D_
  &lt;param n=""DisplayName"" v=""sasCCW:/sas/vrdc/users/kow236/files/dua_050019/Vermont_ACO/VT AIPBP Development/PlanB/Data/aipbprpt/MonitoringReport/tab1_stats.sas7bdat"" /&gt;_x000D_
  &lt;par'"</definedName>
    <definedName name="_AMO_ContentDefinition_389096776.4" hidden="1">"'am n=""DisplayType"" v=""Data Set"" /&gt;_x000D_
  &lt;param n=""DataSourceType"" v=""SAS DATASET"" /&gt;_x000D_
  &lt;param n=""SASFilter"" v="""" /&gt;_x000D_
  &lt;param n=""MoreSheetsForRows"" v=""True"" /&gt;_x000D_
  &lt;param n=""PageSize"" v=""200000"" /&gt;_x000D_
  &lt;param n=""ShowRowNumbers"" v'"</definedName>
    <definedName name="_AMO_ContentDefinition_389096776.5" hidden="1">"'=""True"" /&gt;_x000D_
  &lt;param n=""ShowInfoInSheet"" v=""False"" /&gt;_x000D_
  &lt;param n=""CredKey"" v=""C:\Users\KOW236\AppData\Local\Temp\3\pqxijx2p.xfp\81c8bbb92d244a12bad09ab03248bdf7.sas7bdat"" /&gt;_x000D_
  &lt;param n=""ClassName"" v=""SAS.OfficeAddin.DataViewItem"" /&gt;_x000D_
'"</definedName>
    <definedName name="_AMO_ContentDefinition_389096776.6" hidden="1">"'  &lt;param n=""ServerName"" v=""sasCCW"" /&gt;_x000D_
  &lt;param n=""DataSource"" v=""&amp;lt;SasDataSource Version=&amp;quot;4.2&amp;quot; Type=&amp;quot;SAS.Servers.Dataset&amp;quot; Svr=&amp;quot;sasCCW&amp;quot; SvrFile=&amp;quot;/sas/vrdc/users/kow236/files/dua_050019/Vermont_ACO/VT AIPBP D'"</definedName>
    <definedName name="_AMO_ContentDefinition_389096776.7" hidden="1">"'evelopment/PlanB/Data/aipbprpt/MonitoringReport/tab1_stats.sas7bdat&amp;quot; FilterDS=&amp;quot;&amp;amp;lt;?xml version=&amp;amp;quot;1.0&amp;amp;quot; encoding=&amp;amp;quot;utf-16&amp;amp;quot;?&amp;amp;gt;&amp;amp;lt;FilterTree&amp;amp;gt;&amp;amp;lt;TreeRoot /&amp;amp;gt;&amp;amp;lt;/FilterTree&amp;a'"</definedName>
    <definedName name="_AMO_ContentDefinition_389096776.8" hidden="1">"'mp;gt;&amp;quot; ColSelFlg=&amp;quot;0&amp;quot; DNA=&amp;quot;&amp;amp;lt;DNA&amp;amp;gt;&amp;amp;#xD;&amp;amp;#xA;  &amp;amp;lt;Type&amp;amp;gt;LocalFile&amp;amp;lt;/Type&amp;amp;gt;&amp;amp;#xD;&amp;amp;#xA;  &amp;amp;lt;Name&amp;amp;gt;81c8bbb92d244a12bad09ab03248bdf7.sas7bdat&amp;amp;lt;/Name&amp;amp;gt;&amp;amp;#xD;&amp;amp'"</definedName>
    <definedName name="_AMO_ContentDefinition_389096776.9" hidden="1">"';#xA;  &amp;amp;lt;Version&amp;amp;gt;1&amp;amp;lt;/Version&amp;amp;gt;&amp;amp;#xD;&amp;amp;#xA;  &amp;amp;lt;Assembly /&amp;amp;gt;&amp;amp;#xD;&amp;amp;#xA;  &amp;amp;lt;Factory /&amp;amp;gt;&amp;amp;#xD;&amp;amp;#xA;  &amp;amp;lt;ParentName&amp;amp;gt;pqxijx2p.xfp&amp;amp;lt;/ParentName&amp;amp;gt;&amp;amp;#xD;&amp;amp;#xA;  '"</definedName>
    <definedName name="_AMO_ContentDefinition_487264780" hidden="1">"'Partitions:14'"</definedName>
    <definedName name="_AMO_ContentDefinition_487264780.0" hidden="1">"'&lt;ContentDefinition name=""sasCCW:/sas/vrdc/users/kow236/files/dua_050019/Vermont_ACO/VT AIPBP Development/PlanB/Data/aipbprpt/MonitoringReport/tab6_cos_sum.sas7bdat"" rsid=""487264780"" type=""DataSet"" format=""ReportXml"" imgfmt=""ActiveX"" created'"</definedName>
    <definedName name="_AMO_ContentDefinition_487264780.1" hidden="1">"'=""06/12/2019 12:42:38"" modifed=""06/20/2019 09:06:53"" user=""Katherine Owen"" apply=""False"" css=""D:\Program Files\SASHome\SASAddinforMicrosoftOffice\7.1\Styles\AMODefault.css"" range=""sasCCW__sas_vrdc_users_kow236_files_dua_050019_Vermont_ACO_V'"</definedName>
    <definedName name="_AMO_ContentDefinition_487264780.10" hidden="1">"';#xA;  &amp;amp;lt;Delimiter&amp;amp;gt;\&amp;amp;lt;/Delimiter&amp;amp;gt;&amp;amp;#xD;&amp;amp;#xA;  &amp;amp;lt;FullPath&amp;amp;gt;C:\Users\KOW236\AppData\Local\Temp\3\pqxijx2p.xfp\fb9ae51b7b884e0ea4d1a185bf6a44eb.sas7bdat&amp;amp;lt;/FullPath&amp;amp;gt;&amp;amp;#xD;&amp;amp;#xA;  &amp;amp;lt;Rela'"</definedName>
    <definedName name="_AMO_ContentDefinition_487264780.11" hidden="1">"'tivePath&amp;amp;gt;C:\Users\KOW236\AppData\Local\Temp\3\pqxijx2p.xfp\fb9ae51b7b884e0ea4d1a185bf6a44eb.sas7bdat&amp;amp;lt;/RelativePath&amp;amp;gt;&amp;amp;#xD;&amp;amp;#xA;&amp;amp;lt;/DNA&amp;amp;gt;&amp;quot; Name=&amp;quot;C:\Users\KOW236\AppData\Local\Temp\3\pqxijx2p.xfp\fb9ae51b7'"</definedName>
    <definedName name="_AMO_ContentDefinition_487264780.12" hidden="1">"'b884e0ea4d1a185bf6a44eb.sas7bdat&amp;quot; /&amp;gt;"" /&gt;_x000D_
  &lt;param n=""ExcelTableColumnCount"" v=""8"" /&gt;_x000D_
  &lt;param n=""ExcelTableRowCount"" v=""12"" /&gt;_x000D_
  &lt;param n=""DataRowCount"" v=""12"" /&gt;_x000D_
  &lt;param n=""DataColCount"" v=""7"" /&gt;_x000D_
  &lt;param n=""ObsColu'"</definedName>
    <definedName name="_AMO_ContentDefinition_487264780.13" hidden="1">"'mn"" v=""true"" /&gt;_x000D_
  &lt;param n=""ExcelFormattingHash"" v=""664667454"" /&gt;_x000D_
  &lt;param n=""ExcelFormatting"" v=""Automatic"" /&gt;_x000D_
  &lt;ExcelXMLOptions AdjColWidths=""True"" RowOpt=""InsertCells"" ColOpt=""InsertCells"" /&gt;_x000D_
&lt;/ContentDefinition&gt;'"</definedName>
    <definedName name="_AMO_ContentDefinition_487264780.2" hidden="1">"'T_AIPBP_Development_PlanB_Data_aipbprpt_MonitoringReport_tab6_cos_sum_sas7bdat"" auto=""False"" xTime=""00:00:00.0078128"" rTime=""00:00:00.1777412"" bgnew=""False"" nFmt=""False"" grphSet=""True"" imgY=""0"" imgX=""0"" redirect=""False""&gt;_x000D_
  &lt;files /'"</definedName>
    <definedName name="_AMO_ContentDefinition_487264780.3" hidden="1">"'&gt;_x000D_
  &lt;parents /&gt;_x000D_
  &lt;children /&gt;_x000D_
  &lt;param n=""AMO_Version"" v=""7.1"" /&gt;_x000D_
  &lt;param n=""DisplayName"" v=""sasCCW:/sas/vrdc/users/kow236/files/dua_050019/Vermont_ACO/VT AIPBP Development/PlanB/Data/aipbprpt/MonitoringReport/tab6_cos_sum.sas7bdat"" /&gt;_x000D_
'"</definedName>
    <definedName name="_AMO_ContentDefinition_487264780.4" hidden="1">"'  &lt;param n=""DisplayType"" v=""Data Set"" /&gt;_x000D_
  &lt;param n=""DataSourceType"" v=""SAS DATASET"" /&gt;_x000D_
  &lt;param n=""SASFilter"" v="""" /&gt;_x000D_
  &lt;param n=""MoreSheetsForRows"" v=""True"" /&gt;_x000D_
  &lt;param n=""PageSize"" v=""200000"" /&gt;_x000D_
  &lt;param n=""ShowRowNumbe'"</definedName>
    <definedName name="_AMO_ContentDefinition_487264780.5" hidden="1">"'rs"" v=""True"" /&gt;_x000D_
  &lt;param n=""ShowInfoInSheet"" v=""False"" /&gt;_x000D_
  &lt;param n=""CredKey"" v=""C:\Users\KOW236\AppData\Local\Temp\3\pqxijx2p.xfp\fb9ae51b7b884e0ea4d1a185bf6a44eb.sas7bdat"" /&gt;_x000D_
  &lt;param n=""ClassName"" v=""SAS.OfficeAddin.DataViewItem""'"</definedName>
    <definedName name="_AMO_ContentDefinition_487264780.6" hidden="1">"' /&gt;_x000D_
  &lt;param n=""ServerName"" v=""sasCCW"" /&gt;_x000D_
  &lt;param n=""DataSource"" v=""&amp;lt;SasDataSource Version=&amp;quot;4.2&amp;quot; Type=&amp;quot;SAS.Servers.Dataset&amp;quot; Svr=&amp;quot;sasCCW&amp;quot; SvrFile=&amp;quot;/sas/vrdc/users/kow236/files/dua_050019/Vermont_ACO/VT AI'"</definedName>
    <definedName name="_AMO_ContentDefinition_487264780.7" hidden="1">"'PBP Development/PlanB/Data/aipbprpt/MonitoringReport/tab6_cos_sum.sas7bdat&amp;quot; FilterDS=&amp;quot;&amp;amp;lt;?xml version=&amp;amp;quot;1.0&amp;amp;quot; encoding=&amp;amp;quot;utf-16&amp;amp;quot;?&amp;amp;gt;&amp;amp;lt;FilterTree&amp;amp;gt;&amp;amp;lt;TreeRoot /&amp;amp;gt;&amp;amp;lt;/Filte'"</definedName>
    <definedName name="_AMO_ContentDefinition_487264780.8" hidden="1">"'rTree&amp;amp;gt;&amp;quot; ColSelFlg=&amp;quot;0&amp;quot; DNA=&amp;quot;&amp;amp;lt;DNA&amp;amp;gt;&amp;amp;#xD;&amp;amp;#xA;  &amp;amp;lt;Type&amp;amp;gt;LocalFile&amp;amp;lt;/Type&amp;amp;gt;&amp;amp;#xD;&amp;amp;#xA;  &amp;amp;lt;Name&amp;amp;gt;fb9ae51b7b884e0ea4d1a185bf6a44eb.sas7bdat&amp;amp;lt;/Name&amp;amp;gt;&amp;amp;#'"</definedName>
    <definedName name="_AMO_ContentDefinition_487264780.9" hidden="1">"'xD;&amp;amp;#xA;  &amp;amp;lt;Version&amp;amp;gt;1&amp;amp;lt;/Version&amp;amp;gt;&amp;amp;#xD;&amp;amp;#xA;  &amp;amp;lt;Assembly /&amp;amp;gt;&amp;amp;#xD;&amp;amp;#xA;  &amp;amp;lt;Factory /&amp;amp;gt;&amp;amp;#xD;&amp;amp;#xA;  &amp;amp;lt;ParentName&amp;amp;gt;pqxijx2p.xfp&amp;amp;lt;/ParentName&amp;amp;gt;&amp;amp;#xD;&amp;amp'"</definedName>
    <definedName name="_AMO_ContentDefinition_637468743" hidden="1">"'Partitions:14'"</definedName>
    <definedName name="_AMO_ContentDefinition_637468743.0" hidden="1">"'&lt;ContentDefinition name=""sasCCW:/sas/vrdc/users/kow236/files/dua_050019/Vermont_ACO/VT AIPBP Development/PlanB/Data/aipbprpt/MonitoringReport/tab9_pbp_lag.sas7bdat"" rsid=""637468743"" type=""DataSet"" format=""ReportXml"" imgfmt=""ActiveX"" created'"</definedName>
    <definedName name="_AMO_ContentDefinition_637468743.1" hidden="1">"'=""06/12/2019 13:34:04"" modifed=""06/20/2019 08:44:25"" user=""Katherine Owen"" apply=""False"" css=""D:\Program Files\SASHome\SASAddinforMicrosoftOffice\7.1\Styles\AMODefault.css"" range=""sasCCW__sas_vrdc_users_kow236_files_dua_050019_Vermont_ACO_V'"</definedName>
    <definedName name="_AMO_ContentDefinition_637468743.10" hidden="1">"';#xA;  &amp;amp;lt;Delimiter&amp;amp;gt;\&amp;amp;lt;/Delimiter&amp;amp;gt;&amp;amp;#xD;&amp;amp;#xA;  &amp;amp;lt;FullPath&amp;amp;gt;C:\Users\KOW236\AppData\Local\Temp\3\pqxijx2p.xfp\d25a8a4907d54b6aa1fa3ffe005402aa.sas7bdat&amp;amp;lt;/FullPath&amp;amp;gt;&amp;amp;#xD;&amp;amp;#xA;  &amp;amp;lt;Rela'"</definedName>
    <definedName name="_AMO_ContentDefinition_637468743.11" hidden="1">"'tivePath&amp;amp;gt;C:\Users\KOW236\AppData\Local\Temp\3\pqxijx2p.xfp\d25a8a4907d54b6aa1fa3ffe005402aa.sas7bdat&amp;amp;lt;/RelativePath&amp;amp;gt;&amp;amp;#xD;&amp;amp;#xA;&amp;amp;lt;/DNA&amp;amp;gt;&amp;quot; Name=&amp;quot;C:\Users\KOW236\AppData\Local\Temp\3\pqxijx2p.xfp\d25a8a490'"</definedName>
    <definedName name="_AMO_ContentDefinition_637468743.12" hidden="1">"'7d54b6aa1fa3ffe005402aa.sas7bdat&amp;quot; /&amp;gt;"" /&gt;_x000D_
  &lt;param n=""ExcelTableColumnCount"" v=""8"" /&gt;_x000D_
  &lt;param n=""ExcelTableRowCount"" v=""5"" /&gt;_x000D_
  &lt;param n=""DataRowCount"" v=""5"" /&gt;_x000D_
  &lt;param n=""DataColCount"" v=""7"" /&gt;_x000D_
  &lt;param n=""ObsColumn'"</definedName>
    <definedName name="_AMO_ContentDefinition_637468743.13" hidden="1">"'"" v=""true"" /&gt;_x000D_
  &lt;param n=""ExcelFormattingHash"" v=""404837971"" /&gt;_x000D_
  &lt;param n=""ExcelFormatting"" v=""Automatic"" /&gt;_x000D_
  &lt;ExcelXMLOptions AdjColWidths=""True"" RowOpt=""InsertCells"" ColOpt=""InsertCells"" /&gt;_x000D_
&lt;/ContentDefinition&gt;'"</definedName>
    <definedName name="_AMO_ContentDefinition_637468743.2" hidden="1">"'T_AIPBP_Development_PlanB_Data_aipbprpt_MonitoringReport_tab9_pbp_lag_sas7bdat"" auto=""False"" xTime=""00:00:00.0195320"" rTime=""00:00:00.1777412"" bgnew=""False"" nFmt=""False"" grphSet=""True"" imgY=""0"" imgX=""0"" redirect=""False""&gt;_x000D_
  &lt;files /'"</definedName>
    <definedName name="_AMO_ContentDefinition_637468743.3" hidden="1">"'&gt;_x000D_
  &lt;parents /&gt;_x000D_
  &lt;children /&gt;_x000D_
  &lt;param n=""AMO_Version"" v=""7.1"" /&gt;_x000D_
  &lt;param n=""DisplayName"" v=""sasCCW:/sas/vrdc/users/kow236/files/dua_050019/Vermont_ACO/VT AIPBP Development/PlanB/Data/aipbprpt/MonitoringReport/tab9_pbp_lag.sas7bdat"" /&gt;_x000D_
'"</definedName>
    <definedName name="_AMO_ContentDefinition_637468743.4" hidden="1">"'  &lt;param n=""DisplayType"" v=""Data Set"" /&gt;_x000D_
  &lt;param n=""DataSourceType"" v=""SAS DATASET"" /&gt;_x000D_
  &lt;param n=""SASFilter"" v="""" /&gt;_x000D_
  &lt;param n=""MoreSheetsForRows"" v=""True"" /&gt;_x000D_
  &lt;param n=""PageSize"" v=""200000"" /&gt;_x000D_
  &lt;param n=""ShowRowNumbe'"</definedName>
    <definedName name="_AMO_ContentDefinition_637468743.5" hidden="1">"'rs"" v=""True"" /&gt;_x000D_
  &lt;param n=""ShowInfoInSheet"" v=""False"" /&gt;_x000D_
  &lt;param n=""CredKey"" v=""C:\Users\KOW236\AppData\Local\Temp\3\pqxijx2p.xfp\d25a8a4907d54b6aa1fa3ffe005402aa.sas7bdat"" /&gt;_x000D_
  &lt;param n=""ClassName"" v=""SAS.OfficeAddin.DataViewItem""'"</definedName>
    <definedName name="_AMO_ContentDefinition_637468743.6" hidden="1">"' /&gt;_x000D_
  &lt;param n=""ServerName"" v=""sasCCW"" /&gt;_x000D_
  &lt;param n=""DataSource"" v=""&amp;lt;SasDataSource Version=&amp;quot;4.2&amp;quot; Type=&amp;quot;SAS.Servers.Dataset&amp;quot; Svr=&amp;quot;sasCCW&amp;quot; SvrFile=&amp;quot;/sas/vrdc/users/kow236/files/dua_050019/Vermont_ACO/VT AI'"</definedName>
    <definedName name="_AMO_ContentDefinition_637468743.7" hidden="1">"'PBP Development/PlanB/Data/aipbprpt/MonitoringReport/tab9_pbp_lag.sas7bdat&amp;quot; FilterDS=&amp;quot;&amp;amp;lt;?xml version=&amp;amp;quot;1.0&amp;amp;quot; encoding=&amp;amp;quot;utf-16&amp;amp;quot;?&amp;amp;gt;&amp;amp;lt;FilterTree&amp;amp;gt;&amp;amp;lt;TreeRoot /&amp;amp;gt;&amp;amp;lt;/Filte'"</definedName>
    <definedName name="_AMO_ContentDefinition_637468743.8" hidden="1">"'rTree&amp;amp;gt;&amp;quot; ColSelFlg=&amp;quot;0&amp;quot; DNA=&amp;quot;&amp;amp;lt;DNA&amp;amp;gt;&amp;amp;#xD;&amp;amp;#xA;  &amp;amp;lt;Type&amp;amp;gt;LocalFile&amp;amp;lt;/Type&amp;amp;gt;&amp;amp;#xD;&amp;amp;#xA;  &amp;amp;lt;Name&amp;amp;gt;d25a8a4907d54b6aa1fa3ffe005402aa.sas7bdat&amp;amp;lt;/Name&amp;amp;gt;&amp;amp;#'"</definedName>
    <definedName name="_AMO_ContentDefinition_637468743.9" hidden="1">"'xD;&amp;amp;#xA;  &amp;amp;lt;Version&amp;amp;gt;1&amp;amp;lt;/Version&amp;amp;gt;&amp;amp;#xD;&amp;amp;#xA;  &amp;amp;lt;Assembly /&amp;amp;gt;&amp;amp;#xD;&amp;amp;#xA;  &amp;amp;lt;Factory /&amp;amp;gt;&amp;amp;#xD;&amp;amp;#xA;  &amp;amp;lt;ParentName&amp;amp;gt;pqxijx2p.xfp&amp;amp;lt;/ParentName&amp;amp;gt;&amp;amp;#xD;&amp;amp'"</definedName>
    <definedName name="_AMO_ContentDefinition_744166049" hidden="1">"'Partitions:15'"</definedName>
    <definedName name="_AMO_ContentDefinition_744166049.0" hidden="1">"'&lt;ContentDefinition name=""sasCCW:/sas/vrdc/users/kow236/files/dua_050019/Vermont_ACO/VT AIPBP Development/PlanB/Data/aipbprpt/MonitoringReport/tab5_claim_type_aipbp_qtr.sas7bdat"" rsid=""744166049"" type=""DataSet"" format=""ReportXml"" imgfmt=""Acti'"</definedName>
    <definedName name="_AMO_ContentDefinition_744166049.1" hidden="1">"'veX"" created=""06/11/2019 13:55:28"" modifed=""06/20/2019 08:43:15"" user=""Katherine Owen"" apply=""False"" css=""D:\Program Files\SASHome\SASAddinforMicrosoftOffice\7.1\Styles\AMODefault.css"" range=""sasCCW__sas_vrdc_users_kow236_files_dua_050019_'"</definedName>
    <definedName name="_AMO_ContentDefinition_744166049.10" hidden="1">"'gt;pqxijx2p.xfp&amp;amp;lt;/ParentName&amp;amp;gt;&amp;amp;#xD;&amp;amp;#xA;  &amp;amp;lt;Delimiter&amp;amp;gt;\&amp;amp;lt;/Delimiter&amp;amp;gt;&amp;amp;#xD;&amp;amp;#xA;  &amp;amp;lt;FullPath&amp;amp;gt;C:\Users\KOW236\AppData\Local\Temp\3\pqxijx2p.xfp\15349010681e4837b07163ecc38ec99c.sas7bdat&amp;a'"</definedName>
    <definedName name="_AMO_ContentDefinition_744166049.11" hidden="1">"'mp;lt;/FullPath&amp;amp;gt;&amp;amp;#xD;&amp;amp;#xA;  &amp;amp;lt;RelativePath&amp;amp;gt;C:\Users\KOW236\AppData\Local\Temp\3\pqxijx2p.xfp\15349010681e4837b07163ecc38ec99c.sas7bdat&amp;amp;lt;/RelativePath&amp;amp;gt;&amp;amp;#xD;&amp;amp;#xA;&amp;amp;lt;/DNA&amp;amp;gt;&amp;quot; Name=&amp;quot;C:\U'"</definedName>
    <definedName name="_AMO_ContentDefinition_744166049.12" hidden="1">"'sers\KOW236\AppData\Local\Temp\3\pqxijx2p.xfp\15349010681e4837b07163ecc38ec99c.sas7bdat&amp;quot; /&amp;gt;"" /&gt;_x000D_
  &lt;param n=""ExcelTableColumnCount"" v=""7"" /&gt;_x000D_
  &lt;param n=""ExcelTableRowCount"" v=""10"" /&gt;_x000D_
  &lt;param n=""DataRowCount"" v=""10"" /&gt;_x000D_
  &lt;para'"</definedName>
    <definedName name="_AMO_ContentDefinition_744166049.13" hidden="1">"'m n=""DataColCount"" v=""6"" /&gt;_x000D_
  &lt;param n=""ObsColumn"" v=""true"" /&gt;_x000D_
  &lt;param n=""ExcelFormattingHash"" v=""-415992022"" /&gt;_x000D_
  &lt;param n=""ExcelFormatting"" v=""Automatic"" /&gt;_x000D_
  &lt;ExcelXMLOptions AdjColWidths=""True"" RowOpt=""InsertCells"" ColOp'"</definedName>
    <definedName name="_AMO_ContentDefinition_744166049.14" hidden="1">"'t=""InsertCells"" /&gt;_x000D_
&lt;/ContentDefinition&gt;'"</definedName>
    <definedName name="_AMO_ContentDefinition_744166049.2" hidden="1">"'Vermont_ACO_VT_AIPBP_Development_PlanB_Data_aipbprpt_MonitoringReport_tab5_claim_type_aipbp_qtr_sas7bdat"" auto=""False"" xTime=""00:00:00.0019532"" rTime=""00:00:00.1757880"" bgnew=""False"" nFmt=""False"" grphSet=""True"" imgY=""0"" imgX=""0"" red'"</definedName>
    <definedName name="_AMO_ContentDefinition_744166049.3" hidden="1">"'irect=""False""&gt;_x000D_
  &lt;files /&gt;_x000D_
  &lt;parents /&gt;_x000D_
  &lt;children /&gt;_x000D_
  &lt;param n=""AMO_Version"" v=""7.1"" /&gt;_x000D_
  &lt;param n=""DisplayName"" v=""sasCCW:/sas/vrdc/users/kow236/files/dua_050019/Vermont_ACO/VT AIPBP Development/PlanB/Data/aipbprpt/MonitoringReport/'"</definedName>
    <definedName name="_AMO_ContentDefinition_744166049.4" hidden="1">"'tab5_claim_type_aipbp_qtr.sas7bdat"" /&gt;_x000D_
  &lt;param n=""DisplayType"" v=""Data Set"" /&gt;_x000D_
  &lt;param n=""DataSourceType"" v=""SAS DATASET"" /&gt;_x000D_
  &lt;param n=""SASFilter"" v="""" /&gt;_x000D_
  &lt;param n=""MoreSheetsForRows"" v=""True"" /&gt;_x000D_
  &lt;param n=""PageSize"" v='"</definedName>
    <definedName name="_AMO_ContentDefinition_744166049.5" hidden="1">"'""200000"" /&gt;_x000D_
  &lt;param n=""ShowRowNumbers"" v=""True"" /&gt;_x000D_
  &lt;param n=""ShowInfoInSheet"" v=""False"" /&gt;_x000D_
  &lt;param n=""CredKey"" v=""C:\Users\KOW236\AppData\Local\Temp\3\pqxijx2p.xfp\15349010681e4837b07163ecc38ec99c.sas7bdat"" /&gt;_x000D_
  &lt;param n=""Clas'"</definedName>
    <definedName name="_AMO_ContentDefinition_744166049.6" hidden="1">"'sName"" v=""SAS.OfficeAddin.DataViewItem"" /&gt;_x000D_
  &lt;param n=""ServerName"" v=""sasCCW"" /&gt;_x000D_
  &lt;param n=""DataSource"" v=""&amp;lt;SasDataSource Version=&amp;quot;4.2&amp;quot; Type=&amp;quot;SAS.Servers.Dataset&amp;quot; Svr=&amp;quot;sasCCW&amp;quot; SvrFile=&amp;quot;/sas/vrdc/users'"</definedName>
    <definedName name="_AMO_ContentDefinition_744166049.7" hidden="1">"'/kow236/files/dua_050019/Vermont_ACO/VT AIPBP Development/PlanB/Data/aipbprpt/MonitoringReport/tab5_claim_type_aipbp_qtr.sas7bdat&amp;quot; FilterDS=&amp;quot;&amp;amp;lt;?xml version=&amp;amp;quot;1.0&amp;amp;quot; encoding=&amp;amp;quot;utf-16&amp;amp;quot;?&amp;amp;gt;&amp;amp;lt;Fil'"</definedName>
    <definedName name="_AMO_ContentDefinition_744166049.8" hidden="1">"'terTree&amp;amp;gt;&amp;amp;lt;TreeRoot /&amp;amp;gt;&amp;amp;lt;/FilterTree&amp;amp;gt;&amp;quot; ColSelFlg=&amp;quot;0&amp;quot; DNA=&amp;quot;&amp;amp;lt;DNA&amp;amp;gt;&amp;amp;#xD;&amp;amp;#xA;  &amp;amp;lt;Type&amp;amp;gt;LocalFile&amp;amp;lt;/Type&amp;amp;gt;&amp;amp;#xD;&amp;amp;#xA;  &amp;amp;lt;Name&amp;amp;gt;15349010681e4'"</definedName>
    <definedName name="_AMO_ContentDefinition_744166049.9" hidden="1">"'837b07163ecc38ec99c.sas7bdat&amp;amp;lt;/Name&amp;amp;gt;&amp;amp;#xD;&amp;amp;#xA;  &amp;amp;lt;Version&amp;amp;gt;1&amp;amp;lt;/Version&amp;amp;gt;&amp;amp;#xD;&amp;amp;#xA;  &amp;amp;lt;Assembly /&amp;amp;gt;&amp;amp;#xD;&amp;amp;#xA;  &amp;amp;lt;Factory /&amp;amp;gt;&amp;amp;#xD;&amp;amp;#xA;  &amp;amp;lt;ParentName&amp;amp;'"</definedName>
    <definedName name="_AMO_ContentDefinition_759497851" hidden="1">"'Partitions:15'"</definedName>
    <definedName name="_AMO_ContentDefinition_759497851.0" hidden="1">"'&lt;ContentDefinition name=""sasCCW:/sas/vrdc/users/kow236/files/dua_050019/Vermont_ACO/VT AIPBP Development/PlanB/Data/aipbprpt/MonitoringReport/tab4_absumbymqy_wide.sas7bdat"" rsid=""759497851"" type=""DataSet"" format=""ReportXml"" imgfmt=""ActiveX""'"</definedName>
    <definedName name="_AMO_ContentDefinition_759497851.1" hidden="1">"' created=""06/19/2019 13:40:39"" modifed=""06/20/2019 09:07:50"" user=""Katherine Owen"" apply=""False"" css=""D:\Program Files\SASHome\SASAddinforMicrosoftOffice\7.1\Styles\AMODefault.css"" range=""sasCCW__sas_vrdc_users_kow236_files_dua_050019_Vermo'"</definedName>
    <definedName name="_AMO_ContentDefinition_759497851.10" hidden="1">"'ParentName&amp;amp;gt;&amp;amp;#xD;&amp;amp;#xA;  &amp;amp;lt;Delimiter&amp;amp;gt;\&amp;amp;lt;/Delimiter&amp;amp;gt;&amp;amp;#xD;&amp;amp;#xA;  &amp;amp;lt;FullPath&amp;amp;gt;C:\Users\KOW236\AppData\Local\Temp\3\pqxijx2p.xfp\334d7e0afddb47ae992526f6adf52daf.sas7bdat&amp;amp;lt;/FullPath&amp;amp;gt;&amp;'"</definedName>
    <definedName name="_AMO_ContentDefinition_759497851.11" hidden="1">"'amp;#xD;&amp;amp;#xA;  &amp;amp;lt;RelativePath&amp;amp;gt;C:\Users\KOW236\AppData\Local\Temp\3\pqxijx2p.xfp\334d7e0afddb47ae992526f6adf52daf.sas7bdat&amp;amp;lt;/RelativePath&amp;amp;gt;&amp;amp;#xD;&amp;amp;#xA;&amp;amp;lt;/DNA&amp;amp;gt;&amp;quot; Name=&amp;quot;C:\Users\KOW236\AppData\Loca'"</definedName>
    <definedName name="_AMO_ContentDefinition_759497851.12" hidden="1">"'l\Temp\3\pqxijx2p.xfp\334d7e0afddb47ae992526f6adf52daf.sas7bdat&amp;quot; /&amp;gt;"" /&gt;_x000D_
  &lt;param n=""ExcelTableColumnCount"" v=""8"" /&gt;_x000D_
  &lt;param n=""ExcelTableRowCount"" v=""144"" /&gt;_x000D_
  &lt;param n=""DataRowCount"" v=""144"" /&gt;_x000D_
  &lt;param n=""DataColCount"" '"</definedName>
    <definedName name="_AMO_ContentDefinition_759497851.13" hidden="1">"'v=""7"" /&gt;_x000D_
  &lt;param n=""ObsColumn"" v=""true"" /&gt;_x000D_
  &lt;param n=""ExcelFormattingHash"" v=""973921323"" /&gt;_x000D_
  &lt;param n=""ExcelFormatting"" v=""Automatic"" /&gt;_x000D_
  &lt;ExcelXMLOptions AdjColWidths=""True"" RowOpt=""InsertCells"" ColOpt=""InsertCells"" /&gt;_x000D_
'"</definedName>
    <definedName name="_AMO_ContentDefinition_759497851.14" hidden="1">"'&lt;/ContentDefinition&gt;'"</definedName>
    <definedName name="_AMO_ContentDefinition_759497851.2" hidden="1">"'nt_ACO_VT_AIPBP_Development_PlanB_Data_aipbprpt_MonitoringReport_tab4_absumbymqy_wide_sas7bdat"" auto=""False"" xTime=""00:00:00.0019532"" rTime=""00:00:00.1914136"" bgnew=""False"" nFmt=""False"" grphSet=""True"" imgY=""0"" imgX=""0"" redirect=""Fal'"</definedName>
    <definedName name="_AMO_ContentDefinition_759497851.3" hidden="1">"'se""&gt;_x000D_
  &lt;files /&gt;_x000D_
  &lt;parents /&gt;_x000D_
  &lt;children /&gt;_x000D_
  &lt;param n=""AMO_Version"" v=""7.1"" /&gt;_x000D_
  &lt;param n=""DisplayName"" v=""sasCCW:/sas/vrdc/users/kow236/files/dua_050019/Vermont_ACO/VT AIPBP Development/PlanB/Data/aipbprpt/MonitoringReport/tab4_absumb'"</definedName>
    <definedName name="_AMO_ContentDefinition_759497851.4" hidden="1">"'ymqy_wide.sas7bdat"" /&gt;_x000D_
  &lt;param n=""DisplayType"" v=""Data Set"" /&gt;_x000D_
  &lt;param n=""DataSourceType"" v=""SAS DATASET"" /&gt;_x000D_
  &lt;param n=""SASFilter"" v="""" /&gt;_x000D_
  &lt;param n=""MoreSheetsForRows"" v=""True"" /&gt;_x000D_
  &lt;param n=""PageSize"" v=""200000"" /&gt;_x000D_
  '"</definedName>
    <definedName name="_AMO_ContentDefinition_759497851.5" hidden="1">"'&lt;param n=""ShowRowNumbers"" v=""True"" /&gt;_x000D_
  &lt;param n=""ShowInfoInSheet"" v=""False"" /&gt;_x000D_
  &lt;param n=""CredKey"" v=""C:\Users\KOW236\AppData\Local\Temp\3\pqxijx2p.xfp\334d7e0afddb47ae992526f6adf52daf.sas7bdat"" /&gt;_x000D_
  &lt;param n=""ClassName"" v=""SAS.Off'"</definedName>
    <definedName name="_AMO_ContentDefinition_759497851.6" hidden="1">"'iceAddin.DataViewItem"" /&gt;_x000D_
  &lt;param n=""ServerName"" v=""sasCCW"" /&gt;_x000D_
  &lt;param n=""DataSource"" v=""&amp;lt;SasDataSource Version=&amp;quot;4.2&amp;quot; Type=&amp;quot;SAS.Servers.Dataset&amp;quot; Svr=&amp;quot;sasCCW&amp;quot; SvrFile=&amp;quot;/sas/vrdc/users/kow236/files/dua_0'"</definedName>
    <definedName name="_AMO_ContentDefinition_759497851.7" hidden="1">"'50019/Vermont_ACO/VT AIPBP Development/PlanB/Data/aipbprpt/MonitoringReport/tab4_absumbymqy_wide.sas7bdat&amp;quot; FilterDS=&amp;quot;&amp;amp;lt;?xml version=&amp;amp;quot;1.0&amp;amp;quot; encoding=&amp;amp;quot;utf-16&amp;amp;quot;?&amp;amp;gt;&amp;amp;lt;FilterTree&amp;amp;gt;&amp;amp;lt;T'"</definedName>
    <definedName name="_AMO_ContentDefinition_759497851.8" hidden="1">"'reeRoot /&amp;amp;gt;&amp;amp;lt;/FilterTree&amp;amp;gt;&amp;quot; ColSelFlg=&amp;quot;0&amp;quot; DNA=&amp;quot;&amp;amp;lt;DNA&amp;amp;gt;&amp;amp;#xD;&amp;amp;#xA;  &amp;amp;lt;Type&amp;amp;gt;LocalFile&amp;amp;lt;/Type&amp;amp;gt;&amp;amp;#xD;&amp;amp;#xA;  &amp;amp;lt;Name&amp;amp;gt;334d7e0afddb47ae992526f6adf52daf.sas7'"</definedName>
    <definedName name="_AMO_ContentDefinition_759497851.9" hidden="1">"'bdat&amp;amp;lt;/Name&amp;amp;gt;&amp;amp;#xD;&amp;amp;#xA;  &amp;amp;lt;Version&amp;amp;gt;1&amp;amp;lt;/Version&amp;amp;gt;&amp;amp;#xD;&amp;amp;#xA;  &amp;amp;lt;Assembly /&amp;amp;gt;&amp;amp;#xD;&amp;amp;#xA;  &amp;amp;lt;Factory /&amp;amp;gt;&amp;amp;#xD;&amp;amp;#xA;  &amp;amp;lt;ParentName&amp;amp;gt;pqxijx2p.xfp&amp;amp;lt;/'"</definedName>
    <definedName name="_AMO_ContentDefinition_973596276" hidden="1">"'Partitions:14'"</definedName>
    <definedName name="_AMO_ContentDefinition_973596276.0" hidden="1">"'&lt;ContentDefinition name=""sasCCW:/sas/vrdc/users/kow236/files/dua_050019/Vermont_ACO/VT AIPBP Development/PlanB/Data/aipbprpt/MonitoringReport/tab8_claim_lag.sas7bdat"" rsid=""973596276"" type=""DataSet"" format=""ReportXml"" imgfmt=""ActiveX"" creat'"</definedName>
    <definedName name="_AMO_ContentDefinition_973596276.1" hidden="1">"'ed=""06/12/2019 12:50:20"" modifed=""06/20/2019 08:56:28"" user=""Katherine Owen"" apply=""False"" css=""D:\Program Files\SASHome\SASAddinforMicrosoftOffice\7.1\Styles\AMODefault.css"" range=""sasCCW__sas_vrdc_users_kow236_files_dua_050019_Vermont_ACO'"</definedName>
    <definedName name="_AMO_ContentDefinition_973596276.10" hidden="1">"'p;#xD;&amp;amp;#xA;  &amp;amp;lt;Delimiter&amp;amp;gt;\&amp;amp;lt;/Delimiter&amp;amp;gt;&amp;amp;#xD;&amp;amp;#xA;  &amp;amp;lt;FullPath&amp;amp;gt;C:\Users\KOW236\AppData\Local\Temp\3\pqxijx2p.xfp\09251802a60d43ccafc7ed4524d7a1a2.sas7bdat&amp;amp;lt;/FullPath&amp;amp;gt;&amp;amp;#xD;&amp;amp;#xA;  &amp;a'"</definedName>
    <definedName name="_AMO_ContentDefinition_973596276.11" hidden="1">"'mp;lt;RelativePath&amp;amp;gt;C:\Users\KOW236\AppData\Local\Temp\3\pqxijx2p.xfp\09251802a60d43ccafc7ed4524d7a1a2.sas7bdat&amp;amp;lt;/RelativePath&amp;amp;gt;&amp;amp;#xD;&amp;amp;#xA;&amp;amp;lt;/DNA&amp;amp;gt;&amp;quot; Name=&amp;quot;C:\Users\KOW236\AppData\Local\Temp\3\pqxijx2p.xfp'"</definedName>
    <definedName name="_AMO_ContentDefinition_973596276.12" hidden="1">"'\09251802a60d43ccafc7ed4524d7a1a2.sas7bdat&amp;quot; /&amp;gt;"" /&gt;_x000D_
  &lt;param n=""ExcelTableColumnCount"" v=""8"" /&gt;_x000D_
  &lt;param n=""ExcelTableRowCount"" v=""5"" /&gt;_x000D_
  &lt;param n=""DataRowCount"" v=""5"" /&gt;_x000D_
  &lt;param n=""DataColCount"" v=""7"" /&gt;_x000D_
  &lt;param n='"</definedName>
    <definedName name="_AMO_ContentDefinition_973596276.13" hidden="1">"'""ObsColumn"" v=""true"" /&gt;_x000D_
  &lt;param n=""ExcelFormattingHash"" v=""404837971"" /&gt;_x000D_
  &lt;param n=""ExcelFormatting"" v=""Automatic"" /&gt;_x000D_
  &lt;ExcelXMLOptions AdjColWidths=""True"" RowOpt=""InsertCells"" ColOpt=""InsertCells"" /&gt;_x000D_
&lt;/ContentDefinition&gt;'"</definedName>
    <definedName name="_AMO_ContentDefinition_973596276.2" hidden="1">"'_VT_AIPBP_Development_PlanB_Data_aipbprpt_MonitoringReport_tab8_claim_lag_sas7bdat"" auto=""False"" xTime=""00:00:00.0019532"" rTime=""00:00:00.1757880"" bgnew=""False"" nFmt=""False"" grphSet=""True"" imgY=""0"" imgX=""0"" redirect=""False""&gt;_x000D_
  &lt;fil'"</definedName>
    <definedName name="_AMO_ContentDefinition_973596276.3" hidden="1">"'es /&gt;_x000D_
  &lt;parents /&gt;_x000D_
  &lt;children /&gt;_x000D_
  &lt;param n=""AMO_Version"" v=""7.1"" /&gt;_x000D_
  &lt;param n=""DisplayName"" v=""sasCCW:/sas/vrdc/users/kow236/files/dua_050019/Vermont_ACO/VT AIPBP Development/PlanB/Data/aipbprpt/MonitoringReport/tab8_claim_lag.sas7bdat'"</definedName>
    <definedName name="_AMO_ContentDefinition_973596276.4" hidden="1">"'"" /&gt;_x000D_
  &lt;param n=""DisplayType"" v=""Data Set"" /&gt;_x000D_
  &lt;param n=""DataSourceType"" v=""SAS DATASET"" /&gt;_x000D_
  &lt;param n=""SASFilter"" v="""" /&gt;_x000D_
  &lt;param n=""MoreSheetsForRows"" v=""True"" /&gt;_x000D_
  &lt;param n=""PageSize"" v=""200000"" /&gt;_x000D_
  &lt;param n=""ShowR'"</definedName>
    <definedName name="_AMO_ContentDefinition_973596276.5" hidden="1">"'owNumbers"" v=""True"" /&gt;_x000D_
  &lt;param n=""ShowInfoInSheet"" v=""False"" /&gt;_x000D_
  &lt;param n=""CredKey"" v=""C:\Users\KOW236\AppData\Local\Temp\3\pqxijx2p.xfp\09251802a60d43ccafc7ed4524d7a1a2.sas7bdat"" /&gt;_x000D_
  &lt;param n=""ClassName"" v=""SAS.OfficeAddin.DataVi'"</definedName>
    <definedName name="_AMO_ContentDefinition_973596276.6" hidden="1">"'ewItem"" /&gt;_x000D_
  &lt;param n=""ServerName"" v=""sasCCW"" /&gt;_x000D_
  &lt;param n=""DataSource"" v=""&amp;lt;SasDataSource Version=&amp;quot;4.2&amp;quot; Type=&amp;quot;SAS.Servers.Dataset&amp;quot; Svr=&amp;quot;sasCCW&amp;quot; SvrFile=&amp;quot;/sas/vrdc/users/kow236/files/dua_050019/Vermont_A'"</definedName>
    <definedName name="_AMO_ContentDefinition_973596276.7" hidden="1">"'CO/VT AIPBP Development/PlanB/Data/aipbprpt/MonitoringReport/tab8_claim_lag.sas7bdat&amp;quot; FilterDS=&amp;quot;&amp;amp;lt;?xml version=&amp;amp;quot;1.0&amp;amp;quot; encoding=&amp;amp;quot;utf-16&amp;amp;quot;?&amp;amp;gt;&amp;amp;lt;FilterTree&amp;amp;gt;&amp;amp;lt;TreeRoot /&amp;amp;gt;&amp;amp'"</definedName>
    <definedName name="_AMO_ContentDefinition_973596276.8" hidden="1">"';lt;/FilterTree&amp;amp;gt;&amp;quot; ColSelFlg=&amp;quot;0&amp;quot; DNA=&amp;quot;&amp;amp;lt;DNA&amp;amp;gt;&amp;amp;#xD;&amp;amp;#xA;  &amp;amp;lt;Type&amp;amp;gt;LocalFile&amp;amp;lt;/Type&amp;amp;gt;&amp;amp;#xD;&amp;amp;#xA;  &amp;amp;lt;Name&amp;amp;gt;09251802a60d43ccafc7ed4524d7a1a2.sas7bdat&amp;amp;lt;/Name&amp;amp'"</definedName>
    <definedName name="_AMO_ContentDefinition_973596276.9" hidden="1">"';gt;&amp;amp;#xD;&amp;amp;#xA;  &amp;amp;lt;Version&amp;amp;gt;1&amp;amp;lt;/Version&amp;amp;gt;&amp;amp;#xD;&amp;amp;#xA;  &amp;amp;lt;Assembly /&amp;amp;gt;&amp;amp;#xD;&amp;amp;#xA;  &amp;amp;lt;Factory /&amp;amp;gt;&amp;amp;#xD;&amp;amp;#xA;  &amp;amp;lt;ParentName&amp;amp;gt;pqxijx2p.xfp&amp;amp;lt;/ParentName&amp;amp;gt;&amp;am'"</definedName>
    <definedName name="_AMO_ContentDefinition_990421490" hidden="1">"'Partitions:14'"</definedName>
    <definedName name="_AMO_ContentDefinition_990421490.0" hidden="1">"'&lt;ContentDefinition name=""sasCCW:/sas/vrdc/users/kow236/files/dua_050019/Vermont_ACO/VT AIPBP Development/PlanB/Data/aipbprpt/MonitoringReport/tab10_ineligbenes.sas7bdat"" rsid=""990421490"" type=""DataSet"" format=""ReportXml"" imgfmt=""ActiveX"" cr'"</definedName>
    <definedName name="_AMO_ContentDefinition_990421490.1" hidden="1">"'eated=""06/10/2019 14:01:20"" modifed=""06/20/2019 08:42:41"" user=""Katherine Owen"" apply=""False"" css=""D:\Program Files\SASHome\SASAddinforMicrosoftOffice\7.1\Styles\AMODefault.css"" range=""sasCCW__sas_vrdc_users_kow236_fi_2"" auto=""False"" xT'"</definedName>
    <definedName name="_AMO_ContentDefinition_990421490.10" hidden="1">"'FullPath&amp;amp;gt;C:\Users\KOW236\AppData\Local\Temp\3\pqxijx2p.xfp\c0c7f672b10d4246ba6859d6b62e249a.sas7bdat&amp;amp;lt;/FullPath&amp;amp;gt;&amp;amp;#xD;&amp;amp;#xA;  &amp;amp;lt;RelativePath&amp;amp;gt;C:\Users\KOW236\AppData\Local\Temp\3\pqxijx2p.xfp\c0c7f672b10d4246ba685'"</definedName>
    <definedName name="_AMO_ContentDefinition_990421490.11" hidden="1">"'9d6b62e249a.sas7bdat&amp;amp;lt;/RelativePath&amp;amp;gt;&amp;amp;#xD;&amp;amp;#xA;&amp;amp;lt;/DNA&amp;amp;gt;&amp;quot; Name=&amp;quot;C:\Users\KOW236\AppData\Local\Temp\3\pqxijx2p.xfp\c0c7f672b10d4246ba6859d6b62e249a.sas7bdat&amp;quot; /&amp;gt;"" /&gt;_x000D_
  &lt;param n=""ExcelTableColumnCount""'"</definedName>
    <definedName name="_AMO_ContentDefinition_990421490.12" hidden="1">"' v=""12"" /&gt;_x000D_
  &lt;param n=""ExcelTableRowCount"" v=""1"" /&gt;_x000D_
  &lt;param n=""DataRowCount"" v=""1"" /&gt;_x000D_
  &lt;param n=""DataColCount"" v=""11"" /&gt;_x000D_
  &lt;param n=""ObsColumn"" v=""true"" /&gt;_x000D_
  &lt;param n=""ExcelFormattingHash"" v=""1882366330"" /&gt;_x000D_
  &lt;param n='"</definedName>
    <definedName name="_AMO_ContentDefinition_990421490.13" hidden="1">"'""ExcelFormatting"" v=""Automatic"" /&gt;_x000D_
  &lt;ExcelXMLOptions AdjColWidths=""True"" RowOpt=""InsertCells"" ColOpt=""InsertCells"" /&gt;_x000D_
&lt;/ContentDefinition&gt;'"</definedName>
    <definedName name="_AMO_ContentDefinition_990421490.2" hidden="1">"'ime=""00:00:00.0039064"" rTime=""00:00:00.1796944"" bgnew=""False"" nFmt=""False"" grphSet=""True"" imgY=""0"" imgX=""0"" redirect=""False""&gt;_x000D_
  &lt;files /&gt;_x000D_
  &lt;parents /&gt;_x000D_
  &lt;children /&gt;_x000D_
  &lt;param n=""AMO_Version"" v=""7.1"" /&gt;_x000D_
  &lt;param n=""DisplayN'"</definedName>
    <definedName name="_AMO_ContentDefinition_990421490.3" hidden="1">"'ame"" v=""sasCCW:/sas/vrdc/users/kow236/files/dua_050019/Vermont_ACO/VT AIPBP Development/PlanB/Data/aipbprpt/MonitoringReport/tab10_ineligbenes.sas7bdat"" /&gt;_x000D_
  &lt;param n=""DisplayType"" v=""Data Set"" /&gt;_x000D_
  &lt;param n=""DataSourceType"" v=""SAS DATASE'"</definedName>
    <definedName name="_AMO_ContentDefinition_990421490.4" hidden="1">"'T"" /&gt;_x000D_
  &lt;param n=""SASFilter"" v="""" /&gt;_x000D_
  &lt;param n=""MoreSheetsForRows"" v=""True"" /&gt;_x000D_
  &lt;param n=""PageSize"" v=""200000"" /&gt;_x000D_
  &lt;param n=""ShowRowNumbers"" v=""True"" /&gt;_x000D_
  &lt;param n=""ShowInfoInSheet"" v=""False"" /&gt;_x000D_
  &lt;param n=""CredKey"" v='"</definedName>
    <definedName name="_AMO_ContentDefinition_990421490.5" hidden="1">"'""C:\Users\KOW236\AppData\Local\Temp\3\pqxijx2p.xfp\c0c7f672b10d4246ba6859d6b62e249a.sas7bdat"" /&gt;_x000D_
  &lt;param n=""ClassName"" v=""SAS.OfficeAddin.DataViewItem"" /&gt;_x000D_
  &lt;param n=""ServerName"" v=""sasCCW"" /&gt;_x000D_
  &lt;param n=""DataSource"" v=""&amp;lt;SasDataSou'"</definedName>
    <definedName name="_AMO_ContentDefinition_990421490.6" hidden="1">"'rce Version=&amp;quot;4.2&amp;quot; Type=&amp;quot;SAS.Servers.Dataset&amp;quot; Svr=&amp;quot;sasCCW&amp;quot; SvrFile=&amp;quot;/sas/vrdc/users/kow236/files/dua_050019/Vermont_ACO/VT AIPBP Development/PlanB/Data/aipbprpt/MonitoringReport/tab10_ineligbenes.sas7bdat&amp;quot; Filter'"</definedName>
    <definedName name="_AMO_ContentDefinition_990421490.7" hidden="1">"'DS=&amp;quot;&amp;amp;lt;?xml version=&amp;amp;quot;1.0&amp;amp;quot; encoding=&amp;amp;quot;utf-16&amp;amp;quot;?&amp;amp;gt;&amp;amp;lt;FilterTree&amp;amp;gt;&amp;amp;lt;TreeRoot /&amp;amp;gt;&amp;amp;lt;/FilterTree&amp;amp;gt;&amp;quot; ColSelFlg=&amp;quot;0&amp;quot; DNA=&amp;quot;&amp;amp;lt;DNA&amp;amp;gt;&amp;amp;#xD;&amp;amp;'"</definedName>
    <definedName name="_AMO_ContentDefinition_990421490.8" hidden="1">"'#xA;  &amp;amp;lt;Type&amp;amp;gt;LocalFile&amp;amp;lt;/Type&amp;amp;gt;&amp;amp;#xD;&amp;amp;#xA;  &amp;amp;lt;Name&amp;amp;gt;c0c7f672b10d4246ba6859d6b62e249a.sas7bdat&amp;amp;lt;/Name&amp;amp;gt;&amp;amp;#xD;&amp;amp;#xA;  &amp;amp;lt;Version&amp;amp;gt;1&amp;amp;lt;/Version&amp;amp;gt;&amp;amp;#xD;&amp;amp;#xA;  &amp;amp;'"</definedName>
    <definedName name="_AMO_ContentDefinition_990421490.9" hidden="1">"'lt;Assembly /&amp;amp;gt;&amp;amp;#xD;&amp;amp;#xA;  &amp;amp;lt;Factory /&amp;amp;gt;&amp;amp;#xD;&amp;amp;#xA;  &amp;amp;lt;ParentName&amp;amp;gt;pqxijx2p.xfp&amp;amp;lt;/ParentName&amp;amp;gt;&amp;amp;#xD;&amp;amp;#xA;  &amp;amp;lt;Delimiter&amp;amp;gt;\&amp;amp;lt;/Delimiter&amp;amp;gt;&amp;amp;#xD;&amp;amp;#xA;  &amp;amp;lt;'"</definedName>
    <definedName name="_AMO_ContentLocation_179285213__A1" hidden="1">"'Partitions:2'"</definedName>
    <definedName name="_AMO_ContentLocation_179285213__A1.0" hidden="1">"'&lt;ContentLocation path=""A1"" rsid=""179285213"" tag="""" fid=""0""&gt;_x000D_
  &lt;param n=""_NumRows"" v=""769"" /&gt;_x000D_
  &lt;param n=""_NumCols"" v=""6"" /&gt;_x000D_
  &lt;param n=""SASDataState"" v=""none"" /&gt;_x000D_
  &lt;param n=""SASDataStart"" v=""1"" /&gt;_x000D_
  &lt;param n=""SASDataEn'"</definedName>
    <definedName name="_AMO_ContentLocation_179285213__A1.1" hidden="1">"'d"" v=""768"" /&gt;_x000D_
&lt;/ContentLocation&gt;'"</definedName>
    <definedName name="_AMO_ContentLocation_389096776__A1" hidden="1">"'Partitions:2'"</definedName>
    <definedName name="_AMO_ContentLocation_389096776__A1.0" hidden="1">"'&lt;ContentLocation path=""A1"" rsid=""389096776"" tag="""" fid=""0""&gt;_x000D_
  &lt;param n=""_NumRows"" v=""5"" /&gt;_x000D_
  &lt;param n=""_NumCols"" v=""11"" /&gt;_x000D_
  &lt;param n=""SASDataState"" v=""none"" /&gt;_x000D_
  &lt;param n=""SASDataStart"" v=""1"" /&gt;_x000D_
  &lt;param n=""SASDataEnd'"</definedName>
    <definedName name="_AMO_ContentLocation_389096776__A1.1" hidden="1">"'"" v=""4"" /&gt;_x000D_
&lt;/ContentLocation&gt;'"</definedName>
    <definedName name="_AMO_ContentLocation_487264780__A1" hidden="1">"'Partitions:2'"</definedName>
    <definedName name="_AMO_ContentLocation_487264780__A1.0" hidden="1">"'&lt;ContentLocation path=""A1"" rsid=""487264780"" tag="""" fid=""0""&gt;_x000D_
  &lt;param n=""_NumRows"" v=""13"" /&gt;_x000D_
  &lt;param n=""_NumCols"" v=""8"" /&gt;_x000D_
  &lt;param n=""SASDataState"" v=""none"" /&gt;_x000D_
  &lt;param n=""SASDataStart"" v=""1"" /&gt;_x000D_
  &lt;param n=""SASDataEnd'"</definedName>
    <definedName name="_AMO_ContentLocation_487264780__A1.1" hidden="1">"'"" v=""12"" /&gt;_x000D_
&lt;/ContentLocation&gt;'"</definedName>
    <definedName name="_AMO_ContentLocation_637468743__A1" hidden="1">"'Partitions:2'"</definedName>
    <definedName name="_AMO_ContentLocation_637468743__A1.0" hidden="1">"'&lt;ContentLocation path=""A1"" rsid=""637468743"" tag="""" fid=""0""&gt;_x000D_
  &lt;param n=""_NumRows"" v=""6"" /&gt;_x000D_
  &lt;param n=""_NumCols"" v=""8"" /&gt;_x000D_
  &lt;param n=""SASDataState"" v=""none"" /&gt;_x000D_
  &lt;param n=""SASDataStart"" v=""1"" /&gt;_x000D_
  &lt;param n=""SASDataEnd""'"</definedName>
    <definedName name="_AMO_ContentLocation_637468743__A1.1" hidden="1">"' v=""5"" /&gt;_x000D_
&lt;/ContentLocation&gt;'"</definedName>
    <definedName name="_AMO_ContentLocation_744166049__A1" hidden="1">"'Partitions:2'"</definedName>
    <definedName name="_AMO_ContentLocation_744166049__A1.0" hidden="1">"'&lt;ContentLocation path=""A1"" rsid=""744166049"" tag="""" fid=""0""&gt;_x000D_
  &lt;param n=""_NumRows"" v=""11"" /&gt;_x000D_
  &lt;param n=""_NumCols"" v=""7"" /&gt;_x000D_
  &lt;param n=""SASDataState"" v=""none"" /&gt;_x000D_
  &lt;param n=""SASDataStart"" v=""1"" /&gt;_x000D_
  &lt;param n=""SASDataEnd'"</definedName>
    <definedName name="_AMO_ContentLocation_744166049__A1.1" hidden="1">"'"" v=""10"" /&gt;_x000D_
&lt;/ContentLocation&gt;'"</definedName>
    <definedName name="_AMO_ContentLocation_759497851__A1" hidden="1">"'Partitions:2'"</definedName>
    <definedName name="_AMO_ContentLocation_759497851__A1.0" hidden="1">"'&lt;ContentLocation path=""A1"" rsid=""759497851"" tag="""" fid=""0""&gt;_x000D_
  &lt;param n=""_NumRows"" v=""145"" /&gt;_x000D_
  &lt;param n=""_NumCols"" v=""8"" /&gt;_x000D_
  &lt;param n=""SASDataState"" v=""none"" /&gt;_x000D_
  &lt;param n=""SASDataStart"" v=""1"" /&gt;_x000D_
  &lt;param n=""SASDataEn'"</definedName>
    <definedName name="_AMO_ContentLocation_759497851__A1.1" hidden="1">"'d"" v=""144"" /&gt;_x000D_
&lt;/ContentLocation&gt;'"</definedName>
    <definedName name="_AMO_ContentLocation_973596276__A1" hidden="1">"'Partitions:2'"</definedName>
    <definedName name="_AMO_ContentLocation_973596276__A1.0" hidden="1">"'&lt;ContentLocation path=""A1"" rsid=""973596276"" tag="""" fid=""0""&gt;_x000D_
  &lt;param n=""_NumRows"" v=""6"" /&gt;_x000D_
  &lt;param n=""_NumCols"" v=""8"" /&gt;_x000D_
  &lt;param n=""SASDataState"" v=""none"" /&gt;_x000D_
  &lt;param n=""SASDataStart"" v=""1"" /&gt;_x000D_
  &lt;param n=""SASDataEnd""'"</definedName>
    <definedName name="_AMO_ContentLocation_973596276__A1.1" hidden="1">"' v=""5"" /&gt;_x000D_
&lt;/ContentLocation&gt;'"</definedName>
    <definedName name="_AMO_ContentLocation_990421490__A1" hidden="1">"'Partitions:2'"</definedName>
    <definedName name="_AMO_ContentLocation_990421490__A1.0" hidden="1">"'&lt;ContentLocation path=""A1"" rsid=""990421490"" tag="""" fid=""0""&gt;_x000D_
  &lt;param n=""_NumRows"" v=""2"" /&gt;_x000D_
  &lt;param n=""_NumCols"" v=""12"" /&gt;_x000D_
  &lt;param n=""SASDataState"" v=""none"" /&gt;_x000D_
  &lt;param n=""SASDataStart"" v=""1"" /&gt;_x000D_
  &lt;param n=""SASDataEnd'"</definedName>
    <definedName name="_AMO_ContentLocation_990421490__A1.1" hidden="1">"'"" v=""1"" /&gt;_x000D_
&lt;/ContentLocation&gt;'"</definedName>
    <definedName name="_AMO_SingleObject_179285213__A1" localSheetId="14" hidden="1">#REF!</definedName>
    <definedName name="_AMO_SingleObject_179285213__A1" localSheetId="15" hidden="1">#REF!</definedName>
    <definedName name="_AMO_SingleObject_179285213__A1" hidden="1">#REF!</definedName>
    <definedName name="_AMO_SingleObject_69310992__A1" localSheetId="15" hidden="1">#REF!</definedName>
    <definedName name="_AMO_SingleObject_69310992__A1" hidden="1">#REF!</definedName>
    <definedName name="_AMO_XmlVersion" hidden="1">"'1'"</definedName>
    <definedName name="_CAP1" localSheetId="0">[4]CAP!#REF!</definedName>
    <definedName name="_CAP1" localSheetId="1">[4]CAP!#REF!</definedName>
    <definedName name="_CAP1" localSheetId="12">[4]CAP!#REF!</definedName>
    <definedName name="_CAP1" localSheetId="13">[5]CAP!#REF!</definedName>
    <definedName name="_CAP1" localSheetId="14">[4]CAP!#REF!</definedName>
    <definedName name="_CAP1" localSheetId="15">[6]CAP!#REF!</definedName>
    <definedName name="_CAP1" localSheetId="22">[5]CAP!#REF!</definedName>
    <definedName name="_CAP1" localSheetId="4">[4]CAP!#REF!</definedName>
    <definedName name="_CAP1" localSheetId="11">[6]CAP!#REF!</definedName>
    <definedName name="_CAP1">[5]CAP!#REF!</definedName>
    <definedName name="_xlnm._FilterDatabase" localSheetId="0" hidden="1">'2.1 Organizations List '!$A$4:$O$130</definedName>
    <definedName name="_xlnm._FilterDatabase" localSheetId="1" hidden="1">'2.2 Provider List'!$B$4:$KP$4</definedName>
    <definedName name="_xlnm._FilterDatabase" localSheetId="12" hidden="1">'6.5 Sources Uses'!$B$1:$V$43</definedName>
    <definedName name="_xlnm._FilterDatabase" localSheetId="20" hidden="1">'7.4 Care Coord Payments'!$B$4:$B$4</definedName>
    <definedName name="_xlnm._FilterDatabase" localSheetId="21" hidden="1">'8.1 ACO Network Surveys'!$B$4:$B$4</definedName>
    <definedName name="_Key1" localSheetId="0" hidden="1">'[7]000'!#REF!</definedName>
    <definedName name="_Key1" localSheetId="1" hidden="1">'[7]000'!#REF!</definedName>
    <definedName name="_Key1" localSheetId="12" hidden="1">'[7]000'!#REF!</definedName>
    <definedName name="_Key1" localSheetId="14" hidden="1">'[7]000'!#REF!</definedName>
    <definedName name="_Key1" localSheetId="15" hidden="1">'[8]000'!#REF!</definedName>
    <definedName name="_Key1" localSheetId="20" hidden="1">'[9]000'!#REF!</definedName>
    <definedName name="_Key1" localSheetId="21" hidden="1">'[9]000'!#REF!</definedName>
    <definedName name="_Key1" localSheetId="22" hidden="1">'[9]000'!#REF!</definedName>
    <definedName name="_Key1" localSheetId="4" hidden="1">'[7]000'!#REF!</definedName>
    <definedName name="_Key1" localSheetId="11" hidden="1">'[8]000'!#REF!</definedName>
    <definedName name="_Key1" hidden="1">'[9]000'!#REF!</definedName>
    <definedName name="_Key2" localSheetId="12" hidden="1">#REF!</definedName>
    <definedName name="_Key2" localSheetId="14" hidden="1">#REF!</definedName>
    <definedName name="_Key2" localSheetId="15" hidden="1">#REF!</definedName>
    <definedName name="_Key2" hidden="1">#REF!</definedName>
    <definedName name="_key3" localSheetId="12" hidden="1">#REF!</definedName>
    <definedName name="_key3" hidden="1">#REF!</definedName>
    <definedName name="_Order1" hidden="1">0</definedName>
    <definedName name="_Order2" hidden="1">0</definedName>
    <definedName name="_Parse_In" localSheetId="0" hidden="1">#REF!</definedName>
    <definedName name="_Parse_In" localSheetId="1" hidden="1">#REF!</definedName>
    <definedName name="_Parse_In" localSheetId="12" hidden="1">#REF!</definedName>
    <definedName name="_Parse_In" localSheetId="14" hidden="1">#REF!</definedName>
    <definedName name="_Parse_In" localSheetId="15" hidden="1">#REF!</definedName>
    <definedName name="_Parse_In" localSheetId="20" hidden="1">#REF!</definedName>
    <definedName name="_Parse_In" localSheetId="21" hidden="1">#REF!</definedName>
    <definedName name="_Parse_In" localSheetId="22" hidden="1">'9.1 APM Quality Measures'!#REF!</definedName>
    <definedName name="_Parse_In" localSheetId="4" hidden="1">#REF!</definedName>
    <definedName name="_Parse_In" hidden="1">#REF!</definedName>
    <definedName name="_Sort" localSheetId="15" hidden="1">#REF!</definedName>
    <definedName name="_Sort" hidden="1">#REF!</definedName>
    <definedName name="_Table1_Out" hidden="1">#REF!</definedName>
    <definedName name="Access_Load" localSheetId="12">#REF!</definedName>
    <definedName name="Access_Load" localSheetId="14">#REF!</definedName>
    <definedName name="Access_Load" localSheetId="15">#REF!</definedName>
    <definedName name="Access_Load" localSheetId="22">'9.1 APM Quality Measures'!#REF!</definedName>
    <definedName name="Access_Load">#REF!</definedName>
    <definedName name="ACCT">[10]Hidden!$F$11</definedName>
    <definedName name="ADC_IP" localSheetId="0">#REF!</definedName>
    <definedName name="ADC_IP" localSheetId="1">#REF!</definedName>
    <definedName name="ADC_IP" localSheetId="8">#REF!</definedName>
    <definedName name="ADC_IP" localSheetId="9">#REF!</definedName>
    <definedName name="ADC_IP" localSheetId="12">#REF!</definedName>
    <definedName name="ADC_IP" localSheetId="13">'6.6 Hospital Participation'!#REF!</definedName>
    <definedName name="ADC_IP" localSheetId="14">'6.7 ACO Management Compensation'!#REF!</definedName>
    <definedName name="ADC_IP" localSheetId="15">#REF!</definedName>
    <definedName name="ADC_IP" localSheetId="20">#REF!</definedName>
    <definedName name="ADC_IP" localSheetId="21">#REF!</definedName>
    <definedName name="ADC_IP" localSheetId="22">'9.1 APM Quality Measures'!#REF!</definedName>
    <definedName name="ADC_IP" localSheetId="4">#REF!</definedName>
    <definedName name="ADC_IP">#REF!</definedName>
    <definedName name="ADCTable" localSheetId="0">[11]ADC!$W$70:$AM$224</definedName>
    <definedName name="ADCTable" localSheetId="1">[11]ADC!$W$70:$AM$224</definedName>
    <definedName name="ADCTable" localSheetId="12">[11]ADC!$W$70:$AM$224</definedName>
    <definedName name="ADCTable" localSheetId="14">[11]ADC!$W$70:$AM$224</definedName>
    <definedName name="ADCTable" localSheetId="15">[12]ADC!$W$70:$AM$224</definedName>
    <definedName name="ADCTable" localSheetId="4">[11]ADC!$W$70:$AM$224</definedName>
    <definedName name="ADCTable" localSheetId="11">[12]ADC!$W$70:$AM$224</definedName>
    <definedName name="ADCTable">[13]ADC!$W$70:$AM$224</definedName>
    <definedName name="Adjusted_Patient_Days" localSheetId="0">#REF!</definedName>
    <definedName name="Adjusted_Patient_Days" localSheetId="1">#REF!</definedName>
    <definedName name="Adjusted_Patient_Days" localSheetId="8">#REF!</definedName>
    <definedName name="Adjusted_Patient_Days" localSheetId="9">#REF!</definedName>
    <definedName name="Adjusted_Patient_Days" localSheetId="12">#REF!</definedName>
    <definedName name="Adjusted_Patient_Days" localSheetId="13">'6.6 Hospital Participation'!#REF!</definedName>
    <definedName name="Adjusted_Patient_Days" localSheetId="14">'6.7 ACO Management Compensation'!#REF!</definedName>
    <definedName name="Adjusted_Patient_Days" localSheetId="15">#REF!</definedName>
    <definedName name="Adjusted_Patient_Days" localSheetId="20">#REF!</definedName>
    <definedName name="Adjusted_Patient_Days" localSheetId="21">#REF!</definedName>
    <definedName name="Adjusted_Patient_Days" localSheetId="22">'9.1 APM Quality Measures'!#REF!</definedName>
    <definedName name="Adjusted_Patient_Days" localSheetId="4">#REF!</definedName>
    <definedName name="Adjusted_Patient_Days">#REF!</definedName>
    <definedName name="Admissions_Adjusted" localSheetId="0">#REF!</definedName>
    <definedName name="Admissions_Adjusted" localSheetId="1">#REF!</definedName>
    <definedName name="Admissions_Adjusted" localSheetId="8">#REF!</definedName>
    <definedName name="Admissions_Adjusted" localSheetId="9">#REF!</definedName>
    <definedName name="Admissions_Adjusted" localSheetId="12">#REF!</definedName>
    <definedName name="Admissions_Adjusted" localSheetId="14">#REF!</definedName>
    <definedName name="Admissions_Adjusted" localSheetId="15">#REF!</definedName>
    <definedName name="Admissions_Adjusted" localSheetId="20">#REF!</definedName>
    <definedName name="Admissions_Adjusted" localSheetId="21">#REF!</definedName>
    <definedName name="Admissions_Adjusted" localSheetId="22">'9.1 APM Quality Measures'!#REF!</definedName>
    <definedName name="Admissions_Adjusted" localSheetId="4">#REF!</definedName>
    <definedName name="Admissions_Adjusted">#REF!</definedName>
    <definedName name="Admissions_IP" localSheetId="0">#REF!</definedName>
    <definedName name="Admissions_IP" localSheetId="1">#REF!</definedName>
    <definedName name="Admissions_IP" localSheetId="8">#REF!</definedName>
    <definedName name="Admissions_IP" localSheetId="9">#REF!</definedName>
    <definedName name="Admissions_IP" localSheetId="12">#REF!</definedName>
    <definedName name="Admissions_IP" localSheetId="14">#REF!</definedName>
    <definedName name="Admissions_IP" localSheetId="15">#REF!</definedName>
    <definedName name="Admissions_IP" localSheetId="20">#REF!</definedName>
    <definedName name="Admissions_IP" localSheetId="21">#REF!</definedName>
    <definedName name="Admissions_IP" localSheetId="22">'9.1 APM Quality Measures'!#REF!</definedName>
    <definedName name="Admissions_IP" localSheetId="4">#REF!</definedName>
    <definedName name="Admissions_IP">#REF!</definedName>
    <definedName name="AGE" localSheetId="12">#REF!</definedName>
    <definedName name="AGE" localSheetId="14">#REF!</definedName>
    <definedName name="AGE" localSheetId="15">#REF!</definedName>
    <definedName name="AGE" localSheetId="22">'9.1 APM Quality Measures'!#REF!</definedName>
    <definedName name="AGE">#REF!</definedName>
    <definedName name="Amount">'[14]Journal Voucher'!$K:$K</definedName>
    <definedName name="anscount" hidden="1">1</definedName>
    <definedName name="AR" localSheetId="12">#REF!</definedName>
    <definedName name="AR" localSheetId="13">'6.6 Hospital Participation'!#REF!</definedName>
    <definedName name="AR" localSheetId="14">'6.7 ACO Management Compensation'!#REF!</definedName>
    <definedName name="AR" localSheetId="15">#REF!</definedName>
    <definedName name="AR" localSheetId="22">'9.1 APM Quality Measures'!#REF!</definedName>
    <definedName name="AR">#REF!</definedName>
    <definedName name="AREA_COLUMN_LABEL" localSheetId="0">[15]Evaluation!#REF!</definedName>
    <definedName name="AREA_COLUMN_LABEL" localSheetId="1">[15]Evaluation!#REF!</definedName>
    <definedName name="AREA_COLUMN_LABEL" localSheetId="12">[15]Evaluation!#REF!</definedName>
    <definedName name="AREA_COLUMN_LABEL" localSheetId="13">[16]Evaluation!#REF!</definedName>
    <definedName name="AREA_COLUMN_LABEL" localSheetId="14">[15]Evaluation!#REF!</definedName>
    <definedName name="AREA_COLUMN_LABEL" localSheetId="15">[17]Evaluation!#REF!</definedName>
    <definedName name="AREA_COLUMN_LABEL" localSheetId="22">[16]Evaluation!#REF!</definedName>
    <definedName name="AREA_COLUMN_LABEL" localSheetId="4">[15]Evaluation!#REF!</definedName>
    <definedName name="AREA_COLUMN_LABEL" localSheetId="11">[17]Evaluation!#REF!</definedName>
    <definedName name="AREA_COLUMN_LABEL">[16]Evaluation!#REF!</definedName>
    <definedName name="AuraStyleDefaultsReset" hidden="1">#N/A</definedName>
    <definedName name="AveragingMethod">'[18]User Input'!$S$12</definedName>
    <definedName name="B_BalSht" localSheetId="0">#REF!</definedName>
    <definedName name="B_BalSht" localSheetId="1">#REF!</definedName>
    <definedName name="B_BalSht" localSheetId="8">#REF!</definedName>
    <definedName name="B_BalSht" localSheetId="9">#REF!</definedName>
    <definedName name="B_BalSht" localSheetId="12">#REF!</definedName>
    <definedName name="B_BalSht" localSheetId="13">'6.6 Hospital Participation'!#REF!</definedName>
    <definedName name="B_BalSht" localSheetId="14">'6.7 ACO Management Compensation'!#REF!</definedName>
    <definedName name="B_BalSht" localSheetId="15">#REF!</definedName>
    <definedName name="B_BalSht" localSheetId="20">#REF!</definedName>
    <definedName name="B_BalSht" localSheetId="21">#REF!</definedName>
    <definedName name="B_BalSht" localSheetId="22">'9.1 APM Quality Measures'!#REF!</definedName>
    <definedName name="B_BalSht" localSheetId="4">#REF!</definedName>
    <definedName name="B_BalSht">#REF!</definedName>
    <definedName name="Bal_Acct" localSheetId="0">#REF!</definedName>
    <definedName name="Bal_Acct" localSheetId="1">#REF!</definedName>
    <definedName name="Bal_Acct" localSheetId="8">#REF!</definedName>
    <definedName name="Bal_Acct" localSheetId="9">#REF!</definedName>
    <definedName name="Bal_Acct" localSheetId="12">#REF!</definedName>
    <definedName name="Bal_Acct" localSheetId="14">#REF!</definedName>
    <definedName name="Bal_Acct" localSheetId="15">#REF!</definedName>
    <definedName name="Bal_Acct" localSheetId="20">#REF!</definedName>
    <definedName name="Bal_Acct" localSheetId="21">#REF!</definedName>
    <definedName name="Bal_Acct" localSheetId="22">'9.1 APM Quality Measures'!#REF!</definedName>
    <definedName name="Bal_Acct" localSheetId="4">#REF!</definedName>
    <definedName name="Bal_Acct">#REF!</definedName>
    <definedName name="Bal_MTD" localSheetId="0">#REF!</definedName>
    <definedName name="Bal_MTD" localSheetId="1">#REF!</definedName>
    <definedName name="Bal_MTD" localSheetId="8">#REF!</definedName>
    <definedName name="Bal_MTD" localSheetId="9">#REF!</definedName>
    <definedName name="Bal_MTD" localSheetId="12">#REF!</definedName>
    <definedName name="Bal_MTD" localSheetId="14">#REF!</definedName>
    <definedName name="Bal_MTD" localSheetId="15">#REF!</definedName>
    <definedName name="Bal_MTD" localSheetId="20">#REF!</definedName>
    <definedName name="Bal_MTD" localSheetId="21">#REF!</definedName>
    <definedName name="Bal_MTD" localSheetId="22">'9.1 APM Quality Measures'!#REF!</definedName>
    <definedName name="Bal_MTD" localSheetId="4">#REF!</definedName>
    <definedName name="Bal_MTD">#REF!</definedName>
    <definedName name="Bal_YTD" localSheetId="12">#REF!</definedName>
    <definedName name="Bal_YTD" localSheetId="14">#REF!</definedName>
    <definedName name="Bal_YTD" localSheetId="15">#REF!</definedName>
    <definedName name="Bal_YTD" localSheetId="22">'9.1 APM Quality Measures'!#REF!</definedName>
    <definedName name="Bal_YTD">#REF!</definedName>
    <definedName name="BalanceType" localSheetId="14">#REF!</definedName>
    <definedName name="BalanceType" localSheetId="15">#REF!</definedName>
    <definedName name="BalanceType">#REF!</definedName>
    <definedName name="BalSht" localSheetId="12">#REF!</definedName>
    <definedName name="BalSht" localSheetId="14">#REF!</definedName>
    <definedName name="BalSht" localSheetId="15">#REF!</definedName>
    <definedName name="BalSht" localSheetId="22">'9.1 APM Quality Measures'!#REF!</definedName>
    <definedName name="BalSht">#REF!</definedName>
    <definedName name="Blended_18_trnd_factor" localSheetId="14">#REF!</definedName>
    <definedName name="Blended_18_trnd_factor" localSheetId="15">#REF!</definedName>
    <definedName name="Blended_18_trnd_factor">#REF!</definedName>
    <definedName name="Blended_19_trend_factor">'[19]Benchmark Dec.2018'!$M$30</definedName>
    <definedName name="Budget" localSheetId="12">#REF!</definedName>
    <definedName name="Budget" localSheetId="13">'6.6 Hospital Participation'!#REF!</definedName>
    <definedName name="Budget" localSheetId="14">'6.7 ACO Management Compensation'!#REF!</definedName>
    <definedName name="Budget" localSheetId="15">#REF!</definedName>
    <definedName name="Budget" localSheetId="22">'9.1 APM Quality Measures'!#REF!</definedName>
    <definedName name="Budget">#REF!</definedName>
    <definedName name="BudgetInput" localSheetId="0">'[20]Budget Input'!$C$10:$AN$302</definedName>
    <definedName name="BudgetInput" localSheetId="1">'[20]Budget Input'!$C$10:$AN$302</definedName>
    <definedName name="BudgetInput" localSheetId="12">'[20]Budget Input'!$C$10:$AN$302</definedName>
    <definedName name="BudgetInput" localSheetId="14">'[20]Budget Input'!$C$10:$AN$302</definedName>
    <definedName name="BudgetInput" localSheetId="15">'[21]Budget Input'!$C$10:$AN$302</definedName>
    <definedName name="BudgetInput" localSheetId="4">'[20]Budget Input'!$C$10:$AN$302</definedName>
    <definedName name="BudgetInput" localSheetId="11">'[21]Budget Input'!$C$10:$AN$302</definedName>
    <definedName name="BudgetInput">'[22]Budget Input'!$C$10:$AN$302</definedName>
    <definedName name="calendar">[23]Proclick!$A$1:$B$12</definedName>
    <definedName name="CAP" localSheetId="0">[4]CAP!#REF!</definedName>
    <definedName name="CAP" localSheetId="1">[4]CAP!#REF!</definedName>
    <definedName name="CAP" localSheetId="8">[5]CAP!#REF!</definedName>
    <definedName name="CAP" localSheetId="9">[5]CAP!#REF!</definedName>
    <definedName name="CAP" localSheetId="12">[4]CAP!#REF!</definedName>
    <definedName name="CAP" localSheetId="13">[5]CAP!#REF!</definedName>
    <definedName name="CAP" localSheetId="14">[4]CAP!#REF!</definedName>
    <definedName name="CAP" localSheetId="15">[6]CAP!#REF!</definedName>
    <definedName name="CAP" localSheetId="20">[5]CAP!#REF!</definedName>
    <definedName name="CAP" localSheetId="21">[5]CAP!#REF!</definedName>
    <definedName name="CAP" localSheetId="22">[5]CAP!#REF!</definedName>
    <definedName name="CAP" localSheetId="4">[4]CAP!#REF!</definedName>
    <definedName name="CAP" localSheetId="11">[6]CAP!#REF!</definedName>
    <definedName name="CAP">[5]CAP!#REF!</definedName>
    <definedName name="Capital_Accounts" localSheetId="0">#REF!</definedName>
    <definedName name="Capital_Accounts" localSheetId="1">#REF!</definedName>
    <definedName name="Capital_Accounts" localSheetId="8">#REF!</definedName>
    <definedName name="Capital_Accounts" localSheetId="9">#REF!</definedName>
    <definedName name="Capital_Accounts" localSheetId="12">#REF!</definedName>
    <definedName name="Capital_Accounts" localSheetId="13">'6.6 Hospital Participation'!#REF!</definedName>
    <definedName name="Capital_Accounts" localSheetId="14">'6.7 ACO Management Compensation'!#REF!</definedName>
    <definedName name="Capital_Accounts" localSheetId="15">#REF!</definedName>
    <definedName name="Capital_Accounts" localSheetId="20">#REF!</definedName>
    <definedName name="Capital_Accounts" localSheetId="21">#REF!</definedName>
    <definedName name="Capital_Accounts" localSheetId="22">'9.1 APM Quality Measures'!#REF!</definedName>
    <definedName name="Capital_Accounts" localSheetId="4">#REF!</definedName>
    <definedName name="Capital_Accounts">#REF!</definedName>
    <definedName name="CF">[18]CF!$C$4:$D$51</definedName>
    <definedName name="CFThreshold">'[24]User Input'!$S$4</definedName>
    <definedName name="ClaimStartDate" localSheetId="12">#REF!</definedName>
    <definedName name="ClaimStartDate" localSheetId="14">#REF!</definedName>
    <definedName name="ClaimStartDate" localSheetId="15">#REF!</definedName>
    <definedName name="ClaimStartDate">#REF!</definedName>
    <definedName name="colgroup">[10]Orientation!$G$6</definedName>
    <definedName name="colsegment">[10]Orientation!$F$6</definedName>
    <definedName name="Column1">[25]Options!$A$3:$A$85</definedName>
    <definedName name="Column2">[25]Options!$G$3:$G$120</definedName>
    <definedName name="Comm_AR" localSheetId="0">#REF!</definedName>
    <definedName name="Comm_AR" localSheetId="1">#REF!</definedName>
    <definedName name="Comm_AR" localSheetId="8">#REF!</definedName>
    <definedName name="Comm_AR" localSheetId="9">#REF!</definedName>
    <definedName name="Comm_AR" localSheetId="12">#REF!</definedName>
    <definedName name="Comm_AR" localSheetId="13">'6.6 Hospital Participation'!#REF!</definedName>
    <definedName name="Comm_AR" localSheetId="14">'6.7 ACO Management Compensation'!#REF!</definedName>
    <definedName name="Comm_AR" localSheetId="15">#REF!</definedName>
    <definedName name="Comm_AR" localSheetId="20">#REF!</definedName>
    <definedName name="Comm_AR" localSheetId="21">#REF!</definedName>
    <definedName name="Comm_AR" localSheetId="22">'9.1 APM Quality Measures'!#REF!</definedName>
    <definedName name="Comm_AR" localSheetId="4">#REF!</definedName>
    <definedName name="Comm_AR">#REF!</definedName>
    <definedName name="Complexity_Factor">'[26]Client Profile'!$L$9</definedName>
    <definedName name="Consulting_Complexity_Factor">[26]Assumptions!$L$30</definedName>
    <definedName name="Contract_Complexity_Factor">[26]Assumptions!$K$30</definedName>
    <definedName name="Conversion_Complexity_Factor">[26]Assumptions!$H$30</definedName>
    <definedName name="CostCenter" localSheetId="0">#REF!</definedName>
    <definedName name="CostCenter" localSheetId="1">#REF!</definedName>
    <definedName name="CostCenter" localSheetId="8">#REF!</definedName>
    <definedName name="CostCenter" localSheetId="9">#REF!</definedName>
    <definedName name="CostCenter" localSheetId="12">#REF!</definedName>
    <definedName name="CostCenter" localSheetId="13">'6.6 Hospital Participation'!#REF!</definedName>
    <definedName name="CostCenter" localSheetId="14">'6.7 ACO Management Compensation'!#REF!</definedName>
    <definedName name="CostCenter" localSheetId="15">#REF!</definedName>
    <definedName name="CostCenter" localSheetId="20">#REF!</definedName>
    <definedName name="CostCenter" localSheetId="21">#REF!</definedName>
    <definedName name="CostCenter" localSheetId="22">'9.1 APM Quality Measures'!#REF!</definedName>
    <definedName name="CostCenter" localSheetId="4">#REF!</definedName>
    <definedName name="CostCenter">#REF!</definedName>
    <definedName name="CredibleMonths">[24]Seasonality!$L$19</definedName>
    <definedName name="CritO" localSheetId="0">[27]OPReport!#REF!</definedName>
    <definedName name="CritO" localSheetId="1">[27]OPReport!#REF!</definedName>
    <definedName name="CritO" localSheetId="8">[27]OPReport!#REF!</definedName>
    <definedName name="CritO" localSheetId="9">[27]OPReport!#REF!</definedName>
    <definedName name="CritO" localSheetId="12">[27]OPReport!#REF!</definedName>
    <definedName name="CritO" localSheetId="13">[27]OPReport!#REF!</definedName>
    <definedName name="CritO" localSheetId="14">[27]OPReport!#REF!</definedName>
    <definedName name="CritO" localSheetId="20">[27]OPReport!#REF!</definedName>
    <definedName name="CritO" localSheetId="21">[27]OPReport!#REF!</definedName>
    <definedName name="CritO" localSheetId="22">[27]OPReport!#REF!</definedName>
    <definedName name="CritO" localSheetId="4">[27]OPReport!#REF!</definedName>
    <definedName name="CritO">[27]OPReport!#REF!</definedName>
    <definedName name="CURRENT" localSheetId="14">TVHP [28]CURRENT!$A$1:$C$5</definedName>
    <definedName name="CURRENT" localSheetId="21">TVHP [28]CURRENT!$A$1:$C$5</definedName>
    <definedName name="CURRENT">TVHP [28]CURRENT!$A$1:$C$5</definedName>
    <definedName name="d">[29]Options!$G$3:$G$120</definedName>
    <definedName name="Data" localSheetId="0">#REF!</definedName>
    <definedName name="Data" localSheetId="1">#REF!</definedName>
    <definedName name="Data" localSheetId="8">#REF!</definedName>
    <definedName name="Data" localSheetId="9">#REF!</definedName>
    <definedName name="Data" localSheetId="12">#REF!</definedName>
    <definedName name="Data" localSheetId="13">'6.6 Hospital Participation'!#REF!</definedName>
    <definedName name="Data" localSheetId="14">'6.7 ACO Management Compensation'!#REF!</definedName>
    <definedName name="Data" localSheetId="15">#REF!</definedName>
    <definedName name="Data" localSheetId="20">#REF!</definedName>
    <definedName name="Data" localSheetId="21">#REF!</definedName>
    <definedName name="Data" localSheetId="22">'9.1 APM Quality Measures'!#REF!</definedName>
    <definedName name="Data" localSheetId="4">#REF!</definedName>
    <definedName name="Data">#REF!</definedName>
    <definedName name="_xlnm.Database" localSheetId="15">#REF!</definedName>
    <definedName name="_xlnm.Database">#REF!</definedName>
    <definedName name="DataType" localSheetId="15">#REF!</definedName>
    <definedName name="DataType">#REF!</definedName>
    <definedName name="Date">[30]Sheet2!$F$3</definedName>
    <definedName name="ddd" localSheetId="12" hidden="1">#REF!</definedName>
    <definedName name="ddd" localSheetId="14" hidden="1">#REF!</definedName>
    <definedName name="ddd" localSheetId="15" hidden="1">#REF!</definedName>
    <definedName name="ddd" hidden="1">#REF!</definedName>
    <definedName name="DebitCredit">'[14]Journal Voucher'!$AH:$AH</definedName>
    <definedName name="DEPT">[10]Hidden!$D$11</definedName>
    <definedName name="Detail" localSheetId="12">#REF!</definedName>
    <definedName name="Detail" localSheetId="14">#REF!</definedName>
    <definedName name="Detail" localSheetId="15">#REF!</definedName>
    <definedName name="Detail">#REF!</definedName>
    <definedName name="drlFilter">[10]Settings!$D$27</definedName>
    <definedName name="Drop?">'[18]User Input'!$S$14</definedName>
    <definedName name="E_18_trnd_factor" localSheetId="12">#REF!</definedName>
    <definedName name="E_18_trnd_factor" localSheetId="14">#REF!</definedName>
    <definedName name="E_18_trnd_factor" localSheetId="15">#REF!</definedName>
    <definedName name="E_18_trnd_factor">#REF!</definedName>
    <definedName name="E_19_trnd_factor">'[19]Benchmark Dec.2018'!$M$27</definedName>
    <definedName name="End" localSheetId="0">#REF!</definedName>
    <definedName name="End" localSheetId="1">#REF!</definedName>
    <definedName name="End" localSheetId="8">#REF!</definedName>
    <definedName name="End" localSheetId="9">#REF!</definedName>
    <definedName name="End" localSheetId="12">#REF!</definedName>
    <definedName name="End" localSheetId="13">'6.6 Hospital Participation'!#REF!</definedName>
    <definedName name="End" localSheetId="14">'6.7 ACO Management Compensation'!#REF!</definedName>
    <definedName name="End" localSheetId="15">#REF!</definedName>
    <definedName name="End" localSheetId="20">#REF!</definedName>
    <definedName name="End" localSheetId="21">#REF!</definedName>
    <definedName name="End" localSheetId="22">'9.1 APM Quality Measures'!#REF!</definedName>
    <definedName name="End" localSheetId="4">#REF!</definedName>
    <definedName name="End">#REF!</definedName>
    <definedName name="es">[29]Options!$A$3:$A$86</definedName>
    <definedName name="est_ss_2018">'[19]Benchmark Dec.2018'!$M$34</definedName>
    <definedName name="est_ss_2018_mod" localSheetId="14">[19]CalcTool!#REF!</definedName>
    <definedName name="est_ss_2018_mod" localSheetId="15">[19]CalcTool!#REF!</definedName>
    <definedName name="est_ss_2018_mod">[19]CalcTool!#REF!</definedName>
    <definedName name="est_ss_2018_ss" localSheetId="12">#REF!</definedName>
    <definedName name="est_ss_2018_ss" localSheetId="14">#REF!</definedName>
    <definedName name="est_ss_2018_ss" localSheetId="15">#REF!</definedName>
    <definedName name="est_ss_2018_ss">#REF!</definedName>
    <definedName name="export1">#REF!</definedName>
    <definedName name="FEDTAX">[31]Tables!$B$3</definedName>
    <definedName name="filter">[10]Settings!$B$14:$H$25</definedName>
    <definedName name="FM_Data" localSheetId="0">#REF!</definedName>
    <definedName name="FM_Data" localSheetId="1">#REF!</definedName>
    <definedName name="FM_Data" localSheetId="8">#REF!</definedName>
    <definedName name="FM_Data" localSheetId="9">#REF!</definedName>
    <definedName name="FM_Data" localSheetId="12">#REF!</definedName>
    <definedName name="FM_Data" localSheetId="13">'6.6 Hospital Participation'!#REF!</definedName>
    <definedName name="FM_Data" localSheetId="14">'6.7 ACO Management Compensation'!#REF!</definedName>
    <definedName name="FM_Data" localSheetId="15">#REF!</definedName>
    <definedName name="FM_Data" localSheetId="20">#REF!</definedName>
    <definedName name="FM_Data" localSheetId="21">#REF!</definedName>
    <definedName name="FM_Data" localSheetId="22">'9.1 APM Quality Measures'!#REF!</definedName>
    <definedName name="FM_Data" localSheetId="4">#REF!</definedName>
    <definedName name="FM_Data">#REF!</definedName>
    <definedName name="fy2000_budget" localSheetId="0">'[32]FY Budget Items'!$B$15:$AA$26</definedName>
    <definedName name="fy2000_budget" localSheetId="1">'[32]FY Budget Items'!$B$15:$AA$26</definedName>
    <definedName name="fy2000_budget" localSheetId="12">'[32]FY Budget Items'!$B$15:$AA$26</definedName>
    <definedName name="fy2000_budget" localSheetId="14">'[32]FY Budget Items'!$B$15:$AA$26</definedName>
    <definedName name="fy2000_budget" localSheetId="15">'[33]FY Budget Items'!$B$15:$AA$26</definedName>
    <definedName name="fy2000_budget" localSheetId="4">'[32]FY Budget Items'!$B$15:$AA$26</definedName>
    <definedName name="fy2000_budget" localSheetId="11">'[33]FY Budget Items'!$B$15:$AA$26</definedName>
    <definedName name="fy2000_budget">'[34]FY Budget Items'!$B$15:$AA$26</definedName>
    <definedName name="FY2001_budget" localSheetId="0">'[32]FY Budget Items'!$B$2:$AF$13</definedName>
    <definedName name="FY2001_budget" localSheetId="1">'[32]FY Budget Items'!$B$2:$AF$13</definedName>
    <definedName name="FY2001_budget" localSheetId="12">'[32]FY Budget Items'!$B$2:$AF$13</definedName>
    <definedName name="FY2001_budget" localSheetId="14">'[32]FY Budget Items'!$B$2:$AF$13</definedName>
    <definedName name="FY2001_budget" localSheetId="15">'[33]FY Budget Items'!$B$2:$AF$13</definedName>
    <definedName name="FY2001_budget" localSheetId="4">'[32]FY Budget Items'!$B$2:$AF$13</definedName>
    <definedName name="FY2001_budget" localSheetId="11">'[33]FY Budget Items'!$B$2:$AF$13</definedName>
    <definedName name="FY2001_budget">'[34]FY Budget Items'!$B$2:$AF$13</definedName>
    <definedName name="FY2004_budget" localSheetId="0">'[32]FY Budget Items'!$B$2:$AS$13</definedName>
    <definedName name="FY2004_budget" localSheetId="1">'[32]FY Budget Items'!$B$2:$AS$13</definedName>
    <definedName name="FY2004_budget" localSheetId="12">'[32]FY Budget Items'!$B$2:$AS$13</definedName>
    <definedName name="FY2004_budget" localSheetId="14">'[32]FY Budget Items'!$B$2:$AS$13</definedName>
    <definedName name="FY2004_budget" localSheetId="15">'[33]FY Budget Items'!$B$2:$AS$13</definedName>
    <definedName name="FY2004_budget" localSheetId="4">'[32]FY Budget Items'!$B$2:$AS$13</definedName>
    <definedName name="FY2004_budget" localSheetId="11">'[33]FY Budget Items'!$B$2:$AS$13</definedName>
    <definedName name="FY2004_budget">'[34]FY Budget Items'!$B$2:$AS$13</definedName>
    <definedName name="FY2005_budget" localSheetId="0">'[32]FY Budget Items'!$B$2:$BB$13</definedName>
    <definedName name="FY2005_budget" localSheetId="1">'[32]FY Budget Items'!$B$2:$BB$13</definedName>
    <definedName name="FY2005_budget" localSheetId="12">'[32]FY Budget Items'!$B$2:$BB$13</definedName>
    <definedName name="FY2005_budget" localSheetId="14">'[32]FY Budget Items'!$B$2:$BB$13</definedName>
    <definedName name="FY2005_budget" localSheetId="15">'[33]FY Budget Items'!$B$2:$BB$13</definedName>
    <definedName name="FY2005_budget" localSheetId="4">'[32]FY Budget Items'!$B$2:$BB$13</definedName>
    <definedName name="FY2005_budget" localSheetId="11">'[33]FY Budget Items'!$B$2:$BB$13</definedName>
    <definedName name="FY2005_budget">'[34]FY Budget Items'!$B$2:$BB$13</definedName>
    <definedName name="GL_Codes" localSheetId="0">#REF!</definedName>
    <definedName name="GL_Codes" localSheetId="1">#REF!</definedName>
    <definedName name="GL_Codes" localSheetId="8">#REF!</definedName>
    <definedName name="GL_Codes" localSheetId="9">#REF!</definedName>
    <definedName name="GL_Codes" localSheetId="12">#REF!</definedName>
    <definedName name="GL_Codes" localSheetId="13">'6.6 Hospital Participation'!#REF!</definedName>
    <definedName name="GL_Codes" localSheetId="14">'6.7 ACO Management Compensation'!#REF!</definedName>
    <definedName name="GL_Codes" localSheetId="15">#REF!</definedName>
    <definedName name="GL_Codes" localSheetId="20">#REF!</definedName>
    <definedName name="GL_Codes" localSheetId="21">#REF!</definedName>
    <definedName name="GL_Codes" localSheetId="22">'9.1 APM Quality Measures'!#REF!</definedName>
    <definedName name="GL_Codes" localSheetId="4">#REF!</definedName>
    <definedName name="GL_Codes">#REF!</definedName>
    <definedName name="GROUP_DETAIL" localSheetId="14">#REF!</definedName>
    <definedName name="GROUP_DETAIL">#REF!</definedName>
    <definedName name="Hardware_Complexity_Factor">[26]Assumptions!$C$30</definedName>
    <definedName name="Hardware_Depreciation_Term">[26]Assumptions!$C$20</definedName>
    <definedName name="hide1" localSheetId="0">[35]Cover!$A$18:$B$29</definedName>
    <definedName name="hide1" localSheetId="1">[35]Cover!$A$18:$B$29</definedName>
    <definedName name="hide1" localSheetId="12">[35]Cover!$A$18:$B$29</definedName>
    <definedName name="hide1" localSheetId="14">[35]Cover!$A$18:$B$29</definedName>
    <definedName name="hide1" localSheetId="15">[36]Cover!$A$18:$B$29</definedName>
    <definedName name="hide1" localSheetId="4">[35]Cover!$A$18:$B$29</definedName>
    <definedName name="hide1" localSheetId="11">[36]Cover!$A$18:$B$29</definedName>
    <definedName name="hide1">[37]Cover!$A$18:$B$29</definedName>
    <definedName name="InSumm" localSheetId="0">#REF!</definedName>
    <definedName name="InSumm" localSheetId="1">#REF!</definedName>
    <definedName name="InSumm" localSheetId="8">#REF!</definedName>
    <definedName name="InSumm" localSheetId="9">#REF!</definedName>
    <definedName name="InSumm" localSheetId="12">#REF!</definedName>
    <definedName name="InSumm" localSheetId="13">'6.6 Hospital Participation'!#REF!</definedName>
    <definedName name="InSumm" localSheetId="14">'6.7 ACO Management Compensation'!#REF!</definedName>
    <definedName name="InSumm" localSheetId="15">#REF!</definedName>
    <definedName name="InSumm" localSheetId="20">#REF!</definedName>
    <definedName name="InSumm" localSheetId="21">#REF!</definedName>
    <definedName name="InSumm" localSheetId="22">'9.1 APM Quality Measures'!#REF!</definedName>
    <definedName name="InSumm" localSheetId="4">#REF!</definedName>
    <definedName name="InSumm">#REF!</definedName>
    <definedName name="Interface_Complexity_Factor">[26]Assumptions!$G$30</definedName>
    <definedName name="IPsumm" localSheetId="0">#REF!</definedName>
    <definedName name="IPsumm" localSheetId="1">#REF!</definedName>
    <definedName name="IPsumm" localSheetId="8">#REF!</definedName>
    <definedName name="IPsumm" localSheetId="9">#REF!</definedName>
    <definedName name="IPsumm" localSheetId="12">#REF!</definedName>
    <definedName name="IPsumm" localSheetId="13">'6.6 Hospital Participation'!#REF!</definedName>
    <definedName name="IPsumm" localSheetId="14">'6.7 ACO Management Compensation'!#REF!</definedName>
    <definedName name="IPsumm" localSheetId="15">#REF!</definedName>
    <definedName name="IPsumm" localSheetId="20">#REF!</definedName>
    <definedName name="IPsumm" localSheetId="21">#REF!</definedName>
    <definedName name="IPsumm" localSheetId="22">'9.1 APM Quality Measures'!#REF!</definedName>
    <definedName name="IPsumm" localSheetId="4">#REF!</definedName>
    <definedName name="IPsumm">#REF!</definedName>
    <definedName name="LastClaimTriangleDate">'[18]User Input'!$L$14</definedName>
    <definedName name="LastClaimTriangleMonth">'[18]User Input'!$L$13</definedName>
    <definedName name="LastClaimTriangleYear">'[18]User Input'!$L$12</definedName>
    <definedName name="Level">'[26]Client Profile'!$L$7</definedName>
    <definedName name="LookupTable" localSheetId="0">'[20]Budget Input'!$H$882:$N$905</definedName>
    <definedName name="LookupTable" localSheetId="1">'[20]Budget Input'!$H$882:$N$905</definedName>
    <definedName name="LookupTable" localSheetId="12">'[20]Budget Input'!$H$882:$N$905</definedName>
    <definedName name="LookupTable" localSheetId="14">'[20]Budget Input'!$H$882:$N$905</definedName>
    <definedName name="LookupTable" localSheetId="15">'[21]Budget Input'!$H$882:$N$905</definedName>
    <definedName name="LookupTable" localSheetId="4">'[20]Budget Input'!$H$882:$N$905</definedName>
    <definedName name="LookupTable" localSheetId="11">'[21]Budget Input'!$H$882:$N$905</definedName>
    <definedName name="LookupTable">'[22]Budget Input'!$H$882:$N$905</definedName>
    <definedName name="LT2ST" localSheetId="12" hidden="1">#REF!</definedName>
    <definedName name="LT2ST" localSheetId="14" hidden="1">#REF!</definedName>
    <definedName name="LT2ST" localSheetId="15" hidden="1">#REF!</definedName>
    <definedName name="LT2ST" hidden="1">#REF!</definedName>
    <definedName name="lt2st1" localSheetId="14">'[38]Instructions and Tips'!#REF!</definedName>
    <definedName name="lt2st1" localSheetId="15">'[38]Instructions and Tips'!#REF!</definedName>
    <definedName name="lt2st1">'[38]Instructions and Tips'!#REF!</definedName>
    <definedName name="lt2st2" localSheetId="12" hidden="1">#REF!</definedName>
    <definedName name="lt2st2" localSheetId="14" hidden="1">#REF!</definedName>
    <definedName name="lt2st2" localSheetId="15" hidden="1">#REF!</definedName>
    <definedName name="lt2st2" hidden="1">#REF!</definedName>
    <definedName name="lt2st3" localSheetId="12">#REF!</definedName>
    <definedName name="lt2st3">#REF!</definedName>
    <definedName name="manual_startup_adj" localSheetId="12">#REF!</definedName>
    <definedName name="manual_startup_adj">#REF!</definedName>
    <definedName name="ManualTrendRate">'[18]User Input'!$S$24</definedName>
    <definedName name="Mar_Bank_statements" localSheetId="14">#REF!</definedName>
    <definedName name="Mar_Bank_statements">#REF!</definedName>
    <definedName name="MASTER" localSheetId="12">#REF!</definedName>
    <definedName name="MASTER" localSheetId="15">#REF!</definedName>
    <definedName name="MASTER">#REF!</definedName>
    <definedName name="master_def" localSheetId="0">#REF!</definedName>
    <definedName name="master_def" localSheetId="1">#REF!</definedName>
    <definedName name="master_def" localSheetId="8">#REF!</definedName>
    <definedName name="master_def" localSheetId="9">#REF!</definedName>
    <definedName name="master_def" localSheetId="12">#REF!</definedName>
    <definedName name="master_def" localSheetId="13">'6.6 Hospital Participation'!#REF!</definedName>
    <definedName name="master_def" localSheetId="14">'6.7 ACO Management Compensation'!#REF!</definedName>
    <definedName name="master_def" localSheetId="15">#REF!</definedName>
    <definedName name="master_def" localSheetId="20">#REF!</definedName>
    <definedName name="master_def" localSheetId="21">#REF!</definedName>
    <definedName name="master_def" localSheetId="22">'9.1 APM Quality Measures'!#REF!</definedName>
    <definedName name="master_def" localSheetId="4">#REF!</definedName>
    <definedName name="master_def">#REF!</definedName>
    <definedName name="Mcaid_AR" localSheetId="0">#REF!</definedName>
    <definedName name="Mcaid_AR" localSheetId="1">#REF!</definedName>
    <definedName name="Mcaid_AR" localSheetId="8">#REF!</definedName>
    <definedName name="Mcaid_AR" localSheetId="9">#REF!</definedName>
    <definedName name="Mcaid_AR" localSheetId="12">#REF!</definedName>
    <definedName name="Mcaid_AR" localSheetId="14">#REF!</definedName>
    <definedName name="Mcaid_AR" localSheetId="15">#REF!</definedName>
    <definedName name="Mcaid_AR" localSheetId="20">#REF!</definedName>
    <definedName name="Mcaid_AR" localSheetId="21">#REF!</definedName>
    <definedName name="Mcaid_AR" localSheetId="22">'9.1 APM Quality Measures'!#REF!</definedName>
    <definedName name="Mcaid_AR" localSheetId="4">#REF!</definedName>
    <definedName name="Mcaid_AR">#REF!</definedName>
    <definedName name="Mcare_AR" localSheetId="0">#REF!</definedName>
    <definedName name="Mcare_AR" localSheetId="1">#REF!</definedName>
    <definedName name="Mcare_AR" localSheetId="8">#REF!</definedName>
    <definedName name="Mcare_AR" localSheetId="9">#REF!</definedName>
    <definedName name="Mcare_AR" localSheetId="12">#REF!</definedName>
    <definedName name="Mcare_AR" localSheetId="14">#REF!</definedName>
    <definedName name="Mcare_AR" localSheetId="15">#REF!</definedName>
    <definedName name="Mcare_AR" localSheetId="20">#REF!</definedName>
    <definedName name="Mcare_AR" localSheetId="21">#REF!</definedName>
    <definedName name="Mcare_AR" localSheetId="22">'9.1 APM Quality Measures'!#REF!</definedName>
    <definedName name="Mcare_AR" localSheetId="4">#REF!</definedName>
    <definedName name="Mcare_AR">#REF!</definedName>
    <definedName name="MetaSet">[10]Orientation!$C$22</definedName>
    <definedName name="model2" localSheetId="12" hidden="1">{"umarea",#N/A,FALSE,"Starting Cost";"umagesex",#N/A,FALSE,"Starting Cost";"umbenlim",#N/A,FALSE,"Starting Cost";"umprovdisc",#N/A,FALSE,"Starting Cost";"umother",#N/A,FALSE,"Starting Cost";"umtrend",#N/A,FALSE,"Starting Cost"}</definedName>
    <definedName name="model2" localSheetId="14" hidden="1">{"umarea",#N/A,FALSE,"Starting Cost";"umagesex",#N/A,FALSE,"Starting Cost";"umbenlim",#N/A,FALSE,"Starting Cost";"umprovdisc",#N/A,FALSE,"Starting Cost";"umother",#N/A,FALSE,"Starting Cost";"umtrend",#N/A,FALSE,"Starting Cost"}</definedName>
    <definedName name="model2" localSheetId="15" hidden="1">{"umarea",#N/A,FALSE,"Starting Cost";"umagesex",#N/A,FALSE,"Starting Cost";"umbenlim",#N/A,FALSE,"Starting Cost";"umprovdisc",#N/A,FALSE,"Starting Cost";"umother",#N/A,FALSE,"Starting Cost";"umtrend",#N/A,FALSE,"Starting Cost"}</definedName>
    <definedName name="model2" hidden="1">{"umarea",#N/A,FALSE,"Starting Cost";"umagesex",#N/A,FALSE,"Starting Cost";"umbenlim",#N/A,FALSE,"Starting Cost";"umprovdisc",#N/A,FALSE,"Starting Cost";"umother",#N/A,FALSE,"Starting Cost";"umtrend",#N/A,FALSE,"Starting Cost"}</definedName>
    <definedName name="monroe" localSheetId="0">#REF!</definedName>
    <definedName name="monroe" localSheetId="1">#REF!</definedName>
    <definedName name="monroe" localSheetId="8">#REF!</definedName>
    <definedName name="monroe" localSheetId="9">#REF!</definedName>
    <definedName name="monroe" localSheetId="12">#REF!</definedName>
    <definedName name="monroe" localSheetId="13">'6.6 Hospital Participation'!#REF!</definedName>
    <definedName name="monroe" localSheetId="14">'6.7 ACO Management Compensation'!#REF!</definedName>
    <definedName name="monroe" localSheetId="15">#REF!</definedName>
    <definedName name="monroe" localSheetId="20">#REF!</definedName>
    <definedName name="monroe" localSheetId="21">#REF!</definedName>
    <definedName name="monroe" localSheetId="22">'9.1 APM Quality Measures'!#REF!</definedName>
    <definedName name="monroe" localSheetId="4">#REF!</definedName>
    <definedName name="monroe">#REF!</definedName>
    <definedName name="Month">[39]RVUs!$B$3</definedName>
    <definedName name="MONTH1">'[40]Rev-Exp-Stats'!$C$73</definedName>
    <definedName name="MonthsForAveraging">'[18]User Input'!$S$15</definedName>
    <definedName name="MonthsForTrendBase">'[24]User Input'!$S$23</definedName>
    <definedName name="MonthsOfData">'[18]User Input'!$L$18</definedName>
    <definedName name="Name" localSheetId="12">#REF!</definedName>
    <definedName name="Name" localSheetId="14">#REF!</definedName>
    <definedName name="Name" localSheetId="15">#REF!</definedName>
    <definedName name="Name">#REF!</definedName>
    <definedName name="nE_18_trnd_factor" localSheetId="12">#REF!</definedName>
    <definedName name="nE_18_trnd_factor">#REF!</definedName>
    <definedName name="nE_19_trnd_factor">'[19]Benchmark Dec.2018'!$M$26</definedName>
    <definedName name="ne_19_trnf_factor2" localSheetId="12">#REF!</definedName>
    <definedName name="ne_19_trnf_factor2" localSheetId="14">#REF!</definedName>
    <definedName name="ne_19_trnf_factor2" localSheetId="15">#REF!</definedName>
    <definedName name="ne_19_trnf_factor2">#REF!</definedName>
    <definedName name="NetGross" localSheetId="0">'[41]Net to Gross'!$A$6:$L$132</definedName>
    <definedName name="NetGross" localSheetId="1">'[41]Net to Gross'!$A$6:$L$132</definedName>
    <definedName name="NetGross" localSheetId="12">'[41]Net to Gross'!$A$6:$L$132</definedName>
    <definedName name="NetGross" localSheetId="14">'[41]Net to Gross'!$A$6:$L$132</definedName>
    <definedName name="NetGross" localSheetId="15">'[42]Net to Gross'!$A$6:$L$132</definedName>
    <definedName name="NetGross" localSheetId="4">'[41]Net to Gross'!$A$6:$L$132</definedName>
    <definedName name="NetGross" localSheetId="11">'[42]Net to Gross'!$A$6:$L$132</definedName>
    <definedName name="NetGross">'[43]Net to Gross'!$A$6:$L$132</definedName>
    <definedName name="Network_Complexity_Factor">[26]Assumptions!$E$30</definedName>
    <definedName name="new" localSheetId="14">[2]opsumm!#REF!</definedName>
    <definedName name="new">[2]opsumm!#REF!</definedName>
    <definedName name="NewAR" localSheetId="0">#REF!</definedName>
    <definedName name="NewAR" localSheetId="1">#REF!</definedName>
    <definedName name="NewAR" localSheetId="8">#REF!</definedName>
    <definedName name="NewAR" localSheetId="9">#REF!</definedName>
    <definedName name="NewAR" localSheetId="12">#REF!</definedName>
    <definedName name="NewAR" localSheetId="13">'6.6 Hospital Participation'!#REF!</definedName>
    <definedName name="NewAR" localSheetId="14">'6.7 ACO Management Compensation'!#REF!</definedName>
    <definedName name="NewAR" localSheetId="15">#REF!</definedName>
    <definedName name="NewAR" localSheetId="20">#REF!</definedName>
    <definedName name="NewAR" localSheetId="21">#REF!</definedName>
    <definedName name="NewAR" localSheetId="22">'9.1 APM Quality Measures'!#REF!</definedName>
    <definedName name="NewAR" localSheetId="4">#REF!</definedName>
    <definedName name="NewAR">#REF!</definedName>
    <definedName name="NRA" localSheetId="15">#REF!</definedName>
    <definedName name="NRA">#REF!</definedName>
    <definedName name="o" localSheetId="0">#REF!</definedName>
    <definedName name="o" localSheetId="1">#REF!</definedName>
    <definedName name="o" localSheetId="8">#REF!</definedName>
    <definedName name="o" localSheetId="9">#REF!</definedName>
    <definedName name="o" localSheetId="12">#REF!</definedName>
    <definedName name="o" localSheetId="14">#REF!</definedName>
    <definedName name="o" localSheetId="15">#REF!</definedName>
    <definedName name="o" localSheetId="20">#REF!</definedName>
    <definedName name="o" localSheetId="21">#REF!</definedName>
    <definedName name="o" localSheetId="22">'9.1 APM Quality Measures'!#REF!</definedName>
    <definedName name="o" localSheetId="4">#REF!</definedName>
    <definedName name="o">#REF!</definedName>
    <definedName name="OctFY15" localSheetId="15" hidden="1">#REF!</definedName>
    <definedName name="OctFY15" hidden="1">#REF!</definedName>
    <definedName name="October">#REF!</definedName>
    <definedName name="ocv8.1">#REF!</definedName>
    <definedName name="ok">#REF!</definedName>
    <definedName name="Operational_Accounts" localSheetId="0">#REF!</definedName>
    <definedName name="Operational_Accounts" localSheetId="1">#REF!</definedName>
    <definedName name="Operational_Accounts" localSheetId="8">#REF!</definedName>
    <definedName name="Operational_Accounts" localSheetId="9">#REF!</definedName>
    <definedName name="Operational_Accounts" localSheetId="12">#REF!</definedName>
    <definedName name="Operational_Accounts" localSheetId="14">#REF!</definedName>
    <definedName name="Operational_Accounts" localSheetId="15">#REF!</definedName>
    <definedName name="Operational_Accounts" localSheetId="20">#REF!</definedName>
    <definedName name="Operational_Accounts" localSheetId="21">#REF!</definedName>
    <definedName name="Operational_Accounts" localSheetId="22">'9.1 APM Quality Measures'!#REF!</definedName>
    <definedName name="Operational_Accounts" localSheetId="4">#REF!</definedName>
    <definedName name="Operational_Accounts">#REF!</definedName>
    <definedName name="Operational_Accounts2" localSheetId="12">#REF!</definedName>
    <definedName name="Operational_Accounts2" localSheetId="14">#REF!</definedName>
    <definedName name="Operational_Accounts2" localSheetId="15">#REF!</definedName>
    <definedName name="Operational_Accounts2" localSheetId="22">'9.1 APM Quality Measures'!#REF!</definedName>
    <definedName name="Operational_Accounts2">#REF!</definedName>
    <definedName name="opsumm" localSheetId="12">#REF!</definedName>
    <definedName name="opsumm" localSheetId="14">#REF!</definedName>
    <definedName name="opsumm" localSheetId="15">#REF!</definedName>
    <definedName name="opsumm" localSheetId="22">'9.1 APM Quality Measures'!#REF!</definedName>
    <definedName name="opsumm">#REF!</definedName>
    <definedName name="Options">[44]List!$B$3:$B$52</definedName>
    <definedName name="Org" localSheetId="12">#REF!</definedName>
    <definedName name="Org" localSheetId="14">#REF!</definedName>
    <definedName name="Org" localSheetId="15">#REF!</definedName>
    <definedName name="Org">#REF!</definedName>
    <definedName name="OutSum" localSheetId="0">#REF!</definedName>
    <definedName name="OutSum" localSheetId="1">#REF!</definedName>
    <definedName name="OutSum" localSheetId="8">#REF!</definedName>
    <definedName name="OutSum" localSheetId="9">#REF!</definedName>
    <definedName name="OutSum" localSheetId="12">#REF!</definedName>
    <definedName name="OutSum" localSheetId="13">'6.6 Hospital Participation'!#REF!</definedName>
    <definedName name="OutSum" localSheetId="14">'6.7 ACO Management Compensation'!#REF!</definedName>
    <definedName name="OutSum" localSheetId="15">#REF!</definedName>
    <definedName name="OutSum" localSheetId="20">#REF!</definedName>
    <definedName name="OutSum" localSheetId="21">#REF!</definedName>
    <definedName name="OutSum" localSheetId="22">'9.1 APM Quality Measures'!#REF!</definedName>
    <definedName name="OutSum" localSheetId="4">#REF!</definedName>
    <definedName name="OutSum">#REF!</definedName>
    <definedName name="PaidClaims">'[18]Paid Claims'!$C$3:$BC$52</definedName>
    <definedName name="Patient_Days_IP" localSheetId="0">#REF!</definedName>
    <definedName name="Patient_Days_IP" localSheetId="1">#REF!</definedName>
    <definedName name="Patient_Days_IP" localSheetId="8">#REF!</definedName>
    <definedName name="Patient_Days_IP" localSheetId="9">#REF!</definedName>
    <definedName name="Patient_Days_IP" localSheetId="12">#REF!</definedName>
    <definedName name="Patient_Days_IP" localSheetId="14">#REF!</definedName>
    <definedName name="Patient_Days_IP" localSheetId="15">#REF!</definedName>
    <definedName name="Patient_Days_IP" localSheetId="20">#REF!</definedName>
    <definedName name="Patient_Days_IP" localSheetId="21">#REF!</definedName>
    <definedName name="Patient_Days_IP" localSheetId="22">'9.1 APM Quality Measures'!#REF!</definedName>
    <definedName name="Patient_Days_IP" localSheetId="4">#REF!</definedName>
    <definedName name="Patient_Days_IP">#REF!</definedName>
    <definedName name="PAYER" localSheetId="0">#REF!</definedName>
    <definedName name="PAYER" localSheetId="1">#REF!</definedName>
    <definedName name="PAYER" localSheetId="8">#REF!</definedName>
    <definedName name="PAYER" localSheetId="9">#REF!</definedName>
    <definedName name="PAYER" localSheetId="12">#REF!</definedName>
    <definedName name="PAYER" localSheetId="14">#REF!</definedName>
    <definedName name="PAYER" localSheetId="15">#REF!</definedName>
    <definedName name="PAYER" localSheetId="20">#REF!</definedName>
    <definedName name="PAYER" localSheetId="21">#REF!</definedName>
    <definedName name="PAYER" localSheetId="22">'9.1 APM Quality Measures'!#REF!</definedName>
    <definedName name="PAYER" localSheetId="4">#REF!</definedName>
    <definedName name="PAYER">#REF!</definedName>
    <definedName name="Percent">[45]Sheet3!$C$43</definedName>
    <definedName name="Period" localSheetId="12">#REF!</definedName>
    <definedName name="Period" localSheetId="14">#REF!</definedName>
    <definedName name="Period" localSheetId="15">#REF!</definedName>
    <definedName name="Period">#REF!</definedName>
    <definedName name="Period_No.">[46]Ranges!$B$2</definedName>
    <definedName name="Peripheral_Complexity_Factor">[26]Assumptions!$F$30</definedName>
    <definedName name="Peripheral_Depreciation_Term">[26]Assumptions!$C$22</definedName>
    <definedName name="PF">'[45]Vol&amp;Exp'!$W$56</definedName>
    <definedName name="physician_table">'[47]Source Data Summary'!$B$3:$AB$431</definedName>
    <definedName name="physician_table_12">'[48]Source Data'!$B$3:$AB$116</definedName>
    <definedName name="PL" localSheetId="0">#REF!</definedName>
    <definedName name="PL" localSheetId="1">#REF!</definedName>
    <definedName name="PL" localSheetId="8">#REF!</definedName>
    <definedName name="PL" localSheetId="9">#REF!</definedName>
    <definedName name="PL" localSheetId="12">#REF!</definedName>
    <definedName name="PL" localSheetId="13">'6.6 Hospital Participation'!#REF!</definedName>
    <definedName name="PL" localSheetId="14">'6.7 ACO Management Compensation'!#REF!</definedName>
    <definedName name="PL" localSheetId="15">#REF!</definedName>
    <definedName name="PL" localSheetId="20">#REF!</definedName>
    <definedName name="PL" localSheetId="21">#REF!</definedName>
    <definedName name="PL" localSheetId="22">'9.1 APM Quality Measures'!#REF!</definedName>
    <definedName name="PL" localSheetId="4">#REF!</definedName>
    <definedName name="PL">#REF!</definedName>
    <definedName name="Plant_Offset">[49]Factors!$F$3</definedName>
    <definedName name="PosChange" localSheetId="0">'[50]Detailed Changes'!$B$41:$D$52</definedName>
    <definedName name="PosChange" localSheetId="1">'[50]Detailed Changes'!$B$41:$D$52</definedName>
    <definedName name="PosChange" localSheetId="12">'[50]Detailed Changes'!$B$41:$D$52</definedName>
    <definedName name="PosChange" localSheetId="14">'[50]Detailed Changes'!$B$41:$D$52</definedName>
    <definedName name="PosChange" localSheetId="15">'[51]Detailed Changes'!$B$41:$D$52</definedName>
    <definedName name="PosChange" localSheetId="4">'[50]Detailed Changes'!$B$41:$D$52</definedName>
    <definedName name="PosChange" localSheetId="11">'[51]Detailed Changes'!$B$41:$D$52</definedName>
    <definedName name="PosChange">'[52]Detailed Changes'!$B$41:$D$52</definedName>
    <definedName name="PPSSummary" localSheetId="0">#REF!</definedName>
    <definedName name="PPSSummary" localSheetId="1">#REF!</definedName>
    <definedName name="PPSSummary" localSheetId="8">#REF!</definedName>
    <definedName name="PPSSummary" localSheetId="9">#REF!</definedName>
    <definedName name="PPSSummary" localSheetId="12">#REF!</definedName>
    <definedName name="PPSSummary" localSheetId="13">'6.6 Hospital Participation'!#REF!</definedName>
    <definedName name="PPSSummary" localSheetId="14">'6.7 ACO Management Compensation'!#REF!</definedName>
    <definedName name="PPSSummary" localSheetId="15">#REF!</definedName>
    <definedName name="PPSSummary" localSheetId="20">#REF!</definedName>
    <definedName name="PPSSummary" localSheetId="21">#REF!</definedName>
    <definedName name="PPSSummary" localSheetId="22">'9.1 APM Quality Measures'!#REF!</definedName>
    <definedName name="PPSSummary" localSheetId="4">#REF!</definedName>
    <definedName name="PPSSummary">#REF!</definedName>
    <definedName name="PracticeName" localSheetId="15">#REF!</definedName>
    <definedName name="PracticeName">#REF!</definedName>
    <definedName name="Prescriptions" localSheetId="0" hidden="1">{"add",#N/A,FALSE,"code"}</definedName>
    <definedName name="Prescriptions" localSheetId="1" hidden="1">{"add",#N/A,FALSE,"code"}</definedName>
    <definedName name="Prescriptions" localSheetId="8" hidden="1">{"add",#N/A,FALSE,"code"}</definedName>
    <definedName name="Prescriptions" localSheetId="9" hidden="1">{"add",#N/A,FALSE,"code"}</definedName>
    <definedName name="Prescriptions" localSheetId="12" hidden="1">{"add",#N/A,FALSE,"code"}</definedName>
    <definedName name="Prescriptions" localSheetId="13" hidden="1">{"add",#N/A,FALSE,"code"}</definedName>
    <definedName name="Prescriptions" localSheetId="14" hidden="1">{"add",#N/A,FALSE,"code"}</definedName>
    <definedName name="Prescriptions" localSheetId="15" hidden="1">{"add",#N/A,FALSE,"code"}</definedName>
    <definedName name="Prescriptions" localSheetId="16" hidden="1">{"add",#N/A,FALSE,"code"}</definedName>
    <definedName name="Prescriptions" localSheetId="18" hidden="1">{"add",#N/A,FALSE,"code"}</definedName>
    <definedName name="Prescriptions" localSheetId="17" hidden="1">{"add",#N/A,FALSE,"code"}</definedName>
    <definedName name="Prescriptions" localSheetId="20" hidden="1">{"add",#N/A,FALSE,"code"}</definedName>
    <definedName name="Prescriptions" localSheetId="21" hidden="1">{"add",#N/A,FALSE,"code"}</definedName>
    <definedName name="Prescriptions" localSheetId="22" hidden="1">{"add",#N/A,FALSE,"code"}</definedName>
    <definedName name="Prescriptions" localSheetId="4" hidden="1">{"add",#N/A,FALSE,"code"}</definedName>
    <definedName name="Prescriptions" localSheetId="11" hidden="1">{"add",#N/A,FALSE,"code"}</definedName>
    <definedName name="Prescriptions" hidden="1">{"add",#N/A,FALSE,"code"}</definedName>
    <definedName name="Prime" localSheetId="14">#REF!</definedName>
    <definedName name="Prime" localSheetId="15">#REF!</definedName>
    <definedName name="Prime">#REF!</definedName>
    <definedName name="primtbl">[10]Orientation!$C$23</definedName>
    <definedName name="_xlnm.Print_Area" localSheetId="0">'2.1 Organizations List '!$C$1:$E$45</definedName>
    <definedName name="_xlnm.Print_Area" localSheetId="7">'4.2 Trend Rates'!$A$1:$K$25</definedName>
    <definedName name="_xlnm.Print_Area" localSheetId="12">#REF!</definedName>
    <definedName name="_xlnm.Print_Area" localSheetId="14">#REF!</definedName>
    <definedName name="_xlnm.Print_Area" localSheetId="15">#REF!</definedName>
    <definedName name="_xlnm.Print_Area" localSheetId="20">'7.4 Care Coord Payments'!$B$1:$B$9</definedName>
    <definedName name="_xlnm.Print_Area" localSheetId="21">'8.1 ACO Network Surveys'!$B$1:$B$9</definedName>
    <definedName name="_xlnm.Print_Area" localSheetId="22">'9.1 APM Quality Measures'!$B$3:$D$28</definedName>
    <definedName name="_xlnm.Print_Area">#REF!</definedName>
    <definedName name="_xlnm.Print_Titles" localSheetId="0">#REF!</definedName>
    <definedName name="_xlnm.Print_Titles" localSheetId="1">#REF!</definedName>
    <definedName name="_xlnm.Print_Titles" localSheetId="8">#REF!</definedName>
    <definedName name="_xlnm.Print_Titles" localSheetId="9">#REF!</definedName>
    <definedName name="_xlnm.Print_Titles" localSheetId="12">'6.5 Sources Uses'!$B:$B</definedName>
    <definedName name="_xlnm.Print_Titles" localSheetId="13">'6.6 Hospital Participation'!#REF!</definedName>
    <definedName name="_xlnm.Print_Titles" localSheetId="14">#REF!</definedName>
    <definedName name="_xlnm.Print_Titles" localSheetId="15">#REF!</definedName>
    <definedName name="_xlnm.Print_Titles" localSheetId="20">#REF!</definedName>
    <definedName name="_xlnm.Print_Titles" localSheetId="21">#REF!</definedName>
    <definedName name="_xlnm.Print_Titles" localSheetId="22">'9.1 APM Quality Measures'!#REF!</definedName>
    <definedName name="_xlnm.Print_Titles" localSheetId="4">#REF!</definedName>
    <definedName name="_xlnm.Print_Titles">#REF!</definedName>
    <definedName name="PRIOR" localSheetId="14">TVHP [53]PRIOR!$A$1:$C$5</definedName>
    <definedName name="PRIOR" localSheetId="21">TVHP [53]PRIOR!$A$1:$C$5</definedName>
    <definedName name="PRIOR">TVHP [53]PRIOR!$A$1:$C$5</definedName>
    <definedName name="PRO">#N/A</definedName>
    <definedName name="ProClickURL" localSheetId="12">#REF!</definedName>
    <definedName name="ProClickURL" localSheetId="14">#REF!</definedName>
    <definedName name="ProClickURL" localSheetId="15">#REF!</definedName>
    <definedName name="ProClickURL">#REF!</definedName>
    <definedName name="Product">'[18]User Input'!$E$18</definedName>
    <definedName name="prof" localSheetId="0">#REF!</definedName>
    <definedName name="prof" localSheetId="1">#REF!</definedName>
    <definedName name="prof" localSheetId="8">#REF!</definedName>
    <definedName name="prof" localSheetId="9">#REF!</definedName>
    <definedName name="prof" localSheetId="12">#REF!</definedName>
    <definedName name="prof" localSheetId="14">#REF!</definedName>
    <definedName name="prof" localSheetId="15">#REF!</definedName>
    <definedName name="prof" localSheetId="20">#REF!</definedName>
    <definedName name="prof" localSheetId="21">#REF!</definedName>
    <definedName name="prof" localSheetId="22">'9.1 APM Quality Measures'!#REF!</definedName>
    <definedName name="prof" localSheetId="4">#REF!</definedName>
    <definedName name="prof">#REF!</definedName>
    <definedName name="Project" localSheetId="15">#REF!</definedName>
    <definedName name="Project">#REF!</definedName>
    <definedName name="ProjectionMethod">'[24]User Input'!$S$20</definedName>
    <definedName name="ProviderFTE" localSheetId="12" hidden="1">{#N/A,#N/A,FALSE,"HeadCnt"}</definedName>
    <definedName name="ProviderFTE" localSheetId="14" hidden="1">{#N/A,#N/A,FALSE,"HeadCnt"}</definedName>
    <definedName name="ProviderFTE" localSheetId="15" hidden="1">{#N/A,#N/A,FALSE,"HeadCnt"}</definedName>
    <definedName name="ProviderFTE" hidden="1">{#N/A,#N/A,FALSE,"HeadCnt"}</definedName>
    <definedName name="Qtr">[31]Tables!$B$32</definedName>
    <definedName name="Rate_nmc" localSheetId="0" hidden="1">#REF!</definedName>
    <definedName name="Rate_nmc" localSheetId="1" hidden="1">#REF!</definedName>
    <definedName name="Rate_nmc" localSheetId="8" hidden="1">#REF!</definedName>
    <definedName name="Rate_nmc" localSheetId="9" hidden="1">#REF!</definedName>
    <definedName name="Rate_nmc" localSheetId="12" hidden="1">#REF!</definedName>
    <definedName name="Rate_nmc" localSheetId="14" hidden="1">#REF!</definedName>
    <definedName name="Rate_nmc" localSheetId="15" hidden="1">#REF!</definedName>
    <definedName name="Rate_nmc" localSheetId="20" hidden="1">#REF!</definedName>
    <definedName name="Rate_nmc" localSheetId="21" hidden="1">#REF!</definedName>
    <definedName name="Rate_nmc" localSheetId="22" hidden="1">'9.1 APM Quality Measures'!#REF!</definedName>
    <definedName name="Rate_nmc" localSheetId="4" hidden="1">#REF!</definedName>
    <definedName name="Rate_nmc" hidden="1">#REF!</definedName>
    <definedName name="Rate_nmc1" localSheetId="12" hidden="1">#REF!</definedName>
    <definedName name="Rate_nmc1" localSheetId="14" hidden="1">#REF!</definedName>
    <definedName name="Rate_nmc1" localSheetId="15" hidden="1">#REF!</definedName>
    <definedName name="Rate_nmc1" localSheetId="22" hidden="1">'9.1 APM Quality Measures'!#REF!</definedName>
    <definedName name="Rate_nmc1" hidden="1">#REF!</definedName>
    <definedName name="REHAB" localSheetId="0">'[54]M''care IP DRG'!#REF!</definedName>
    <definedName name="REHAB" localSheetId="1">'[54]M''care IP DRG'!#REF!</definedName>
    <definedName name="REHAB" localSheetId="12">'[54]M''care IP DRG'!#REF!</definedName>
    <definedName name="REHAB" localSheetId="14">'[54]M''care IP DRG'!#REF!</definedName>
    <definedName name="REHAB" localSheetId="15">'[55]M''care IP DRG'!#REF!</definedName>
    <definedName name="REHAB" localSheetId="22">'[56]M''care IP DRG'!#REF!</definedName>
    <definedName name="REHAB" localSheetId="4">'[54]M''care IP DRG'!#REF!</definedName>
    <definedName name="REHAB" localSheetId="11">'[55]M''care IP DRG'!#REF!</definedName>
    <definedName name="REHAB">'[56]M''care IP DRG'!#REF!</definedName>
    <definedName name="report_type">[10]Orientation!$C$24</definedName>
    <definedName name="REPORT1" localSheetId="0">#REF!</definedName>
    <definedName name="REPORT1" localSheetId="1">#REF!</definedName>
    <definedName name="REPORT1" localSheetId="8">#REF!</definedName>
    <definedName name="REPORT1" localSheetId="9">#REF!</definedName>
    <definedName name="REPORT1" localSheetId="12">#REF!</definedName>
    <definedName name="REPORT1" localSheetId="13">'6.6 Hospital Participation'!#REF!</definedName>
    <definedName name="REPORT1" localSheetId="14">'6.7 ACO Management Compensation'!#REF!</definedName>
    <definedName name="REPORT1" localSheetId="15">#REF!</definedName>
    <definedName name="REPORT1" localSheetId="20">#REF!</definedName>
    <definedName name="REPORT1" localSheetId="21">#REF!</definedName>
    <definedName name="REPORT1" localSheetId="22">'9.1 APM Quality Measures'!#REF!</definedName>
    <definedName name="REPORT1" localSheetId="4">#REF!</definedName>
    <definedName name="REPORT1">#REF!</definedName>
    <definedName name="REPORT11" localSheetId="0">#REF!</definedName>
    <definedName name="REPORT11" localSheetId="1">#REF!</definedName>
    <definedName name="REPORT11" localSheetId="8">#REF!</definedName>
    <definedName name="REPORT11" localSheetId="9">#REF!</definedName>
    <definedName name="REPORT11" localSheetId="12">#REF!</definedName>
    <definedName name="REPORT11" localSheetId="14">#REF!</definedName>
    <definedName name="REPORT11" localSheetId="15">#REF!</definedName>
    <definedName name="REPORT11" localSheetId="20">#REF!</definedName>
    <definedName name="REPORT11" localSheetId="21">#REF!</definedName>
    <definedName name="REPORT11" localSheetId="22">'9.1 APM Quality Measures'!#REF!</definedName>
    <definedName name="REPORT11" localSheetId="4">#REF!</definedName>
    <definedName name="REPORT11">#REF!</definedName>
    <definedName name="REPORT3" localSheetId="0">#REF!</definedName>
    <definedName name="REPORT3" localSheetId="1">#REF!</definedName>
    <definedName name="REPORT3" localSheetId="8">#REF!</definedName>
    <definedName name="REPORT3" localSheetId="9">#REF!</definedName>
    <definedName name="REPORT3" localSheetId="12">#REF!</definedName>
    <definedName name="REPORT3" localSheetId="14">#REF!</definedName>
    <definedName name="REPORT3" localSheetId="15">#REF!</definedName>
    <definedName name="REPORT3" localSheetId="20">#REF!</definedName>
    <definedName name="REPORT3" localSheetId="21">#REF!</definedName>
    <definedName name="REPORT3" localSheetId="22">'9.1 APM Quality Measures'!#REF!</definedName>
    <definedName name="REPORT3" localSheetId="4">#REF!</definedName>
    <definedName name="REPORT3">#REF!</definedName>
    <definedName name="REPORT4" localSheetId="12">#REF!</definedName>
    <definedName name="REPORT4" localSheetId="14">#REF!</definedName>
    <definedName name="REPORT4" localSheetId="15">#REF!</definedName>
    <definedName name="REPORT4" localSheetId="22">'9.1 APM Quality Measures'!#REF!</definedName>
    <definedName name="REPORT4">#REF!</definedName>
    <definedName name="REPORT5" localSheetId="12">#REF!</definedName>
    <definedName name="REPORT5" localSheetId="14">#REF!</definedName>
    <definedName name="REPORT5" localSheetId="15">#REF!</definedName>
    <definedName name="REPORT5" localSheetId="22">'9.1 APM Quality Measures'!#REF!</definedName>
    <definedName name="REPORT5">#REF!</definedName>
    <definedName name="REPORT6" localSheetId="12">#REF!</definedName>
    <definedName name="REPORT6" localSheetId="14">#REF!</definedName>
    <definedName name="REPORT6" localSheetId="15">#REF!</definedName>
    <definedName name="REPORT6" localSheetId="22">'9.1 APM Quality Measures'!#REF!</definedName>
    <definedName name="REPORT6">#REF!</definedName>
    <definedName name="REPORT7" localSheetId="12">#REF!</definedName>
    <definedName name="REPORT7" localSheetId="14">#REF!</definedName>
    <definedName name="REPORT7" localSheetId="15">#REF!</definedName>
    <definedName name="REPORT7" localSheetId="22">'9.1 APM Quality Measures'!#REF!</definedName>
    <definedName name="REPORT7">#REF!</definedName>
    <definedName name="REPORT8" localSheetId="12">#REF!</definedName>
    <definedName name="REPORT8" localSheetId="14">#REF!</definedName>
    <definedName name="REPORT8" localSheetId="15">#REF!</definedName>
    <definedName name="REPORT8" localSheetId="22">'9.1 APM Quality Measures'!#REF!</definedName>
    <definedName name="REPORT8">#REF!</definedName>
    <definedName name="ReportVersion">[10]Settings!$D$5</definedName>
    <definedName name="RevbyPayor" localSheetId="0">[41]Stats!$A$8:$V$124</definedName>
    <definedName name="RevbyPayor" localSheetId="1">[41]Stats!$A$8:$V$124</definedName>
    <definedName name="RevbyPayor" localSheetId="12">[41]Stats!$A$8:$V$124</definedName>
    <definedName name="RevbyPayor" localSheetId="14">[41]Stats!$A$8:$V$124</definedName>
    <definedName name="RevbyPayor" localSheetId="15">[42]Stats!$A$8:$V$124</definedName>
    <definedName name="RevbyPayor" localSheetId="4">[41]Stats!$A$8:$V$124</definedName>
    <definedName name="RevbyPayor" localSheetId="11">[42]Stats!$A$8:$V$124</definedName>
    <definedName name="RevbyPayor">[43]Stats!$A$8:$V$124</definedName>
    <definedName name="Revenue" localSheetId="0">#REF!</definedName>
    <definedName name="Revenue" localSheetId="1">#REF!</definedName>
    <definedName name="Revenue" localSheetId="8">#REF!</definedName>
    <definedName name="Revenue" localSheetId="9">#REF!</definedName>
    <definedName name="Revenue" localSheetId="12">#REF!</definedName>
    <definedName name="Revenue" localSheetId="13">'6.6 Hospital Participation'!#REF!</definedName>
    <definedName name="Revenue" localSheetId="14">'6.7 ACO Management Compensation'!#REF!</definedName>
    <definedName name="Revenue" localSheetId="15">#REF!</definedName>
    <definedName name="Revenue" localSheetId="20">#REF!</definedName>
    <definedName name="Revenue" localSheetId="21">#REF!</definedName>
    <definedName name="Revenue" localSheetId="22">'9.1 APM Quality Measures'!#REF!</definedName>
    <definedName name="Revenue" localSheetId="4">#REF!</definedName>
    <definedName name="Revenue">#REF!</definedName>
    <definedName name="rftete" localSheetId="15">#REF!</definedName>
    <definedName name="rftete">#REF!</definedName>
    <definedName name="rngCreateLog">[10]Delivery!$B$12</definedName>
    <definedName name="rngFilePassword">[10]Delivery!$B$6</definedName>
    <definedName name="rngSourceTab">[10]Delivery!$E$8</definedName>
    <definedName name="Rounding">'[18]User Input'!$S$51</definedName>
    <definedName name="rowgroup">[10]Orientation!$C$17</definedName>
    <definedName name="rowsegment">[10]Orientation!$B$17</definedName>
    <definedName name="ScenGrpList" localSheetId="0">OFFSET([57]Control!$AG$1,0,0,COUNTIF([57]Control!$AG:$AG,"&gt;"""),1)</definedName>
    <definedName name="ScenGrpList" localSheetId="1">OFFSET([57]Control!$AG$1,0,0,COUNTIF([57]Control!$AG:$AG,"&gt;"""),1)</definedName>
    <definedName name="ScenGrpList" localSheetId="12">OFFSET([57]Control!$AG$1,0,0,COUNTIF([57]Control!$AG:$AG,"&gt;"""),1)</definedName>
    <definedName name="ScenGrpList" localSheetId="14">OFFSET([57]Control!$AG$1,0,0,COUNTIF([57]Control!$AG:$AG,"&gt;"""),1)</definedName>
    <definedName name="ScenGrpList" localSheetId="15">OFFSET([57]Control!$AG$1,0,0,COUNTIF([57]Control!$AG:$AG,"&gt;"""),1)</definedName>
    <definedName name="ScenGrpList" localSheetId="4">OFFSET([57]Control!$AG$1,0,0,COUNTIF([57]Control!$AG:$AG,"&gt;"""),1)</definedName>
    <definedName name="ScenGrpList" localSheetId="11">OFFSET([57]Control!$AG$1,0,0,COUNTIF([57]Control!$AG:$AG,"&gt;"""),1)</definedName>
    <definedName name="ScenGrpList">OFFSET([57]Control!$AG$1,0,0,COUNTIF([57]Control!$AG$1:$AG$65536,"&gt;"""),1)</definedName>
    <definedName name="SeasonalityCredibility">'[24]User Input'!$S$29</definedName>
    <definedName name="September" localSheetId="14">#REF!</definedName>
    <definedName name="September">#REF!</definedName>
    <definedName name="Sequential_Group">[10]Settings!$J$6</definedName>
    <definedName name="Sequential_Segment">[10]Settings!$I$6</definedName>
    <definedName name="Sequential_Sort">[10]Settings!$I$10:$J$11</definedName>
    <definedName name="Slicer_Category">#N/A</definedName>
    <definedName name="Software_Complexity_Factor">[26]Assumptions!$D$30</definedName>
    <definedName name="Software_Depreciation_Term">[26]Assumptions!$C$21</definedName>
    <definedName name="sortcol" localSheetId="0">#REF!</definedName>
    <definedName name="sortcol" localSheetId="1">#REF!</definedName>
    <definedName name="sortcol" localSheetId="8">#REF!</definedName>
    <definedName name="sortcol" localSheetId="9">#REF!</definedName>
    <definedName name="sortcol" localSheetId="12">#REF!</definedName>
    <definedName name="sortcol" localSheetId="13">'6.6 Hospital Participation'!#REF!</definedName>
    <definedName name="sortcol" localSheetId="14">'6.7 ACO Management Compensation'!#REF!</definedName>
    <definedName name="sortcol" localSheetId="15">#REF!</definedName>
    <definedName name="sortcol" localSheetId="20">#REF!</definedName>
    <definedName name="sortcol" localSheetId="21">#REF!</definedName>
    <definedName name="sortcol" localSheetId="22">'9.1 APM Quality Measures'!#REF!</definedName>
    <definedName name="sortcol" localSheetId="4">#REF!</definedName>
    <definedName name="sortcol">#REF!</definedName>
    <definedName name="source_table">'[47]Source Data Summary'!$B$3:$W$431</definedName>
    <definedName name="source_table_12">'[48]Source Data'!$B$3:$W$116</definedName>
    <definedName name="Staff_Complexity_Factor">[26]Assumptions!$I$30</definedName>
    <definedName name="START" localSheetId="0">#REF!</definedName>
    <definedName name="START" localSheetId="1">#REF!</definedName>
    <definedName name="START" localSheetId="8">#REF!</definedName>
    <definedName name="START" localSheetId="9">#REF!</definedName>
    <definedName name="START" localSheetId="12">#REF!</definedName>
    <definedName name="START" localSheetId="13">'6.6 Hospital Participation'!#REF!</definedName>
    <definedName name="START" localSheetId="14">'6.7 ACO Management Compensation'!#REF!</definedName>
    <definedName name="START" localSheetId="15">#REF!</definedName>
    <definedName name="START" localSheetId="20">#REF!</definedName>
    <definedName name="START" localSheetId="21">#REF!</definedName>
    <definedName name="START" localSheetId="22">'9.1 APM Quality Measures'!#REF!</definedName>
    <definedName name="START" localSheetId="4">#REF!</definedName>
    <definedName name="START">#REF!</definedName>
    <definedName name="STAT">[58]List!$A$2:$A$88</definedName>
    <definedName name="Stat2">[58]List!$A$2:$A$88</definedName>
    <definedName name="stipend_net">[48]Stipends!$D$2:$D$216</definedName>
    <definedName name="Sub" localSheetId="12">#REF!</definedName>
    <definedName name="Sub" localSheetId="14">#REF!</definedName>
    <definedName name="Sub" localSheetId="15">#REF!</definedName>
    <definedName name="Sub">#REF!</definedName>
    <definedName name="Summary" localSheetId="12">#REF!</definedName>
    <definedName name="Summary">#REF!</definedName>
    <definedName name="Supplemental_filter">[10]Settings!$C$31</definedName>
    <definedName name="Time">[25]Options!$L$4:$L$49</definedName>
    <definedName name="timeseries">[10]Orientation!$B$6:$C$13</definedName>
    <definedName name="Types" localSheetId="0">[59]t!$A$2:$A$7</definedName>
    <definedName name="Types" localSheetId="1">[59]t!$A$2:$A$7</definedName>
    <definedName name="Types" localSheetId="12">[59]t!$A$2:$A$7</definedName>
    <definedName name="Types" localSheetId="14">[59]t!$A$2:$A$7</definedName>
    <definedName name="Types" localSheetId="15">[60]t!$A$2:$A$7</definedName>
    <definedName name="Types" localSheetId="4">[59]t!$A$2:$A$7</definedName>
    <definedName name="Types" localSheetId="11">[60]t!$A$2:$A$7</definedName>
    <definedName name="Types">[61]t!$A$2:$A$7</definedName>
    <definedName name="Vendor_Complexity_Factor">[26]Assumptions!$J$30</definedName>
    <definedName name="w" localSheetId="0" hidden="1">{"add",#N/A,FALSE,"code"}</definedName>
    <definedName name="w" localSheetId="1" hidden="1">{"add",#N/A,FALSE,"code"}</definedName>
    <definedName name="w" localSheetId="8" hidden="1">{"add",#N/A,FALSE,"code"}</definedName>
    <definedName name="w" localSheetId="9" hidden="1">{"add",#N/A,FALSE,"code"}</definedName>
    <definedName name="w" localSheetId="12" hidden="1">{"add",#N/A,FALSE,"code"}</definedName>
    <definedName name="w" localSheetId="13" hidden="1">{"add",#N/A,FALSE,"code"}</definedName>
    <definedName name="w" localSheetId="14" hidden="1">{"add",#N/A,FALSE,"code"}</definedName>
    <definedName name="w" localSheetId="15" hidden="1">{"add",#N/A,FALSE,"code"}</definedName>
    <definedName name="w" localSheetId="16" hidden="1">{"add",#N/A,FALSE,"code"}</definedName>
    <definedName name="w" localSheetId="18" hidden="1">{"add",#N/A,FALSE,"code"}</definedName>
    <definedName name="w" localSheetId="17" hidden="1">{"add",#N/A,FALSE,"code"}</definedName>
    <definedName name="w" localSheetId="20" hidden="1">{"add",#N/A,FALSE,"code"}</definedName>
    <definedName name="w" localSheetId="21" hidden="1">{"add",#N/A,FALSE,"code"}</definedName>
    <definedName name="w" localSheetId="22" hidden="1">{"add",#N/A,FALSE,"code"}</definedName>
    <definedName name="w" localSheetId="4" hidden="1">{"add",#N/A,FALSE,"code"}</definedName>
    <definedName name="w" localSheetId="11" hidden="1">{"add",#N/A,FALSE,"code"}</definedName>
    <definedName name="w" hidden="1">{"add",#N/A,FALSE,"code"}</definedName>
    <definedName name="WC_AR" localSheetId="0">#REF!</definedName>
    <definedName name="WC_AR" localSheetId="1">#REF!</definedName>
    <definedName name="WC_AR" localSheetId="8">#REF!</definedName>
    <definedName name="WC_AR" localSheetId="9">#REF!</definedName>
    <definedName name="WC_AR" localSheetId="12">#REF!</definedName>
    <definedName name="WC_AR" localSheetId="13">'6.6 Hospital Participation'!#REF!</definedName>
    <definedName name="WC_AR" localSheetId="14">'6.7 ACO Management Compensation'!#REF!</definedName>
    <definedName name="WC_AR" localSheetId="15">#REF!</definedName>
    <definedName name="WC_AR" localSheetId="20">#REF!</definedName>
    <definedName name="WC_AR" localSheetId="21">#REF!</definedName>
    <definedName name="WC_AR" localSheetId="22">'9.1 APM Quality Measures'!#REF!</definedName>
    <definedName name="WC_AR" localSheetId="4">#REF!</definedName>
    <definedName name="WC_AR">#REF!</definedName>
    <definedName name="wrn.Adjusted._.Mod._.Managed." localSheetId="12" hidden="1">{"MM Visits",#N/A,TRUE,"Moderately Managed";"MM Dollars per Hour",#N/A,TRUE,"Moderately Managed";"MM Hours per Visit",#N/A,TRUE,"Moderately Managed";"MM Dollars per Visit",#N/A,TRUE,"Moderately Managed";"MM Total Visits",#N/A,TRUE,"Moderately Managed";"MM PMPM",#N/A,TRUE,"Moderately Managed"}</definedName>
    <definedName name="wrn.Adjusted._.Mod._.Managed." localSheetId="14" hidden="1">{"MM Visits",#N/A,TRUE,"Moderately Managed";"MM Dollars per Hour",#N/A,TRUE,"Moderately Managed";"MM Hours per Visit",#N/A,TRUE,"Moderately Managed";"MM Dollars per Visit",#N/A,TRUE,"Moderately Managed";"MM Total Visits",#N/A,TRUE,"Moderately Managed";"MM PMPM",#N/A,TRUE,"Moderately Managed"}</definedName>
    <definedName name="wrn.Adjusted._.Mod._.Managed." localSheetId="15" hidden="1">{"MM Visits",#N/A,TRUE,"Moderately Managed";"MM Dollars per Hour",#N/A,TRUE,"Moderately Managed";"MM Hours per Visit",#N/A,TRUE,"Moderately Managed";"MM Dollars per Visit",#N/A,TRUE,"Moderately Managed";"MM Total Visits",#N/A,TRUE,"Moderately Managed";"MM PMPM",#N/A,TRUE,"Moderately Managed"}</definedName>
    <definedName name="wrn.Adjusted._.Mod._.Managed." hidden="1">{"MM Visits",#N/A,TRUE,"Moderately Managed";"MM Dollars per Hour",#N/A,TRUE,"Moderately Managed";"MM Hours per Visit",#N/A,TRUE,"Moderately Managed";"MM Dollars per Visit",#N/A,TRUE,"Moderately Managed";"MM Total Visits",#N/A,TRUE,"Moderately Managed";"MM PMPM",#N/A,TRUE,"Moderately Managed"}</definedName>
    <definedName name="wrn.Adjusted._.Optimal." localSheetId="12" hidden="1">{"OM Visits",#N/A,TRUE,"Optimal";"OM Dollars per Hour",#N/A,TRUE,"Optimal";"OM Hours per Visit",#N/A,TRUE,"Optimal";"OM Dollars per Visit",#N/A,TRUE,"Optimal";"OM Total Visits",#N/A,TRUE,"Optimal";"OM PMPM",#N/A,TRUE,"Optimal"}</definedName>
    <definedName name="wrn.Adjusted._.Optimal." localSheetId="14" hidden="1">{"OM Visits",#N/A,TRUE,"Optimal";"OM Dollars per Hour",#N/A,TRUE,"Optimal";"OM Hours per Visit",#N/A,TRUE,"Optimal";"OM Dollars per Visit",#N/A,TRUE,"Optimal";"OM Total Visits",#N/A,TRUE,"Optimal";"OM PMPM",#N/A,TRUE,"Optimal"}</definedName>
    <definedName name="wrn.Adjusted._.Optimal." localSheetId="15" hidden="1">{"OM Visits",#N/A,TRUE,"Optimal";"OM Dollars per Hour",#N/A,TRUE,"Optimal";"OM Hours per Visit",#N/A,TRUE,"Optimal";"OM Dollars per Visit",#N/A,TRUE,"Optimal";"OM Total Visits",#N/A,TRUE,"Optimal";"OM PMPM",#N/A,TRUE,"Optimal"}</definedName>
    <definedName name="wrn.Adjusted._.Optimal." hidden="1">{"OM Visits",#N/A,TRUE,"Optimal";"OM Dollars per Hour",#N/A,TRUE,"Optimal";"OM Hours per Visit",#N/A,TRUE,"Optimal";"OM Dollars per Visit",#N/A,TRUE,"Optimal";"OM Total Visits",#N/A,TRUE,"Optimal";"OM PMPM",#N/A,TRUE,"Optimal"}</definedName>
    <definedName name="wrn.Adjusted._.Unmanaged." localSheetId="12" hidden="1">{"UM Visits",#N/A,FALSE,"Unmanaged";"UM Dollars per Hour",#N/A,FALSE,"Unmanaged";"UM Hours per Visit",#N/A,FALSE,"Unmanaged";"UM Dollars per Visit",#N/A,FALSE,"Unmanaged";"UM Total Visits",#N/A,FALSE,"Unmanaged";"UM PMPM",#N/A,FALSE,"Unmanaged"}</definedName>
    <definedName name="wrn.Adjusted._.Unmanaged." localSheetId="14" hidden="1">{"UM Visits",#N/A,FALSE,"Unmanaged";"UM Dollars per Hour",#N/A,FALSE,"Unmanaged";"UM Hours per Visit",#N/A,FALSE,"Unmanaged";"UM Dollars per Visit",#N/A,FALSE,"Unmanaged";"UM Total Visits",#N/A,FALSE,"Unmanaged";"UM PMPM",#N/A,FALSE,"Unmanaged"}</definedName>
    <definedName name="wrn.Adjusted._.Unmanaged." localSheetId="15" hidden="1">{"UM Visits",#N/A,FALSE,"Unmanaged";"UM Dollars per Hour",#N/A,FALSE,"Unmanaged";"UM Hours per Visit",#N/A,FALSE,"Unmanaged";"UM Dollars per Visit",#N/A,FALSE,"Unmanaged";"UM Total Visits",#N/A,FALSE,"Unmanaged";"UM PMPM",#N/A,FALSE,"Unmanaged"}</definedName>
    <definedName name="wrn.Adjusted._.Unmanaged." hidden="1">{"UM Visits",#N/A,FALSE,"Unmanaged";"UM Dollars per Hour",#N/A,FALSE,"Unmanaged";"UM Hours per Visit",#N/A,FALSE,"Unmanaged";"UM Dollars per Visit",#N/A,FALSE,"Unmanaged";"UM Total Visits",#N/A,FALSE,"Unmanaged";"UM PMPM",#N/A,FALSE,"Unmanaged"}</definedName>
    <definedName name="wrn.Detail." localSheetId="12" hidden="1">{"umarea",#N/A,FALSE,"Starting Cost";"umagesex",#N/A,FALSE,"Starting Cost";"umbenlim",#N/A,FALSE,"Starting Cost";"umprovdisc",#N/A,FALSE,"Starting Cost";"umother",#N/A,FALSE,"Starting Cost";"umtrend",#N/A,FALSE,"Starting Cost"}</definedName>
    <definedName name="wrn.Detail." localSheetId="14" hidden="1">{"umarea",#N/A,FALSE,"Starting Cost";"umagesex",#N/A,FALSE,"Starting Cost";"umbenlim",#N/A,FALSE,"Starting Cost";"umprovdisc",#N/A,FALSE,"Starting Cost";"umother",#N/A,FALSE,"Starting Cost";"umtrend",#N/A,FALSE,"Starting Cost"}</definedName>
    <definedName name="wrn.Detail." localSheetId="15" hidden="1">{"umarea",#N/A,FALSE,"Starting Cost";"umagesex",#N/A,FALSE,"Starting Cost";"umbenlim",#N/A,FALSE,"Starting Cost";"umprovdisc",#N/A,FALSE,"Starting Cost";"umother",#N/A,FALSE,"Starting Cost";"umtrend",#N/A,FALSE,"Starting Cost"}</definedName>
    <definedName name="wrn.Detail." hidden="1">{"umarea",#N/A,FALSE,"Starting Cost";"umagesex",#N/A,FALSE,"Starting Cost";"umbenlim",#N/A,FALSE,"Starting Cost";"umprovdisc",#N/A,FALSE,"Starting Cost";"umother",#N/A,FALSE,"Starting Cost";"umtrend",#N/A,FALSE,"Starting Cost"}</definedName>
    <definedName name="wrn.production." localSheetId="12" hidden="1">{#N/A,#N/A,FALSE,"HeadCnt"}</definedName>
    <definedName name="wrn.production." localSheetId="14" hidden="1">{#N/A,#N/A,FALSE,"HeadCnt"}</definedName>
    <definedName name="wrn.production." localSheetId="15" hidden="1">{#N/A,#N/A,FALSE,"HeadCnt"}</definedName>
    <definedName name="wrn.production." hidden="1">{#N/A,#N/A,FALSE,"HeadCnt"}</definedName>
    <definedName name="wrn.rates." localSheetId="12" hidden="1">{"rates",#N/A,FALSE,"Summary"}</definedName>
    <definedName name="wrn.rates." localSheetId="14" hidden="1">{"rates",#N/A,FALSE,"Summary"}</definedName>
    <definedName name="wrn.rates." localSheetId="15" hidden="1">{"rates",#N/A,FALSE,"Summary"}</definedName>
    <definedName name="wrn.rates." hidden="1">{"rates",#N/A,FALSE,"Summary"}</definedName>
    <definedName name="wrn.rep1." localSheetId="0" hidden="1">{"add",#N/A,FALSE,"code"}</definedName>
    <definedName name="wrn.rep1." localSheetId="1" hidden="1">{"add",#N/A,FALSE,"code"}</definedName>
    <definedName name="wrn.rep1." localSheetId="8" hidden="1">{"add",#N/A,FALSE,"code"}</definedName>
    <definedName name="wrn.rep1." localSheetId="9" hidden="1">{"add",#N/A,FALSE,"code"}</definedName>
    <definedName name="wrn.rep1." localSheetId="12" hidden="1">{"add",#N/A,FALSE,"code"}</definedName>
    <definedName name="wrn.rep1." localSheetId="13" hidden="1">{"add",#N/A,FALSE,"code"}</definedName>
    <definedName name="wrn.rep1." localSheetId="14" hidden="1">{"add",#N/A,FALSE,"code"}</definedName>
    <definedName name="wrn.rep1." localSheetId="15" hidden="1">{"add",#N/A,FALSE,"code"}</definedName>
    <definedName name="wrn.rep1." localSheetId="16" hidden="1">{"add",#N/A,FALSE,"code"}</definedName>
    <definedName name="wrn.rep1." localSheetId="18" hidden="1">{"add",#N/A,FALSE,"code"}</definedName>
    <definedName name="wrn.rep1." localSheetId="17" hidden="1">{"add",#N/A,FALSE,"code"}</definedName>
    <definedName name="wrn.rep1." localSheetId="20" hidden="1">{"add",#N/A,FALSE,"code"}</definedName>
    <definedName name="wrn.rep1." localSheetId="21" hidden="1">{"add",#N/A,FALSE,"code"}</definedName>
    <definedName name="wrn.rep1." localSheetId="22" hidden="1">{"add",#N/A,FALSE,"code"}</definedName>
    <definedName name="wrn.rep1." localSheetId="4" hidden="1">{"add",#N/A,FALSE,"code"}</definedName>
    <definedName name="wrn.rep1." localSheetId="11" hidden="1">{"add",#N/A,FALSE,"code"}</definedName>
    <definedName name="wrn.rep1." hidden="1">{"add",#N/A,FALSE,"code"}</definedName>
    <definedName name="wrn.rep1._1" localSheetId="0" hidden="1">{"add",#N/A,FALSE,"code"}</definedName>
    <definedName name="wrn.rep1._1" localSheetId="1" hidden="1">{"add",#N/A,FALSE,"code"}</definedName>
    <definedName name="wrn.rep1._1" localSheetId="8" hidden="1">{"add",#N/A,FALSE,"code"}</definedName>
    <definedName name="wrn.rep1._1" localSheetId="9" hidden="1">{"add",#N/A,FALSE,"code"}</definedName>
    <definedName name="wrn.rep1._1" localSheetId="12" hidden="1">{"add",#N/A,FALSE,"code"}</definedName>
    <definedName name="wrn.rep1._1" localSheetId="13" hidden="1">{"add",#N/A,FALSE,"code"}</definedName>
    <definedName name="wrn.rep1._1" localSheetId="14" hidden="1">{"add",#N/A,FALSE,"code"}</definedName>
    <definedName name="wrn.rep1._1" localSheetId="15" hidden="1">{"add",#N/A,FALSE,"code"}</definedName>
    <definedName name="wrn.rep1._1" localSheetId="16" hidden="1">{"add",#N/A,FALSE,"code"}</definedName>
    <definedName name="wrn.rep1._1" localSheetId="18" hidden="1">{"add",#N/A,FALSE,"code"}</definedName>
    <definedName name="wrn.rep1._1" localSheetId="17" hidden="1">{"add",#N/A,FALSE,"code"}</definedName>
    <definedName name="wrn.rep1._1" localSheetId="20" hidden="1">{"add",#N/A,FALSE,"code"}</definedName>
    <definedName name="wrn.rep1._1" localSheetId="21" hidden="1">{"add",#N/A,FALSE,"code"}</definedName>
    <definedName name="wrn.rep1._1" localSheetId="22" hidden="1">{"add",#N/A,FALSE,"code"}</definedName>
    <definedName name="wrn.rep1._1" localSheetId="4" hidden="1">{"add",#N/A,FALSE,"code"}</definedName>
    <definedName name="wrn.rep1._1" localSheetId="11" hidden="1">{"add",#N/A,FALSE,"code"}</definedName>
    <definedName name="wrn.rep1._1" hidden="1">{"add",#N/A,FALSE,"code"}</definedName>
    <definedName name="x" localSheetId="0" hidden="1">#REF!</definedName>
    <definedName name="x" localSheetId="1" hidden="1">#REF!</definedName>
    <definedName name="x" localSheetId="8" hidden="1">#REF!</definedName>
    <definedName name="x" localSheetId="9" hidden="1">#REF!</definedName>
    <definedName name="x" localSheetId="12" hidden="1">#REF!</definedName>
    <definedName name="x" localSheetId="13" hidden="1">'6.6 Hospital Participation'!#REF!</definedName>
    <definedName name="x" localSheetId="14" hidden="1">'6.7 ACO Management Compensation'!#REF!</definedName>
    <definedName name="x" localSheetId="15" hidden="1">#REF!</definedName>
    <definedName name="x" localSheetId="20" hidden="1">#REF!</definedName>
    <definedName name="x" localSheetId="21" hidden="1">#REF!</definedName>
    <definedName name="x" localSheetId="22" hidden="1">'9.1 APM Quality Measures'!#REF!</definedName>
    <definedName name="x" localSheetId="4" hidden="1">#REF!</definedName>
    <definedName name="x" hidden="1">#REF!</definedName>
    <definedName name="xperiod">[10]Orientation!$G$15</definedName>
    <definedName name="xtabin">[10]Hidden!$D$10:$H$11</definedName>
    <definedName name="Y" localSheetId="14">'[19]Benchmark Dec.2018'!#REF!</definedName>
    <definedName name="Y" localSheetId="15">'[19]Benchmark Dec.2018'!#REF!</definedName>
    <definedName name="Y">'[19]Benchmark Dec.2018'!#REF!</definedName>
    <definedName name="Y17_E_bene" localSheetId="12">#REF!</definedName>
    <definedName name="Y17_E_bene" localSheetId="14">#REF!</definedName>
    <definedName name="Y17_E_bene" localSheetId="15">#REF!</definedName>
    <definedName name="Y17_E_bene">#REF!</definedName>
    <definedName name="Y17_E_bene_pcnt" localSheetId="12">#REF!</definedName>
    <definedName name="Y17_E_bene_pcnt">#REF!</definedName>
    <definedName name="Y17_MUF_E_CurrEst" localSheetId="12">#REF!</definedName>
    <definedName name="Y17_MUF_E_CurrEst">#REF!</definedName>
    <definedName name="Y17_MUF_nE_CurrEst">#REF!</definedName>
    <definedName name="Y17_nE_bene">#REF!</definedName>
    <definedName name="Y17_nE_bene_pcnt">#REF!</definedName>
    <definedName name="Y17_PMPY_E">#REF!</definedName>
    <definedName name="Y17_PMPY_nE">#REF!</definedName>
    <definedName name="Y18_E_bene">#REF!</definedName>
    <definedName name="Y18_E_bene_pcnt">#REF!</definedName>
    <definedName name="Y18_MUF_E_CurrEst">#REF!</definedName>
    <definedName name="Y18_MUF_E_CurrEst_ss">#REF!</definedName>
    <definedName name="Y18_MUF_nE_CurrEst">#REF!</definedName>
    <definedName name="Y18_nE_bene">#REF!</definedName>
    <definedName name="Y18_nE_bene_pcnt">#REF!</definedName>
    <definedName name="Y18_PMPY_E">'[19]Benchmark Dec.2018'!$M$11</definedName>
    <definedName name="Y18_PMPY_E2" localSheetId="12">#REF!</definedName>
    <definedName name="Y18_PMPY_E2" localSheetId="14">#REF!</definedName>
    <definedName name="Y18_PMPY_E2" localSheetId="15">#REF!</definedName>
    <definedName name="Y18_PMPY_E2">#REF!</definedName>
    <definedName name="Y18_PMPY_nE">'[19]Benchmark Dec.2018'!$M$10</definedName>
    <definedName name="Y18_PMPY_ne2" localSheetId="12">#REF!</definedName>
    <definedName name="Y18_PMPY_ne2" localSheetId="14">#REF!</definedName>
    <definedName name="Y18_PMPY_ne2" localSheetId="15">#REF!</definedName>
    <definedName name="Y18_PMPY_ne2">#REF!</definedName>
    <definedName name="Y18a_E_bene_pcnt">'[19]4. PY 2019 Benchmark (May 2019)'!$N$22</definedName>
    <definedName name="Y18a_nE_bene_pcnt">'[19]4. PY 2019 Benchmark (May 2019)'!$N$21</definedName>
    <definedName name="Y19_E_bene">'[19]Benchmark Dec.2018'!$M$14</definedName>
    <definedName name="Y19_E_bene_pcnt">'[19]Benchmark Dec.2018'!$M$16</definedName>
    <definedName name="Y19_MUF_E_CurrEst">'[19]Benchmark Dec.2018'!$M$24</definedName>
    <definedName name="Y19_MUF_nE_CurrEst">'[19]Benchmark Dec.2018'!$M$23</definedName>
    <definedName name="Y19_nE_bene">'[19]Benchmark Dec.2018'!$M$13</definedName>
    <definedName name="Y19_nE_bene_pcnt">'[19]Benchmark Dec.2018'!$M$15</definedName>
    <definedName name="Year" localSheetId="12">#REF!</definedName>
    <definedName name="Year" localSheetId="14">#REF!</definedName>
    <definedName name="Year" localSheetId="15">#REF!</definedName>
    <definedName name="Year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87" l="1"/>
  <c r="E38" i="87"/>
  <c r="C38" i="87"/>
  <c r="G19" i="87"/>
  <c r="E19" i="87"/>
  <c r="C19" i="87"/>
  <c r="G38" i="87"/>
  <c r="M6" i="86"/>
  <c r="M7" i="86"/>
  <c r="M8" i="86"/>
  <c r="M9" i="86"/>
  <c r="M10" i="86"/>
  <c r="M11" i="86"/>
  <c r="M12" i="86"/>
  <c r="M13" i="86"/>
  <c r="M14" i="86"/>
  <c r="M15" i="86"/>
  <c r="M16" i="86"/>
  <c r="M17" i="86"/>
  <c r="M18" i="86"/>
  <c r="M19" i="86"/>
  <c r="M20" i="86"/>
  <c r="M21" i="86"/>
  <c r="M22" i="86"/>
  <c r="M23" i="86"/>
  <c r="M5" i="86"/>
  <c r="F6" i="80"/>
  <c r="E6" i="80"/>
  <c r="C5" i="82"/>
  <c r="D38" i="82"/>
  <c r="F37" i="82"/>
  <c r="F38" i="82" s="1"/>
  <c r="G37" i="82"/>
  <c r="G38" i="82" s="1"/>
  <c r="H37" i="82"/>
  <c r="H38" i="82" s="1"/>
  <c r="I37" i="82"/>
  <c r="J37" i="82"/>
  <c r="K37" i="82"/>
  <c r="L37" i="82"/>
  <c r="L38" i="82" s="1"/>
  <c r="M37" i="82"/>
  <c r="M38" i="82" s="1"/>
  <c r="N37" i="82"/>
  <c r="N38" i="82" s="1"/>
  <c r="O37" i="82"/>
  <c r="O38" i="82" s="1"/>
  <c r="O40" i="82" s="1"/>
  <c r="P37" i="82"/>
  <c r="P38" i="82" s="1"/>
  <c r="E37" i="82"/>
  <c r="E38" i="82" s="1"/>
  <c r="F28" i="82"/>
  <c r="G28" i="82"/>
  <c r="H28" i="82"/>
  <c r="I28" i="82"/>
  <c r="I38" i="82" s="1"/>
  <c r="J28" i="82"/>
  <c r="J38" i="82" s="1"/>
  <c r="K28" i="82"/>
  <c r="K38" i="82" s="1"/>
  <c r="K40" i="82" s="1"/>
  <c r="L28" i="82"/>
  <c r="M28" i="82"/>
  <c r="N28" i="82"/>
  <c r="O28" i="82"/>
  <c r="P28" i="82"/>
  <c r="E28" i="82"/>
  <c r="C9" i="82"/>
  <c r="C10" i="82"/>
  <c r="C11" i="82"/>
  <c r="C12" i="82"/>
  <c r="C13" i="82"/>
  <c r="C14" i="82"/>
  <c r="C15" i="82"/>
  <c r="C16" i="82"/>
  <c r="C17" i="82"/>
  <c r="C18" i="82"/>
  <c r="C19" i="82"/>
  <c r="C20" i="82"/>
  <c r="C21" i="82"/>
  <c r="C22" i="82"/>
  <c r="C23" i="82"/>
  <c r="C24" i="82"/>
  <c r="C25" i="82"/>
  <c r="C26" i="82"/>
  <c r="C27" i="82"/>
  <c r="C29" i="82"/>
  <c r="C30" i="82"/>
  <c r="C31" i="82"/>
  <c r="C32" i="82"/>
  <c r="C33" i="82"/>
  <c r="C34" i="82"/>
  <c r="C35" i="82"/>
  <c r="C8" i="82"/>
  <c r="C28" i="82" s="1"/>
  <c r="J7" i="6"/>
  <c r="H7" i="6"/>
  <c r="R8" i="75"/>
  <c r="M9" i="75"/>
  <c r="M8" i="75"/>
  <c r="M7" i="75" s="1"/>
  <c r="C37" i="82" l="1"/>
  <c r="C38" i="82" s="1"/>
  <c r="C40" i="82" s="1"/>
  <c r="Q122" i="86"/>
  <c r="L118" i="86"/>
  <c r="K118" i="86"/>
  <c r="H116" i="86"/>
  <c r="E116" i="86"/>
  <c r="G118" i="86" s="1"/>
  <c r="D116" i="86"/>
  <c r="D118" i="86" s="1"/>
  <c r="O109" i="86"/>
  <c r="I108" i="86"/>
  <c r="I116" i="86" s="1"/>
  <c r="O103" i="86"/>
  <c r="D89" i="86"/>
  <c r="M89" i="86" s="1"/>
  <c r="L62" i="86"/>
  <c r="K62" i="86"/>
  <c r="I62" i="86"/>
  <c r="H62" i="86"/>
  <c r="G62" i="86"/>
  <c r="F62" i="86"/>
  <c r="E62" i="86"/>
  <c r="D62" i="86"/>
  <c r="C62" i="86"/>
  <c r="M61" i="86"/>
  <c r="M60" i="86"/>
  <c r="J59" i="86"/>
  <c r="M59" i="86" s="1"/>
  <c r="M58" i="86"/>
  <c r="M57" i="86"/>
  <c r="M56" i="86"/>
  <c r="M55" i="86"/>
  <c r="M54" i="86"/>
  <c r="M53" i="86"/>
  <c r="M52" i="86"/>
  <c r="M51" i="86"/>
  <c r="M50" i="86"/>
  <c r="M49" i="86"/>
  <c r="L43" i="86"/>
  <c r="K43" i="86"/>
  <c r="J43" i="86"/>
  <c r="I43" i="86"/>
  <c r="H43" i="86"/>
  <c r="G43" i="86"/>
  <c r="F43" i="86"/>
  <c r="E43" i="86"/>
  <c r="D43" i="86"/>
  <c r="C43" i="86"/>
  <c r="M42" i="86"/>
  <c r="M41" i="86"/>
  <c r="M40" i="86"/>
  <c r="M39" i="86"/>
  <c r="M38" i="86"/>
  <c r="M37" i="86"/>
  <c r="M36" i="86"/>
  <c r="M35" i="86"/>
  <c r="M34" i="86"/>
  <c r="M33" i="86"/>
  <c r="M32" i="86"/>
  <c r="M31" i="86"/>
  <c r="M30" i="86"/>
  <c r="M43" i="86" s="1"/>
  <c r="L24" i="86"/>
  <c r="K24" i="86"/>
  <c r="I24" i="86"/>
  <c r="H24" i="86"/>
  <c r="F24" i="86"/>
  <c r="E24" i="86"/>
  <c r="D24" i="86"/>
  <c r="M24" i="86"/>
  <c r="O108" i="86" l="1"/>
  <c r="J62" i="86"/>
  <c r="I118" i="86"/>
  <c r="C24" i="86"/>
  <c r="O26" i="86"/>
  <c r="J24" i="86"/>
  <c r="M62" i="86"/>
  <c r="G24" i="86"/>
  <c r="M126" i="86" s="1"/>
  <c r="L40" i="82" l="1"/>
  <c r="F40" i="82"/>
  <c r="E40" i="82"/>
  <c r="P40" i="82"/>
  <c r="G40" i="82" l="1"/>
  <c r="J40" i="82"/>
  <c r="M40" i="82"/>
  <c r="H40" i="82"/>
  <c r="I40" i="82"/>
  <c r="N40" i="82"/>
  <c r="C6" i="80" l="1"/>
  <c r="C30" i="80" s="1"/>
  <c r="D6" i="80"/>
  <c r="D30" i="80" s="1"/>
  <c r="E30" i="80"/>
  <c r="F30" i="80"/>
  <c r="G6" i="80"/>
  <c r="H6" i="80"/>
  <c r="I6" i="80"/>
  <c r="J6" i="80"/>
  <c r="K6" i="80"/>
  <c r="K30" i="80" s="1"/>
  <c r="L6" i="80"/>
  <c r="L30" i="80" s="1"/>
  <c r="M6" i="80"/>
  <c r="M30" i="80" s="1"/>
  <c r="N6" i="80"/>
  <c r="N30" i="80" s="1"/>
  <c r="O6" i="80"/>
  <c r="P6" i="80"/>
  <c r="Q6" i="80"/>
  <c r="R7" i="80"/>
  <c r="R8" i="80"/>
  <c r="R9" i="80"/>
  <c r="R10" i="80"/>
  <c r="R11" i="80"/>
  <c r="C12" i="80"/>
  <c r="D12" i="80"/>
  <c r="E12" i="80"/>
  <c r="F12" i="80"/>
  <c r="G12" i="80"/>
  <c r="H12" i="80"/>
  <c r="I12" i="80"/>
  <c r="J12" i="80"/>
  <c r="K12" i="80"/>
  <c r="L12" i="80"/>
  <c r="M12" i="80"/>
  <c r="N12" i="80"/>
  <c r="O12" i="80"/>
  <c r="P12" i="80"/>
  <c r="Q12" i="80"/>
  <c r="R12" i="80"/>
  <c r="R13" i="80"/>
  <c r="R14" i="80"/>
  <c r="R15" i="80"/>
  <c r="C16" i="80"/>
  <c r="D16" i="80"/>
  <c r="E16" i="80"/>
  <c r="F16" i="80"/>
  <c r="G16" i="80"/>
  <c r="H16" i="80"/>
  <c r="I16" i="80"/>
  <c r="J16" i="80"/>
  <c r="K16" i="80"/>
  <c r="L16" i="80"/>
  <c r="M16" i="80"/>
  <c r="N16" i="80"/>
  <c r="O16" i="80"/>
  <c r="P16" i="80"/>
  <c r="Q16" i="80"/>
  <c r="R17" i="80"/>
  <c r="R18" i="80"/>
  <c r="R19" i="80"/>
  <c r="C20" i="80"/>
  <c r="D20" i="80"/>
  <c r="E20" i="80"/>
  <c r="F20" i="80"/>
  <c r="G20" i="80"/>
  <c r="H20" i="80"/>
  <c r="I20" i="80"/>
  <c r="J20" i="80"/>
  <c r="J30" i="80" s="1"/>
  <c r="K20" i="80"/>
  <c r="L20" i="80"/>
  <c r="M20" i="80"/>
  <c r="N20" i="80"/>
  <c r="O20" i="80"/>
  <c r="P20" i="80"/>
  <c r="Q20" i="80"/>
  <c r="R21" i="80"/>
  <c r="R22" i="80"/>
  <c r="R23" i="80"/>
  <c r="G30" i="80"/>
  <c r="H30" i="80"/>
  <c r="O30" i="80"/>
  <c r="P30" i="80"/>
  <c r="C24" i="80"/>
  <c r="D24" i="80"/>
  <c r="E24" i="80"/>
  <c r="F24" i="80"/>
  <c r="G24" i="80"/>
  <c r="H24" i="80"/>
  <c r="I24" i="80"/>
  <c r="J24" i="80"/>
  <c r="K24" i="80"/>
  <c r="L24" i="80"/>
  <c r="M24" i="80"/>
  <c r="N24" i="80"/>
  <c r="O24" i="80"/>
  <c r="P24" i="80"/>
  <c r="Q24" i="80"/>
  <c r="R25" i="80"/>
  <c r="R26" i="80"/>
  <c r="R27" i="80"/>
  <c r="C28" i="80"/>
  <c r="D28" i="80"/>
  <c r="E28" i="80"/>
  <c r="F28" i="80"/>
  <c r="G28" i="80"/>
  <c r="H28" i="80"/>
  <c r="I28" i="80"/>
  <c r="J28" i="80"/>
  <c r="K28" i="80"/>
  <c r="L28" i="80"/>
  <c r="M28" i="80"/>
  <c r="N28" i="80"/>
  <c r="O28" i="80"/>
  <c r="P28" i="80"/>
  <c r="Q28" i="80"/>
  <c r="R29" i="80"/>
  <c r="R28" i="80" s="1"/>
  <c r="I30" i="80"/>
  <c r="Q30" i="80"/>
  <c r="R6" i="80" l="1"/>
  <c r="R24" i="80"/>
  <c r="R16" i="80"/>
  <c r="R20" i="80"/>
  <c r="R30" i="80"/>
  <c r="T68" i="75" l="1"/>
  <c r="W63" i="75"/>
  <c r="T63" i="75"/>
  <c r="P63" i="75"/>
  <c r="O63" i="75"/>
  <c r="M63" i="75"/>
  <c r="L63" i="75"/>
  <c r="J63" i="75"/>
  <c r="I63" i="75"/>
  <c r="G63" i="75"/>
  <c r="F63" i="75"/>
  <c r="R63" i="75" s="1"/>
  <c r="D63" i="75"/>
  <c r="X63" i="75" s="1"/>
  <c r="C63" i="75"/>
  <c r="W59" i="75"/>
  <c r="T59" i="75"/>
  <c r="P59" i="75"/>
  <c r="O59" i="75"/>
  <c r="M59" i="75"/>
  <c r="L59" i="75"/>
  <c r="J59" i="75"/>
  <c r="X59" i="75" s="1"/>
  <c r="I59" i="75"/>
  <c r="G59" i="75"/>
  <c r="F59" i="75"/>
  <c r="D59" i="75"/>
  <c r="U59" i="75" s="1"/>
  <c r="C59" i="75"/>
  <c r="R59" i="75" s="1"/>
  <c r="W55" i="75"/>
  <c r="T55" i="75"/>
  <c r="P55" i="75"/>
  <c r="O55" i="75"/>
  <c r="M55" i="75"/>
  <c r="L55" i="75"/>
  <c r="J55" i="75"/>
  <c r="I55" i="75"/>
  <c r="G55" i="75"/>
  <c r="F55" i="75"/>
  <c r="R55" i="75" s="1"/>
  <c r="D55" i="75"/>
  <c r="X55" i="75" s="1"/>
  <c r="C55" i="75"/>
  <c r="W51" i="75"/>
  <c r="T51" i="75"/>
  <c r="P51" i="75"/>
  <c r="O51" i="75"/>
  <c r="M51" i="75"/>
  <c r="L51" i="75"/>
  <c r="J51" i="75"/>
  <c r="X51" i="75" s="1"/>
  <c r="I51" i="75"/>
  <c r="G51" i="75"/>
  <c r="F51" i="75"/>
  <c r="D51" i="75"/>
  <c r="U51" i="75" s="1"/>
  <c r="C51" i="75"/>
  <c r="R51" i="75" s="1"/>
  <c r="W47" i="75"/>
  <c r="T47" i="75"/>
  <c r="P47" i="75"/>
  <c r="O47" i="75"/>
  <c r="M47" i="75"/>
  <c r="L47" i="75"/>
  <c r="J47" i="75"/>
  <c r="I47" i="75"/>
  <c r="G47" i="75"/>
  <c r="F47" i="75"/>
  <c r="R47" i="75" s="1"/>
  <c r="D47" i="75"/>
  <c r="X47" i="75" s="1"/>
  <c r="C47" i="75"/>
  <c r="W43" i="75"/>
  <c r="T43" i="75"/>
  <c r="P43" i="75"/>
  <c r="O43" i="75"/>
  <c r="M43" i="75"/>
  <c r="L43" i="75"/>
  <c r="J43" i="75"/>
  <c r="X43" i="75" s="1"/>
  <c r="I43" i="75"/>
  <c r="G43" i="75"/>
  <c r="F43" i="75"/>
  <c r="D43" i="75"/>
  <c r="U43" i="75" s="1"/>
  <c r="C43" i="75"/>
  <c r="R43" i="75" s="1"/>
  <c r="W39" i="75"/>
  <c r="T39" i="75"/>
  <c r="P39" i="75"/>
  <c r="O39" i="75"/>
  <c r="M39" i="75"/>
  <c r="L39" i="75"/>
  <c r="J39" i="75"/>
  <c r="I39" i="75"/>
  <c r="G39" i="75"/>
  <c r="F39" i="75"/>
  <c r="D39" i="75"/>
  <c r="X39" i="75" s="1"/>
  <c r="C39" i="75"/>
  <c r="R39" i="75" s="1"/>
  <c r="W35" i="75"/>
  <c r="T35" i="75"/>
  <c r="P35" i="75"/>
  <c r="O35" i="75"/>
  <c r="M35" i="75"/>
  <c r="L35" i="75"/>
  <c r="J35" i="75"/>
  <c r="X35" i="75" s="1"/>
  <c r="I35" i="75"/>
  <c r="G35" i="75"/>
  <c r="F35" i="75"/>
  <c r="D35" i="75"/>
  <c r="U35" i="75" s="1"/>
  <c r="C35" i="75"/>
  <c r="R35" i="75" s="1"/>
  <c r="W31" i="75"/>
  <c r="T31" i="75"/>
  <c r="P31" i="75"/>
  <c r="O31" i="75"/>
  <c r="M31" i="75"/>
  <c r="L31" i="75"/>
  <c r="J31" i="75"/>
  <c r="I31" i="75"/>
  <c r="G31" i="75"/>
  <c r="F31" i="75"/>
  <c r="D31" i="75"/>
  <c r="X31" i="75" s="1"/>
  <c r="C31" i="75"/>
  <c r="R31" i="75" s="1"/>
  <c r="W27" i="75"/>
  <c r="T27" i="75"/>
  <c r="P27" i="75"/>
  <c r="O27" i="75"/>
  <c r="M27" i="75"/>
  <c r="L27" i="75"/>
  <c r="J27" i="75"/>
  <c r="X27" i="75" s="1"/>
  <c r="I27" i="75"/>
  <c r="G27" i="75"/>
  <c r="F27" i="75"/>
  <c r="D27" i="75"/>
  <c r="U27" i="75" s="1"/>
  <c r="C27" i="75"/>
  <c r="R27" i="75" s="1"/>
  <c r="W23" i="75"/>
  <c r="T23" i="75"/>
  <c r="P23" i="75"/>
  <c r="O23" i="75"/>
  <c r="M23" i="75"/>
  <c r="L23" i="75"/>
  <c r="J23" i="75"/>
  <c r="I23" i="75"/>
  <c r="G23" i="75"/>
  <c r="F23" i="75"/>
  <c r="D23" i="75"/>
  <c r="X23" i="75" s="1"/>
  <c r="C23" i="75"/>
  <c r="R23" i="75" s="1"/>
  <c r="W19" i="75"/>
  <c r="T19" i="75"/>
  <c r="P19" i="75"/>
  <c r="O19" i="75"/>
  <c r="M19" i="75"/>
  <c r="L19" i="75"/>
  <c r="J19" i="75"/>
  <c r="X19" i="75" s="1"/>
  <c r="I19" i="75"/>
  <c r="G19" i="75"/>
  <c r="F19" i="75"/>
  <c r="D19" i="75"/>
  <c r="U19" i="75" s="1"/>
  <c r="C19" i="75"/>
  <c r="R19" i="75" s="1"/>
  <c r="W15" i="75"/>
  <c r="T15" i="75"/>
  <c r="P15" i="75"/>
  <c r="O15" i="75"/>
  <c r="M15" i="75"/>
  <c r="L15" i="75"/>
  <c r="J15" i="75"/>
  <c r="I15" i="75"/>
  <c r="G15" i="75"/>
  <c r="F15" i="75"/>
  <c r="D15" i="75"/>
  <c r="X15" i="75" s="1"/>
  <c r="C15" i="75"/>
  <c r="R15" i="75" s="1"/>
  <c r="W11" i="75"/>
  <c r="T11" i="75"/>
  <c r="P11" i="75"/>
  <c r="O11" i="75"/>
  <c r="M11" i="75"/>
  <c r="L11" i="75"/>
  <c r="J11" i="75"/>
  <c r="J68" i="75" s="1"/>
  <c r="I11" i="75"/>
  <c r="G11" i="75"/>
  <c r="F11" i="75"/>
  <c r="D11" i="75"/>
  <c r="U11" i="75" s="1"/>
  <c r="C11" i="75"/>
  <c r="R11" i="75" s="1"/>
  <c r="X10" i="75"/>
  <c r="U10" i="75"/>
  <c r="R10" i="75"/>
  <c r="R9" i="75"/>
  <c r="P9" i="75"/>
  <c r="G9" i="75"/>
  <c r="D9" i="75"/>
  <c r="X9" i="75" s="1"/>
  <c r="P8" i="75"/>
  <c r="P7" i="75" s="1"/>
  <c r="P68" i="75" s="1"/>
  <c r="M68" i="75"/>
  <c r="G8" i="75"/>
  <c r="G7" i="75" s="1"/>
  <c r="G68" i="75" s="1"/>
  <c r="D8" i="75"/>
  <c r="X8" i="75" s="1"/>
  <c r="W7" i="75"/>
  <c r="W68" i="75" s="1"/>
  <c r="T7" i="75"/>
  <c r="R7" i="75"/>
  <c r="O7" i="75"/>
  <c r="O68" i="75" s="1"/>
  <c r="L7" i="75"/>
  <c r="L68" i="75" s="1"/>
  <c r="J7" i="75"/>
  <c r="I7" i="75"/>
  <c r="F7" i="75"/>
  <c r="C7" i="75"/>
  <c r="I345" i="73"/>
  <c r="G345" i="73"/>
  <c r="F345" i="73"/>
  <c r="E345" i="73"/>
  <c r="D345" i="73"/>
  <c r="C345" i="73"/>
  <c r="I341" i="73"/>
  <c r="G341" i="73"/>
  <c r="F341" i="73"/>
  <c r="E341" i="73"/>
  <c r="D341" i="73"/>
  <c r="C341" i="73"/>
  <c r="I337" i="73"/>
  <c r="G337" i="73"/>
  <c r="F337" i="73"/>
  <c r="E337" i="73"/>
  <c r="D337" i="73"/>
  <c r="C337" i="73"/>
  <c r="I333" i="73"/>
  <c r="G333" i="73"/>
  <c r="F333" i="73"/>
  <c r="E333" i="73"/>
  <c r="D333" i="73"/>
  <c r="C333" i="73"/>
  <c r="I329" i="73"/>
  <c r="G329" i="73"/>
  <c r="F329" i="73"/>
  <c r="E329" i="73"/>
  <c r="D329" i="73"/>
  <c r="C329" i="73"/>
  <c r="I325" i="73"/>
  <c r="G325" i="73"/>
  <c r="F325" i="73"/>
  <c r="E325" i="73"/>
  <c r="D325" i="73"/>
  <c r="C325" i="73"/>
  <c r="I321" i="73"/>
  <c r="G321" i="73"/>
  <c r="F321" i="73"/>
  <c r="E321" i="73"/>
  <c r="D321" i="73"/>
  <c r="C321" i="73"/>
  <c r="I317" i="73"/>
  <c r="G317" i="73"/>
  <c r="F317" i="73"/>
  <c r="E317" i="73"/>
  <c r="D317" i="73"/>
  <c r="C317" i="73"/>
  <c r="I313" i="73"/>
  <c r="G313" i="73"/>
  <c r="F313" i="73"/>
  <c r="E313" i="73"/>
  <c r="D313" i="73"/>
  <c r="C313" i="73"/>
  <c r="I309" i="73"/>
  <c r="G309" i="73"/>
  <c r="F309" i="73"/>
  <c r="E309" i="73"/>
  <c r="D309" i="73"/>
  <c r="C309" i="73"/>
  <c r="I305" i="73"/>
  <c r="G305" i="73"/>
  <c r="F305" i="73"/>
  <c r="E305" i="73"/>
  <c r="D305" i="73"/>
  <c r="C305" i="73"/>
  <c r="I301" i="73"/>
  <c r="G301" i="73"/>
  <c r="F301" i="73"/>
  <c r="E301" i="73"/>
  <c r="D301" i="73"/>
  <c r="C301" i="73"/>
  <c r="I297" i="73"/>
  <c r="I288" i="73" s="1"/>
  <c r="G297" i="73"/>
  <c r="F297" i="73"/>
  <c r="E297" i="73"/>
  <c r="D297" i="73"/>
  <c r="C297" i="73"/>
  <c r="I293" i="73"/>
  <c r="G293" i="73"/>
  <c r="F293" i="73"/>
  <c r="F288" i="73" s="1"/>
  <c r="E293" i="73"/>
  <c r="D293" i="73"/>
  <c r="C293" i="73"/>
  <c r="I289" i="73"/>
  <c r="G289" i="73"/>
  <c r="G288" i="73" s="1"/>
  <c r="F289" i="73"/>
  <c r="E289" i="73"/>
  <c r="D289" i="73"/>
  <c r="D288" i="73" s="1"/>
  <c r="C289" i="73"/>
  <c r="C288" i="73" s="1"/>
  <c r="I283" i="73"/>
  <c r="G283" i="73"/>
  <c r="F283" i="73"/>
  <c r="E283" i="73"/>
  <c r="D283" i="73"/>
  <c r="C283" i="73"/>
  <c r="I279" i="73"/>
  <c r="G279" i="73"/>
  <c r="F279" i="73"/>
  <c r="E279" i="73"/>
  <c r="D279" i="73"/>
  <c r="C279" i="73"/>
  <c r="I275" i="73"/>
  <c r="G275" i="73"/>
  <c r="F275" i="73"/>
  <c r="E275" i="73"/>
  <c r="D275" i="73"/>
  <c r="C275" i="73"/>
  <c r="I271" i="73"/>
  <c r="G271" i="73"/>
  <c r="F271" i="73"/>
  <c r="E271" i="73"/>
  <c r="D271" i="73"/>
  <c r="C271" i="73"/>
  <c r="I267" i="73"/>
  <c r="G267" i="73"/>
  <c r="F267" i="73"/>
  <c r="E267" i="73"/>
  <c r="D267" i="73"/>
  <c r="C267" i="73"/>
  <c r="I263" i="73"/>
  <c r="G263" i="73"/>
  <c r="F263" i="73"/>
  <c r="E263" i="73"/>
  <c r="D263" i="73"/>
  <c r="C263" i="73"/>
  <c r="I259" i="73"/>
  <c r="G259" i="73"/>
  <c r="F259" i="73"/>
  <c r="E259" i="73"/>
  <c r="D259" i="73"/>
  <c r="C259" i="73"/>
  <c r="I255" i="73"/>
  <c r="G255" i="73"/>
  <c r="F255" i="73"/>
  <c r="E255" i="73"/>
  <c r="D255" i="73"/>
  <c r="C255" i="73"/>
  <c r="I251" i="73"/>
  <c r="G251" i="73"/>
  <c r="F251" i="73"/>
  <c r="E251" i="73"/>
  <c r="D251" i="73"/>
  <c r="C251" i="73"/>
  <c r="I247" i="73"/>
  <c r="G247" i="73"/>
  <c r="F247" i="73"/>
  <c r="E247" i="73"/>
  <c r="D247" i="73"/>
  <c r="C247" i="73"/>
  <c r="I243" i="73"/>
  <c r="G243" i="73"/>
  <c r="F243" i="73"/>
  <c r="E243" i="73"/>
  <c r="D243" i="73"/>
  <c r="C243" i="73"/>
  <c r="I239" i="73"/>
  <c r="G239" i="73"/>
  <c r="F239" i="73"/>
  <c r="E239" i="73"/>
  <c r="D239" i="73"/>
  <c r="C239" i="73"/>
  <c r="I235" i="73"/>
  <c r="G235" i="73"/>
  <c r="F235" i="73"/>
  <c r="E235" i="73"/>
  <c r="D235" i="73"/>
  <c r="C235" i="73"/>
  <c r="I231" i="73"/>
  <c r="G231" i="73"/>
  <c r="F231" i="73"/>
  <c r="F226" i="73" s="1"/>
  <c r="E231" i="73"/>
  <c r="D231" i="73"/>
  <c r="C231" i="73"/>
  <c r="I227" i="73"/>
  <c r="G227" i="73"/>
  <c r="F227" i="73"/>
  <c r="E227" i="73"/>
  <c r="D227" i="73"/>
  <c r="D226" i="73" s="1"/>
  <c r="C227" i="73"/>
  <c r="I221" i="73"/>
  <c r="G221" i="73"/>
  <c r="F221" i="73"/>
  <c r="E221" i="73"/>
  <c r="D221" i="73"/>
  <c r="C221" i="73"/>
  <c r="I217" i="73"/>
  <c r="G217" i="73"/>
  <c r="F217" i="73"/>
  <c r="E217" i="73"/>
  <c r="D217" i="73"/>
  <c r="C217" i="73"/>
  <c r="I213" i="73"/>
  <c r="G213" i="73"/>
  <c r="F213" i="73"/>
  <c r="E213" i="73"/>
  <c r="D213" i="73"/>
  <c r="C213" i="73"/>
  <c r="I209" i="73"/>
  <c r="G209" i="73"/>
  <c r="F209" i="73"/>
  <c r="E209" i="73"/>
  <c r="D209" i="73"/>
  <c r="C209" i="73"/>
  <c r="I205" i="73"/>
  <c r="G205" i="73"/>
  <c r="F205" i="73"/>
  <c r="E205" i="73"/>
  <c r="D205" i="73"/>
  <c r="C205" i="73"/>
  <c r="I201" i="73"/>
  <c r="G201" i="73"/>
  <c r="F201" i="73"/>
  <c r="E201" i="73"/>
  <c r="D201" i="73"/>
  <c r="C201" i="73"/>
  <c r="I197" i="73"/>
  <c r="G197" i="73"/>
  <c r="F197" i="73"/>
  <c r="E197" i="73"/>
  <c r="D197" i="73"/>
  <c r="C197" i="73"/>
  <c r="I193" i="73"/>
  <c r="G193" i="73"/>
  <c r="F193" i="73"/>
  <c r="E193" i="73"/>
  <c r="D193" i="73"/>
  <c r="C193" i="73"/>
  <c r="I189" i="73"/>
  <c r="G189" i="73"/>
  <c r="F189" i="73"/>
  <c r="E189" i="73"/>
  <c r="D189" i="73"/>
  <c r="C189" i="73"/>
  <c r="I185" i="73"/>
  <c r="G185" i="73"/>
  <c r="F185" i="73"/>
  <c r="E185" i="73"/>
  <c r="D185" i="73"/>
  <c r="C185" i="73"/>
  <c r="I181" i="73"/>
  <c r="G181" i="73"/>
  <c r="F181" i="73"/>
  <c r="E181" i="73"/>
  <c r="D181" i="73"/>
  <c r="C181" i="73"/>
  <c r="I177" i="73"/>
  <c r="G177" i="73"/>
  <c r="F177" i="73"/>
  <c r="E177" i="73"/>
  <c r="D177" i="73"/>
  <c r="C177" i="73"/>
  <c r="I173" i="73"/>
  <c r="G173" i="73"/>
  <c r="F173" i="73"/>
  <c r="E173" i="73"/>
  <c r="D173" i="73"/>
  <c r="C173" i="73"/>
  <c r="I169" i="73"/>
  <c r="G169" i="73"/>
  <c r="F169" i="73"/>
  <c r="E169" i="73"/>
  <c r="D169" i="73"/>
  <c r="C169" i="73"/>
  <c r="I165" i="73"/>
  <c r="G165" i="73"/>
  <c r="F165" i="73"/>
  <c r="E165" i="73"/>
  <c r="D165" i="73"/>
  <c r="C165" i="73"/>
  <c r="I161" i="73"/>
  <c r="G161" i="73"/>
  <c r="F161" i="73"/>
  <c r="E161" i="73"/>
  <c r="D161" i="73"/>
  <c r="C161" i="73"/>
  <c r="I159" i="73"/>
  <c r="G159" i="73"/>
  <c r="F159" i="73"/>
  <c r="E159" i="73"/>
  <c r="D159" i="73"/>
  <c r="C159" i="73"/>
  <c r="I157" i="73"/>
  <c r="G157" i="73"/>
  <c r="F157" i="73"/>
  <c r="E157" i="73"/>
  <c r="D157" i="73"/>
  <c r="C157" i="73"/>
  <c r="I155" i="73"/>
  <c r="G155" i="73"/>
  <c r="F155" i="73"/>
  <c r="E155" i="73"/>
  <c r="D155" i="73"/>
  <c r="C155" i="73"/>
  <c r="I153" i="73"/>
  <c r="G153" i="73"/>
  <c r="F153" i="73"/>
  <c r="E153" i="73"/>
  <c r="D153" i="73"/>
  <c r="C153" i="73"/>
  <c r="I151" i="73"/>
  <c r="G151" i="73"/>
  <c r="F151" i="73"/>
  <c r="E151" i="73"/>
  <c r="D151" i="73"/>
  <c r="C151" i="73"/>
  <c r="I149" i="73"/>
  <c r="G149" i="73"/>
  <c r="F149" i="73"/>
  <c r="E149" i="73"/>
  <c r="D149" i="73"/>
  <c r="C149" i="73"/>
  <c r="I147" i="73"/>
  <c r="G147" i="73"/>
  <c r="F147" i="73"/>
  <c r="E147" i="73"/>
  <c r="D147" i="73"/>
  <c r="C147" i="73"/>
  <c r="I145" i="73"/>
  <c r="G145" i="73"/>
  <c r="F145" i="73"/>
  <c r="E145" i="73"/>
  <c r="D145" i="73"/>
  <c r="C145" i="73"/>
  <c r="I143" i="73"/>
  <c r="G143" i="73"/>
  <c r="F143" i="73"/>
  <c r="E143" i="73"/>
  <c r="D143" i="73"/>
  <c r="C143" i="73"/>
  <c r="I141" i="73"/>
  <c r="G141" i="73"/>
  <c r="F141" i="73"/>
  <c r="E141" i="73"/>
  <c r="D141" i="73"/>
  <c r="C141" i="73"/>
  <c r="I139" i="73"/>
  <c r="G139" i="73"/>
  <c r="F139" i="73"/>
  <c r="E139" i="73"/>
  <c r="D139" i="73"/>
  <c r="C139" i="73"/>
  <c r="I137" i="73"/>
  <c r="G137" i="73"/>
  <c r="F137" i="73"/>
  <c r="E137" i="73"/>
  <c r="D137" i="73"/>
  <c r="C137" i="73"/>
  <c r="I135" i="73"/>
  <c r="G135" i="73"/>
  <c r="F135" i="73"/>
  <c r="E135" i="73"/>
  <c r="D135" i="73"/>
  <c r="C135" i="73"/>
  <c r="I133" i="73"/>
  <c r="G133" i="73"/>
  <c r="F133" i="73"/>
  <c r="E133" i="73"/>
  <c r="D133" i="73"/>
  <c r="C133" i="73"/>
  <c r="I127" i="73"/>
  <c r="G127" i="73"/>
  <c r="F127" i="73"/>
  <c r="E127" i="73"/>
  <c r="D127" i="73"/>
  <c r="C127" i="73"/>
  <c r="I123" i="73"/>
  <c r="G123" i="73"/>
  <c r="F123" i="73"/>
  <c r="E123" i="73"/>
  <c r="D123" i="73"/>
  <c r="C123" i="73"/>
  <c r="I119" i="73"/>
  <c r="G119" i="73"/>
  <c r="F119" i="73"/>
  <c r="E119" i="73"/>
  <c r="D119" i="73"/>
  <c r="C119" i="73"/>
  <c r="I115" i="73"/>
  <c r="G115" i="73"/>
  <c r="F115" i="73"/>
  <c r="E115" i="73"/>
  <c r="D115" i="73"/>
  <c r="C115" i="73"/>
  <c r="I111" i="73"/>
  <c r="G111" i="73"/>
  <c r="F111" i="73"/>
  <c r="E111" i="73"/>
  <c r="D111" i="73"/>
  <c r="C111" i="73"/>
  <c r="I107" i="73"/>
  <c r="G107" i="73"/>
  <c r="F107" i="73"/>
  <c r="E107" i="73"/>
  <c r="D107" i="73"/>
  <c r="C107" i="73"/>
  <c r="I103" i="73"/>
  <c r="G103" i="73"/>
  <c r="F103" i="73"/>
  <c r="E103" i="73"/>
  <c r="D103" i="73"/>
  <c r="C103" i="73"/>
  <c r="I99" i="73"/>
  <c r="G99" i="73"/>
  <c r="F99" i="73"/>
  <c r="E99" i="73"/>
  <c r="D99" i="73"/>
  <c r="C99" i="73"/>
  <c r="I95" i="73"/>
  <c r="G95" i="73"/>
  <c r="F95" i="73"/>
  <c r="E95" i="73"/>
  <c r="D95" i="73"/>
  <c r="C95" i="73"/>
  <c r="I91" i="73"/>
  <c r="G91" i="73"/>
  <c r="F91" i="73"/>
  <c r="E91" i="73"/>
  <c r="D91" i="73"/>
  <c r="C91" i="73"/>
  <c r="I87" i="73"/>
  <c r="G87" i="73"/>
  <c r="F87" i="73"/>
  <c r="E87" i="73"/>
  <c r="D87" i="73"/>
  <c r="C87" i="73"/>
  <c r="I83" i="73"/>
  <c r="G83" i="73"/>
  <c r="F83" i="73"/>
  <c r="E83" i="73"/>
  <c r="D83" i="73"/>
  <c r="C83" i="73"/>
  <c r="I79" i="73"/>
  <c r="G79" i="73"/>
  <c r="F79" i="73"/>
  <c r="E79" i="73"/>
  <c r="D79" i="73"/>
  <c r="C79" i="73"/>
  <c r="I75" i="73"/>
  <c r="G75" i="73"/>
  <c r="F75" i="73"/>
  <c r="F70" i="73" s="1"/>
  <c r="E75" i="73"/>
  <c r="E70" i="73" s="1"/>
  <c r="D75" i="73"/>
  <c r="C75" i="73"/>
  <c r="I71" i="73"/>
  <c r="G71" i="73"/>
  <c r="F71" i="73"/>
  <c r="E71" i="73"/>
  <c r="D71" i="73"/>
  <c r="D70" i="73" s="1"/>
  <c r="C71" i="73"/>
  <c r="C70" i="73" s="1"/>
  <c r="I64" i="73"/>
  <c r="G64" i="73"/>
  <c r="F64" i="73"/>
  <c r="E64" i="73"/>
  <c r="D64" i="73"/>
  <c r="C64" i="73"/>
  <c r="I60" i="73"/>
  <c r="G60" i="73"/>
  <c r="F60" i="73"/>
  <c r="E60" i="73"/>
  <c r="D60" i="73"/>
  <c r="C60" i="73"/>
  <c r="I56" i="73"/>
  <c r="G56" i="73"/>
  <c r="F56" i="73"/>
  <c r="E56" i="73"/>
  <c r="D56" i="73"/>
  <c r="C56" i="73"/>
  <c r="I52" i="73"/>
  <c r="G52" i="73"/>
  <c r="F52" i="73"/>
  <c r="E52" i="73"/>
  <c r="D52" i="73"/>
  <c r="C52" i="73"/>
  <c r="I48" i="73"/>
  <c r="G48" i="73"/>
  <c r="F48" i="73"/>
  <c r="E48" i="73"/>
  <c r="D48" i="73"/>
  <c r="C48" i="73"/>
  <c r="I44" i="73"/>
  <c r="G44" i="73"/>
  <c r="F44" i="73"/>
  <c r="E44" i="73"/>
  <c r="D44" i="73"/>
  <c r="C44" i="73"/>
  <c r="I40" i="73"/>
  <c r="G40" i="73"/>
  <c r="F40" i="73"/>
  <c r="E40" i="73"/>
  <c r="D40" i="73"/>
  <c r="C40" i="73"/>
  <c r="I36" i="73"/>
  <c r="G36" i="73"/>
  <c r="F36" i="73"/>
  <c r="E36" i="73"/>
  <c r="D36" i="73"/>
  <c r="C36" i="73"/>
  <c r="I32" i="73"/>
  <c r="G32" i="73"/>
  <c r="F32" i="73"/>
  <c r="E32" i="73"/>
  <c r="D32" i="73"/>
  <c r="C32" i="73"/>
  <c r="I28" i="73"/>
  <c r="G28" i="73"/>
  <c r="F28" i="73"/>
  <c r="E28" i="73"/>
  <c r="D28" i="73"/>
  <c r="C28" i="73"/>
  <c r="I24" i="73"/>
  <c r="G24" i="73"/>
  <c r="F24" i="73"/>
  <c r="E24" i="73"/>
  <c r="D24" i="73"/>
  <c r="C24" i="73"/>
  <c r="I20" i="73"/>
  <c r="G20" i="73"/>
  <c r="F20" i="73"/>
  <c r="E20" i="73"/>
  <c r="D20" i="73"/>
  <c r="C20" i="73"/>
  <c r="I16" i="73"/>
  <c r="G16" i="73"/>
  <c r="F16" i="73"/>
  <c r="E16" i="73"/>
  <c r="D16" i="73"/>
  <c r="C16" i="73"/>
  <c r="I12" i="73"/>
  <c r="G12" i="73"/>
  <c r="F12" i="73"/>
  <c r="E12" i="73"/>
  <c r="D12" i="73"/>
  <c r="C12" i="73"/>
  <c r="I8" i="73"/>
  <c r="G8" i="73"/>
  <c r="F8" i="73"/>
  <c r="E8" i="73"/>
  <c r="D8" i="73"/>
  <c r="D7" i="73" s="1"/>
  <c r="C8" i="73"/>
  <c r="C68" i="75" l="1"/>
  <c r="F68" i="75"/>
  <c r="I68" i="75"/>
  <c r="C132" i="73"/>
  <c r="E132" i="73"/>
  <c r="G132" i="73"/>
  <c r="D132" i="73"/>
  <c r="D350" i="73" s="1"/>
  <c r="F132" i="73"/>
  <c r="I132" i="73"/>
  <c r="G164" i="73"/>
  <c r="G70" i="73"/>
  <c r="C164" i="73"/>
  <c r="E164" i="73"/>
  <c r="D164" i="73"/>
  <c r="F164" i="73"/>
  <c r="I164" i="73"/>
  <c r="C7" i="73"/>
  <c r="C350" i="73" s="1"/>
  <c r="E7" i="73"/>
  <c r="G7" i="73"/>
  <c r="G350" i="73" s="1"/>
  <c r="C226" i="73"/>
  <c r="E226" i="73"/>
  <c r="G226" i="73"/>
  <c r="F7" i="73"/>
  <c r="F350" i="73" s="1"/>
  <c r="I7" i="73"/>
  <c r="I226" i="73"/>
  <c r="E288" i="73"/>
  <c r="I70" i="73"/>
  <c r="I350" i="73" s="1"/>
  <c r="D7" i="75"/>
  <c r="X11" i="75"/>
  <c r="U8" i="75"/>
  <c r="U9" i="75"/>
  <c r="U15" i="75"/>
  <c r="U23" i="75"/>
  <c r="U31" i="75"/>
  <c r="U39" i="75"/>
  <c r="U47" i="75"/>
  <c r="U55" i="75"/>
  <c r="U63" i="75"/>
  <c r="R68" i="75"/>
  <c r="S31" i="75" s="1"/>
  <c r="E350" i="73"/>
  <c r="S59" i="75" l="1"/>
  <c r="S7" i="75"/>
  <c r="S47" i="75"/>
  <c r="S55" i="75"/>
  <c r="S27" i="75"/>
  <c r="S19" i="75"/>
  <c r="S63" i="75"/>
  <c r="S43" i="75"/>
  <c r="S51" i="75"/>
  <c r="S39" i="75"/>
  <c r="S11" i="75"/>
  <c r="S15" i="75"/>
  <c r="U7" i="75"/>
  <c r="X7" i="75"/>
  <c r="D68" i="75"/>
  <c r="S35" i="75"/>
  <c r="S23" i="75"/>
  <c r="X68" i="75" l="1"/>
  <c r="Y7" i="75" s="1"/>
  <c r="U68" i="75"/>
  <c r="V43" i="75" l="1"/>
  <c r="V19" i="75"/>
  <c r="V27" i="75"/>
  <c r="V11" i="75"/>
  <c r="V51" i="75"/>
  <c r="V59" i="75"/>
  <c r="V35" i="75"/>
  <c r="V63" i="75"/>
  <c r="V39" i="75"/>
  <c r="V55" i="75"/>
  <c r="V15" i="75"/>
  <c r="V47" i="75"/>
  <c r="V23" i="75"/>
  <c r="V31" i="75"/>
  <c r="V7" i="75"/>
  <c r="Y59" i="75"/>
  <c r="Y19" i="75"/>
  <c r="Y15" i="75"/>
  <c r="Y35" i="75"/>
  <c r="Y23" i="75"/>
  <c r="Y31" i="75"/>
  <c r="Y47" i="75"/>
  <c r="Y51" i="75"/>
  <c r="Y39" i="75"/>
  <c r="Y27" i="75"/>
  <c r="Y63" i="75"/>
  <c r="Y55" i="75"/>
  <c r="Y43" i="75"/>
  <c r="Y11" i="75"/>
  <c r="H12" i="6" l="1"/>
  <c r="J12" i="6" s="1"/>
  <c r="H10" i="6"/>
  <c r="J10" i="6" s="1"/>
  <c r="H14" i="6"/>
  <c r="J14" i="6"/>
  <c r="H13" i="6"/>
  <c r="J13" i="6" s="1"/>
  <c r="H11" i="6"/>
  <c r="J11" i="6"/>
  <c r="H9" i="6"/>
  <c r="J9" i="6" s="1"/>
  <c r="H8" i="6"/>
  <c r="J8" i="6"/>
  <c r="H6" i="6"/>
  <c r="J6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Douglas, Kimberley</author>
  </authors>
  <commentList>
    <comment ref="D49" authorId="0" shapeId="0" xr:uid="{D39E268E-6784-4974-B37E-855AB0CA28D6}">
      <text>
        <r>
          <rPr>
            <b/>
            <sz val="9"/>
            <color indexed="81"/>
            <rFont val="Tahoma"/>
            <family val="2"/>
          </rPr>
          <t>Douglas, Kimberley:</t>
        </r>
        <r>
          <rPr>
            <sz val="9"/>
            <color indexed="81"/>
            <rFont val="Tahoma"/>
            <family val="2"/>
          </rPr>
          <t xml:space="preserve">
break out
funded amount from FPP in column B</t>
        </r>
      </text>
    </comment>
  </commentList>
</comments>
</file>

<file path=xl/sharedStrings.xml><?xml version="1.0" encoding="utf-8"?>
<sst xmlns="http://schemas.openxmlformats.org/spreadsheetml/2006/main" count="1443" uniqueCount="548">
  <si>
    <t>Part 2. ACO Providers</t>
  </si>
  <si>
    <t>Appendix 2.1:  Organizations Template</t>
  </si>
  <si>
    <t>Payment Type by Payer Program</t>
  </si>
  <si>
    <t>Aggregated_group</t>
  </si>
  <si>
    <t>HSA</t>
  </si>
  <si>
    <t>Billing TIN</t>
  </si>
  <si>
    <t>Contracted Entity</t>
  </si>
  <si>
    <t>Category Type</t>
  </si>
  <si>
    <t>Category Type Other (explain)</t>
  </si>
  <si>
    <t>Organization Type</t>
  </si>
  <si>
    <t>Provider Class</t>
  </si>
  <si>
    <t>MAT Providers in Practice?  Y/N</t>
  </si>
  <si>
    <t>New Contracted Entity?  Y/N</t>
  </si>
  <si>
    <t>Medicare</t>
  </si>
  <si>
    <t>Medicaid</t>
  </si>
  <si>
    <t>MVP QHP</t>
  </si>
  <si>
    <t>UVMHN Self-Funded</t>
  </si>
  <si>
    <t>Other</t>
  </si>
  <si>
    <t>Appendix 2.2:  Provider List Template</t>
  </si>
  <si>
    <t>Payment Type Eligibility by Payer Program</t>
  </si>
  <si>
    <t>Provider Type</t>
  </si>
  <si>
    <t>Primary Specialty</t>
  </si>
  <si>
    <t>Practicing Specialty</t>
  </si>
  <si>
    <t>Organization Name</t>
  </si>
  <si>
    <t>Organization
NPI</t>
  </si>
  <si>
    <t>Organization CCN</t>
  </si>
  <si>
    <t>Individual (Practitioner) NPI</t>
  </si>
  <si>
    <t>Last _x000D__x000D_
Name</t>
  </si>
  <si>
    <t>First _x000D__x000D_
Name</t>
  </si>
  <si>
    <t>City Name</t>
  </si>
  <si>
    <t>State Code</t>
  </si>
  <si>
    <t>Zip5 Code</t>
  </si>
  <si>
    <t>Table 1. Count of individual practitioners contracted with the ACO by Performance Year and contract type</t>
  </si>
  <si>
    <t> </t>
  </si>
  <si>
    <t>PY0</t>
  </si>
  <si>
    <t>PY1</t>
  </si>
  <si>
    <t>PY2</t>
  </si>
  <si>
    <t>PY3</t>
  </si>
  <si>
    <t>PY4</t>
  </si>
  <si>
    <t>PY5</t>
  </si>
  <si>
    <t>PY6</t>
  </si>
  <si>
    <t>PY7</t>
  </si>
  <si>
    <t>Participating</t>
  </si>
  <si>
    <t>Preferred</t>
  </si>
  <si>
    <t>Table 2. Count of entities* contracted with the ACO by Performance Year and contract type (participant and preferred)</t>
  </si>
  <si>
    <t>*Entity should be counted by contract, not billing TIN or organization NPI since there can be more than 1 per entity</t>
  </si>
  <si>
    <t>Heading Definitions</t>
  </si>
  <si>
    <t>LISTS--DO NOT DELETE</t>
  </si>
  <si>
    <t>Tab 2.1 Lists - Do Not Delete</t>
  </si>
  <si>
    <t>MAT</t>
  </si>
  <si>
    <t>Payment Type</t>
  </si>
  <si>
    <t>Term</t>
  </si>
  <si>
    <t>Definition</t>
  </si>
  <si>
    <t>Bennington</t>
  </si>
  <si>
    <t>Facility</t>
  </si>
  <si>
    <t>Academic Medical Center</t>
  </si>
  <si>
    <t>Yes</t>
  </si>
  <si>
    <t>FFS</t>
  </si>
  <si>
    <t>Participant</t>
  </si>
  <si>
    <t>Hospital Service Area</t>
  </si>
  <si>
    <t>Berlin</t>
  </si>
  <si>
    <t>Home Health/Hospice</t>
  </si>
  <si>
    <t>Academic Primary &amp; Specialty Care</t>
  </si>
  <si>
    <t>No</t>
  </si>
  <si>
    <t>AIPBP</t>
  </si>
  <si>
    <t>Preferred Provider</t>
  </si>
  <si>
    <t>The category that best describes the type of organization</t>
  </si>
  <si>
    <t>Brattleboro</t>
  </si>
  <si>
    <t>Hospital</t>
  </si>
  <si>
    <t>Ambulatory Surgery Center</t>
  </si>
  <si>
    <t>CPR</t>
  </si>
  <si>
    <t>The specific type of Organization</t>
  </si>
  <si>
    <t>Burlington</t>
  </si>
  <si>
    <t>Mental Health/Substance Abuse</t>
  </si>
  <si>
    <t>Critical Access Hospital</t>
  </si>
  <si>
    <t>FPP - reconcilied</t>
  </si>
  <si>
    <t>Reflects if Contracted Entity has providers licensed to deliver Medication Assisted Treatment</t>
  </si>
  <si>
    <t>Lebanon</t>
  </si>
  <si>
    <t>N/A</t>
  </si>
  <si>
    <t>Designated Agency</t>
  </si>
  <si>
    <t>FPP - unreconciled</t>
  </si>
  <si>
    <t>Reflects the method of payment: FFS, FPP Reconciled, FPP Unreconciled, AIPBP (Medicare Only), CPR (offered to independent primary care Covered Entities), or N/A Non-Par (in the network for the year but is not participating in the payer type)</t>
  </si>
  <si>
    <t>Middlebury</t>
  </si>
  <si>
    <t>Nursing Home</t>
  </si>
  <si>
    <t>Federally Qualified Health Center</t>
  </si>
  <si>
    <t>N/A Non-Par</t>
  </si>
  <si>
    <t>A Contracted Entity that is either a Participant who can attribute lives; or a Preferred Providers who cannot attribute lives.  If the Contracted Entity employs both attributing and non-attributing providers, the Provider Class defaults to Participant</t>
  </si>
  <si>
    <t>Morrisville</t>
  </si>
  <si>
    <t>Home Health</t>
  </si>
  <si>
    <t>Tab 2.1 Organizations List</t>
  </si>
  <si>
    <t>Newport</t>
  </si>
  <si>
    <t>Primary and Specialty Care</t>
  </si>
  <si>
    <t>Home Health &amp; Hospice</t>
  </si>
  <si>
    <t>Randolph</t>
  </si>
  <si>
    <t xml:space="preserve">Primary Care </t>
  </si>
  <si>
    <t>Independent Mental Health and Substance Abuse</t>
  </si>
  <si>
    <t>HSA City</t>
  </si>
  <si>
    <t>The City/Town Designation for the given Hospital Service Area</t>
  </si>
  <si>
    <t>Rutland</t>
  </si>
  <si>
    <t>Specialty Care</t>
  </si>
  <si>
    <t>Independent Primary and Specialty Care</t>
  </si>
  <si>
    <t>The Organization's Legal Business Name that is tied to the Tax Identification Number on their W-9</t>
  </si>
  <si>
    <t>Springfield</t>
  </si>
  <si>
    <t xml:space="preserve">Independent Primary Care </t>
  </si>
  <si>
    <t>St. Albans</t>
  </si>
  <si>
    <t>Independent Specialty Care</t>
  </si>
  <si>
    <t>Use only if the organization does not fit into one of the existing Category Types</t>
  </si>
  <si>
    <t>St. Johnsbury</t>
  </si>
  <si>
    <t>Naturopathic Medicine</t>
  </si>
  <si>
    <t>Townshend</t>
  </si>
  <si>
    <t>Rural Health Clinic</t>
  </si>
  <si>
    <t>Windsor</t>
  </si>
  <si>
    <t>Rural Hospital</t>
  </si>
  <si>
    <t>MAT Providers in Practice? Y/N</t>
  </si>
  <si>
    <t>Reflects if the Contracted Entity has providers licensed to deliver Medication Assisted Treatment</t>
  </si>
  <si>
    <t>Skilled Nursing Facility</t>
  </si>
  <si>
    <t>New Contracted Entity? Y/N</t>
  </si>
  <si>
    <t>An Organization joining the network in the upcoming Performance Year</t>
  </si>
  <si>
    <t>Specialty Service Agency</t>
  </si>
  <si>
    <t>Using Care Navigator? Y/N</t>
  </si>
  <si>
    <t>Reflects if the organization has access to Care Navigator</t>
  </si>
  <si>
    <t>Reflects the method of payment: FFS, FPP Reconciled, FPP Unreconciled, AIPBP (Medicare Only), CPR (offered to independent primary care Covered Entities), or N/A Non-Par</t>
  </si>
  <si>
    <t>Tab 2.2 Provider List</t>
  </si>
  <si>
    <t>DATA DICTIONARY</t>
  </si>
  <si>
    <t>Variable Name</t>
  </si>
  <si>
    <t>Variable Type</t>
  </si>
  <si>
    <t>Description</t>
  </si>
  <si>
    <t>Missing data identifier (if blank, no missing data)</t>
  </si>
  <si>
    <t>Original vs. Generated</t>
  </si>
  <si>
    <t>Description of whether a provider is hospital-employed or practicing independently</t>
  </si>
  <si>
    <t>The Contracted Entity's Tax Identification Number or SSN for sole propietors</t>
  </si>
  <si>
    <t>numeric</t>
  </si>
  <si>
    <t>generated variable that groups the contracted entity over time to one ID</t>
  </si>
  <si>
    <t xml:space="preserve"> </t>
  </si>
  <si>
    <t>G</t>
  </si>
  <si>
    <t>Aggregated_name</t>
  </si>
  <si>
    <t>character</t>
  </si>
  <si>
    <t>generated variable that groups the contracted entity over time to one readily recognizable name</t>
  </si>
  <si>
    <t>The "common name" the organization is known by</t>
  </si>
  <si>
    <t>Budget Year</t>
  </si>
  <si>
    <t>numeric (date)</t>
  </si>
  <si>
    <t>generated variable based on the year of provider enrollment with the OCVT network</t>
  </si>
  <si>
    <t>Organization NPI</t>
  </si>
  <si>
    <t>The Group NPI number linked to the Contracted Entity</t>
  </si>
  <si>
    <t>Identifies provider or entities in the network as Preferred, Participating, or Missing</t>
  </si>
  <si>
    <t>"Missing"</t>
  </si>
  <si>
    <t>O</t>
  </si>
  <si>
    <t>The Contracted Entity's Medicare CMS Certification Number</t>
  </si>
  <si>
    <t>The Provider's Individual National Provider Identifyer</t>
  </si>
  <si>
    <t>"Missing" - missing, "NULL" - not applicable, row identifies an individual not an organization</t>
  </si>
  <si>
    <t>Last Name</t>
  </si>
  <si>
    <t>Last Name of Provider</t>
  </si>
  <si>
    <t>Organization _x000D__x000D_NPI</t>
  </si>
  <si>
    <t>First Name</t>
  </si>
  <si>
    <t>First Name of Provider</t>
  </si>
  <si>
    <t>City of practice location where services are delivered</t>
  </si>
  <si>
    <t>State of practice location where services are delivered</t>
  </si>
  <si>
    <t>Practicing Spcialty</t>
  </si>
  <si>
    <t>First 5 digits of the zip code of practice location where services are delivered</t>
  </si>
  <si>
    <t>"Missing" - missing, "NULL" - not applicable, row identifies an organization not an individual</t>
  </si>
  <si>
    <t>Category Type Other</t>
  </si>
  <si>
    <t>MAT Providers in Practice?</t>
  </si>
  <si>
    <t>New contracted entity?</t>
  </si>
  <si>
    <t>Using Care Navigator?</t>
  </si>
  <si>
    <t>BCBSVT QHP</t>
  </si>
  <si>
    <t>BCBSVT Primary</t>
  </si>
  <si>
    <r>
      <t>ACO Scale Target Initiatives and Program Alignment Form</t>
    </r>
    <r>
      <rPr>
        <sz val="10"/>
        <color theme="0"/>
        <rFont val="Book Antiqua"/>
        <family val="1"/>
      </rPr>
      <t xml:space="preserve"> </t>
    </r>
  </si>
  <si>
    <t>See attached ACO Scale Target Initiatives and Program alignment Forms.</t>
  </si>
  <si>
    <t>Please complete a Form for each Payer Program.</t>
  </si>
  <si>
    <t xml:space="preserve">A Form must be completed for EACH sub-group within a payer contract (i.e., risk/non-risk programs under the same contract).  </t>
  </si>
  <si>
    <t>Part 4. ACO Payer Programs</t>
  </si>
  <si>
    <t>Appendix 4.1: TCOC Performance by Payer, Total ACO-Wide (2018-2024)</t>
  </si>
  <si>
    <t>2018 Actual</t>
  </si>
  <si>
    <t>2019 Actual</t>
  </si>
  <si>
    <t>2020 Actual</t>
  </si>
  <si>
    <t>2021 Actual</t>
  </si>
  <si>
    <t>2022 Projected</t>
  </si>
  <si>
    <t>2023 Projected</t>
  </si>
  <si>
    <t>2024 Budget</t>
  </si>
  <si>
    <t>Scale Qualifying FY24? (y/n)</t>
  </si>
  <si>
    <t>Medicaid Traditional</t>
  </si>
  <si>
    <t>Starting Attribution</t>
  </si>
  <si>
    <t>Average Attribution</t>
  </si>
  <si>
    <t>Expected TCOC</t>
  </si>
  <si>
    <t>Actual TCOC</t>
  </si>
  <si>
    <t>Amount Over/(Under) Target</t>
  </si>
  <si>
    <t>Settlement</t>
  </si>
  <si>
    <t>Medicaid Expanded</t>
  </si>
  <si>
    <t>BCBSVT - QHP</t>
  </si>
  <si>
    <t>BCBSVT - Primary</t>
  </si>
  <si>
    <t>MVP - QHP</t>
  </si>
  <si>
    <t>UVMHN- Self Funded</t>
  </si>
  <si>
    <t>[Add Payer Program]</t>
  </si>
  <si>
    <t xml:space="preserve">Notes: </t>
  </si>
  <si>
    <t>1. Attribution. Define attribution, add a line if needed.</t>
  </si>
  <si>
    <t>2. TCOC/Settlement. For each year, state Actual, Projected, or Expected/Budgeted.</t>
  </si>
  <si>
    <t>3. TCOC/Settlement. Describe assumptions for budgetd numbers and adjustment factors for calculating settlement.</t>
  </si>
  <si>
    <t>Appendix 4.2: Projected and Budgeted Trend Rates, by Payer Program</t>
  </si>
  <si>
    <t>Current Year Projections (2023)</t>
  </si>
  <si>
    <t>Budget Year (2024)</t>
  </si>
  <si>
    <t>Payer</t>
  </si>
  <si>
    <t>(A)
PMPM</t>
  </si>
  <si>
    <t>(B)
Member Months</t>
  </si>
  <si>
    <t>(C)
Base experience PMPM</t>
  </si>
  <si>
    <t>(D)
Trend Rate</t>
  </si>
  <si>
    <t>(E) Budgeted PMPM
= C x D</t>
  </si>
  <si>
    <t>(F)
Budgeted Member Months</t>
  </si>
  <si>
    <t>(G)
Expected Growth Trend
= E/A - 1</t>
  </si>
  <si>
    <t>Medicaid - Traditional</t>
  </si>
  <si>
    <t>Medicaid - Expanded</t>
  </si>
  <si>
    <t>Total</t>
  </si>
  <si>
    <t>Calculated field</t>
  </si>
  <si>
    <t>Definitions:</t>
  </si>
  <si>
    <r>
      <t>(A)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 xml:space="preserve">Projected per member per month cost for the entire program through the end of the Performance Year </t>
    </r>
    <r>
      <rPr>
        <i/>
        <sz val="11"/>
        <color indexed="8"/>
        <rFont val="Calibri"/>
        <family val="2"/>
      </rPr>
      <t xml:space="preserve">excluding shared saving/loss estimates </t>
    </r>
    <r>
      <rPr>
        <sz val="11"/>
        <color theme="1"/>
        <rFont val="Calibri"/>
        <family val="2"/>
        <scheme val="minor"/>
      </rPr>
      <t>and other nonclaims based payments (e.g. care coordination, administration)</t>
    </r>
  </si>
  <si>
    <r>
      <t>(B)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Projected member months for the entire program through the end of the Performance Year. The factor should incorporate expected attrition for future months.</t>
    </r>
  </si>
  <si>
    <r>
      <t>(C)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The base experience used to build the current budgeted rate. Adjustments not included in the trend rate (D) should be reflected in the base experience.</t>
    </r>
  </si>
  <si>
    <r>
      <t>(D)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The full trend rate applied to the base experience to arrive at the budgeted PMPM. The trend rate may be for multiple years.</t>
    </r>
  </si>
  <si>
    <r>
      <t>(E)</t>
    </r>
    <r>
      <rPr>
        <sz val="7"/>
        <color indexed="8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This calculation should represent the targeted per member per month being used for each program for the budget.</t>
    </r>
  </si>
  <si>
    <r>
      <t>(F)</t>
    </r>
    <r>
      <rPr>
        <sz val="7"/>
        <color indexed="8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The estimated member months for the upcoming performance period, including assumptions related to attrition.</t>
    </r>
  </si>
  <si>
    <r>
      <t>(G)</t>
    </r>
    <r>
      <rPr>
        <sz val="7"/>
        <color indexed="8"/>
        <rFont val="Times New Roman"/>
        <family val="1"/>
      </rPr>
      <t xml:space="preserve">   </t>
    </r>
    <r>
      <rPr>
        <sz val="11"/>
        <color theme="1"/>
        <rFont val="Calibri"/>
        <family val="2"/>
        <scheme val="minor"/>
      </rPr>
      <t>This calculation should represent the comparison between the projected experience in the current performance year and the budgeted per member per month cost.</t>
    </r>
  </si>
  <si>
    <t>Part 5. Risk Management</t>
  </si>
  <si>
    <t>Appendix 5.1: ACO Risk by Payer (Budget 2024) &amp; Risk by Payer by Risk-bearing Entity (Budget 2024)</t>
  </si>
  <si>
    <t>Example data provided for illustration</t>
  </si>
  <si>
    <t>HSA | Primary Care/RBE</t>
  </si>
  <si>
    <t>Total Attribution</t>
  </si>
  <si>
    <t>Downside Risk (Max Shared Losses)</t>
  </si>
  <si>
    <t>Upside Risk (Max Shared Savings)</t>
  </si>
  <si>
    <t>Attribution</t>
  </si>
  <si>
    <t>Max Upside/Downside Potential $</t>
  </si>
  <si>
    <t>% Potential</t>
  </si>
  <si>
    <t>% Total</t>
  </si>
  <si>
    <t>Provider-specific Downside Risk Mitigation $</t>
  </si>
  <si>
    <t>Max Downside Potential $</t>
  </si>
  <si>
    <t>Provider-specific Upside Risk Mitigation $</t>
  </si>
  <si>
    <t>Max Upside Potential $</t>
  </si>
  <si>
    <t>Hospital PC</t>
  </si>
  <si>
    <t>Non-Hospital PC</t>
  </si>
  <si>
    <t>SVMC</t>
  </si>
  <si>
    <t>CVMC</t>
  </si>
  <si>
    <t>BMH</t>
  </si>
  <si>
    <t>UVMMC</t>
  </si>
  <si>
    <t>DHMC</t>
  </si>
  <si>
    <t>Porter</t>
  </si>
  <si>
    <t>Copley</t>
  </si>
  <si>
    <t>NCH</t>
  </si>
  <si>
    <t>Gifford</t>
  </si>
  <si>
    <t>RRMC</t>
  </si>
  <si>
    <t>NMC</t>
  </si>
  <si>
    <t>NVRH</t>
  </si>
  <si>
    <t>Grace Cottage</t>
  </si>
  <si>
    <t>Mt. A</t>
  </si>
  <si>
    <t>OneCare Vermont</t>
  </si>
  <si>
    <t>Program Total</t>
  </si>
  <si>
    <t>Part 5. ACO Network Programs and Risk Management</t>
  </si>
  <si>
    <t>Appendix 5.2: Settlement by Payer, by HSA (2018-2024), Shared Savings/Losses by PC/Risk Bearing Entity</t>
  </si>
  <si>
    <t>Shared Savings/(Losses)</t>
  </si>
  <si>
    <t>Payer  | HSA | Primary Care/RBE</t>
  </si>
  <si>
    <t>2022 Projection</t>
  </si>
  <si>
    <t>2023 Projection</t>
  </si>
  <si>
    <t>Blueprint</t>
  </si>
  <si>
    <t>OneCare Vermont                          FY 2024 Budget Submission</t>
  </si>
  <si>
    <t>Section 6: Financial Sheets</t>
  </si>
  <si>
    <t>Income Statement, Balance Sheet, Cash flow, Staffing has migrated to Adaptive database for FY24 ACO Budget submission.</t>
  </si>
  <si>
    <t>A1, A2, A3, A4</t>
  </si>
  <si>
    <t>Adaptive Database</t>
  </si>
  <si>
    <t>Part 6. ACO Financial Plan - 6.1-6.3 Variance Analysis</t>
  </si>
  <si>
    <t>Variance Analysis: Line Item Explanations</t>
  </si>
  <si>
    <t xml:space="preserve">Variance analysis will be calculated in Adaptive Database and variance line item report will be produced. </t>
  </si>
  <si>
    <t>Non-GAAP</t>
  </si>
  <si>
    <t>GAAP</t>
  </si>
  <si>
    <t>Balance Sheet Notes</t>
  </si>
  <si>
    <t>Notes: 1) 2023B is FY23 Revised Budget as approved by the GMCB.</t>
  </si>
  <si>
    <t>Line Item</t>
  </si>
  <si>
    <t>2023B - 2024B $ Change</t>
  </si>
  <si>
    <t>2023B - 2024B % Change</t>
  </si>
  <si>
    <t>Explanation</t>
  </si>
  <si>
    <t>2021P - 2022B $ Change</t>
  </si>
  <si>
    <t>2021B - 2022B $ Change</t>
  </si>
  <si>
    <t>Income Statement Notes</t>
  </si>
  <si>
    <t>Statement of Cash Flows Notes</t>
  </si>
  <si>
    <t>2021B - 2022B % Change</t>
  </si>
  <si>
    <t>2021P - 2022B % Change</t>
  </si>
  <si>
    <t>Part 6. ACO Budget</t>
  </si>
  <si>
    <t>Appendix 6.5: Sources and Uses Revised Budget</t>
  </si>
  <si>
    <t xml:space="preserve">NOTE: EXCLUDES EXTERNAL TCOC/HEALTH SPEND </t>
  </si>
  <si>
    <t>Full Risk Funding Sources</t>
  </si>
  <si>
    <t>TOTAL</t>
  </si>
  <si>
    <t>Medicare AIPBP (FPP/CPR)</t>
  </si>
  <si>
    <t>Medicare Adv SS</t>
  </si>
  <si>
    <t>Medicaid Traditional FPP/CPR</t>
  </si>
  <si>
    <t>Medicaid Expanded FPP/CPR</t>
  </si>
  <si>
    <t>Medicaid Trad &amp; Exp PMPM (prsp)</t>
  </si>
  <si>
    <t>MVP PMPM</t>
  </si>
  <si>
    <t>Interest Income</t>
  </si>
  <si>
    <t>Deferred Revenue</t>
  </si>
  <si>
    <t>Hospital Fixed Payment Offsets</t>
  </si>
  <si>
    <t>Hospital Dues - CY</t>
  </si>
  <si>
    <t>INCOME/INFLOWS</t>
  </si>
  <si>
    <t>EXPENSE/OUTFLOWS</t>
  </si>
  <si>
    <t>OneCare Fixed Payments (FPP)</t>
  </si>
  <si>
    <t>OneCare Fixed Payments (Payor Funded CPR)</t>
  </si>
  <si>
    <t xml:space="preserve">         Basic OCV PMPM</t>
  </si>
  <si>
    <t xml:space="preserve">         Complex Care Coordination Program</t>
  </si>
  <si>
    <t xml:space="preserve">         Value-Based Incentive Fund</t>
  </si>
  <si>
    <t xml:space="preserve">         CPR Program (Not Funded by Payer)</t>
  </si>
  <si>
    <t xml:space="preserve">         Primary Prevention - Program Match</t>
  </si>
  <si>
    <t xml:space="preserve">         Primary Prevention - Amplify Grants</t>
  </si>
  <si>
    <t xml:space="preserve">         Primary  Prevention - DULCE</t>
  </si>
  <si>
    <t xml:space="preserve">         Longitudinal Care</t>
  </si>
  <si>
    <t xml:space="preserve">         Specialist Program - Chronic Kidney Disease</t>
  </si>
  <si>
    <t xml:space="preserve">         Specialist Program - Mental Health Initiatives</t>
  </si>
  <si>
    <t xml:space="preserve">         Innovation Fund</t>
  </si>
  <si>
    <t xml:space="preserve">         PCP  Engagement  Payments -BCBS Primary </t>
  </si>
  <si>
    <t xml:space="preserve">         PCP  Engagement  Payments -Medicaid Expanded </t>
  </si>
  <si>
    <t>Mental Health Screening and Treatment Initiative</t>
  </si>
  <si>
    <t xml:space="preserve">         PCMH Legacy Payments</t>
  </si>
  <si>
    <t xml:space="preserve">        CHT Block Payment</t>
  </si>
  <si>
    <t xml:space="preserve">        SASH</t>
  </si>
  <si>
    <t xml:space="preserve">        Settlement Expense</t>
  </si>
  <si>
    <t>Total PHM/Payment Reform Programs</t>
  </si>
  <si>
    <t>Salaries and Benefits</t>
  </si>
  <si>
    <t>Purchased Services</t>
  </si>
  <si>
    <t>Software/Informatics</t>
  </si>
  <si>
    <t>Occupancy</t>
  </si>
  <si>
    <t>Insurance / Risk Protection</t>
  </si>
  <si>
    <t>Assessments</t>
  </si>
  <si>
    <t>Other Expenses***</t>
  </si>
  <si>
    <t>Total Operational Expenses</t>
  </si>
  <si>
    <t>Total Expenses</t>
  </si>
  <si>
    <t>Variance = Profit/(Loss)</t>
  </si>
  <si>
    <t xml:space="preserve">          </t>
  </si>
  <si>
    <t xml:space="preserve">         </t>
  </si>
  <si>
    <t>Appendix 6.6: Hospital Participation - All Hospitals</t>
  </si>
  <si>
    <t>Payer | Program</t>
  </si>
  <si>
    <t>OCV Total</t>
  </si>
  <si>
    <t>Hospital Fixed Payment</t>
  </si>
  <si>
    <t>PHM Base Payments</t>
  </si>
  <si>
    <t>PHM Bonus Potential</t>
  </si>
  <si>
    <t>Blueprint - CHT</t>
  </si>
  <si>
    <t>Blueprint - PCMH</t>
  </si>
  <si>
    <t>General</t>
  </si>
  <si>
    <t>Hospital Participation Fees</t>
  </si>
  <si>
    <t>Hospital Total</t>
  </si>
  <si>
    <t>Appendix 6.7: ACO Management Compensation</t>
  </si>
  <si>
    <t>FY2023 Projected</t>
  </si>
  <si>
    <t>Position Title*</t>
  </si>
  <si>
    <t>Base Pay/Benefits</t>
  </si>
  <si>
    <t>Max Available Variable Pay</t>
  </si>
  <si>
    <t>Variable Pay Range (% of base pay)</t>
  </si>
  <si>
    <t>Total Compensation Reported</t>
  </si>
  <si>
    <t>n/a</t>
  </si>
  <si>
    <t>FY2024 Budgeted</t>
  </si>
  <si>
    <t>* List all positions with gross compensation (the equivalent of Box 5 on a W-2 and any other compensation as reported on IRS Form 990) greater than or equal to $150,000 as well as all leadership positions (VP, all C-Suite, including Chief Compliance Officer) with gross compensation (the equivalent of Box 5 on a W-2 and any other compensation as reported on IRS Form 990) greater than $100,000.  Add additional rows as necessary.</t>
  </si>
  <si>
    <t>Part 6: ACO Budget</t>
  </si>
  <si>
    <t>Appendix 6.8: PHM Expense Breakout</t>
  </si>
  <si>
    <t>access</t>
  </si>
  <si>
    <t>NW Pay</t>
  </si>
  <si>
    <t>Hospital/ Hospital PCP</t>
  </si>
  <si>
    <t>Independent PCP</t>
  </si>
  <si>
    <t>FQHC</t>
  </si>
  <si>
    <t>Specialist</t>
  </si>
  <si>
    <t>Area Agency on Aging</t>
  </si>
  <si>
    <t>SASH</t>
  </si>
  <si>
    <t>Community</t>
  </si>
  <si>
    <t>Other / TBD</t>
  </si>
  <si>
    <t>Grand Total</t>
  </si>
  <si>
    <t>GL</t>
  </si>
  <si>
    <t>pd</t>
  </si>
  <si>
    <t>accrued</t>
  </si>
  <si>
    <t>PHM Total</t>
  </si>
  <si>
    <t>Fixed Prospective Payment</t>
  </si>
  <si>
    <t>Population Health Mgmt Program</t>
  </si>
  <si>
    <t>Complex Care Coordination Program</t>
  </si>
  <si>
    <t>Mental Health Screening and Follow-up Initiative</t>
  </si>
  <si>
    <t>Comprehensive Payment Reform Program</t>
  </si>
  <si>
    <t>PCP Engagement Incentive Pmt - Medicaid Expanded</t>
  </si>
  <si>
    <t>Primary Prevention - Program Match</t>
  </si>
  <si>
    <t>Primary Prevention - Amplify Grants</t>
  </si>
  <si>
    <t>Primary Prevention - DULCE</t>
  </si>
  <si>
    <t>Longitudinal Care</t>
  </si>
  <si>
    <t>Specialist Program - MH Initiatives</t>
  </si>
  <si>
    <t>Specialist Program - CKD</t>
  </si>
  <si>
    <t>Innovation Fund</t>
  </si>
  <si>
    <t>PCMH Payments</t>
  </si>
  <si>
    <t>Community Health Team Payments</t>
  </si>
  <si>
    <t>ReInvested VBIF Quality Initiatives</t>
  </si>
  <si>
    <t xml:space="preserve">PHM Expenses (GAAP) </t>
  </si>
  <si>
    <t>net GL=PGMS EFT</t>
  </si>
  <si>
    <t>Medicare, 50% of Medicaid</t>
  </si>
  <si>
    <t>Value-Based Incentive Fund - Total</t>
  </si>
  <si>
    <t>Primary Prevention</t>
  </si>
  <si>
    <t>Specialist Program</t>
  </si>
  <si>
    <t>TIES TO PHM EXP SUBTOTAL IS</t>
  </si>
  <si>
    <t>"independent"</t>
  </si>
  <si>
    <t>PCP</t>
  </si>
  <si>
    <t>think about hospital TINs getting pad of</t>
  </si>
  <si>
    <t>PHM PassThrough</t>
  </si>
  <si>
    <t>PROGRAMS NETTED OUT OF GL</t>
  </si>
  <si>
    <t>Northern Counties FQHC  has HH too</t>
  </si>
  <si>
    <t xml:space="preserve">TIES OUT TO NW ACCOUNTABILITY REPORT FPP PMTS </t>
  </si>
  <si>
    <t>BCBS QHP,UVMSF $3.25, 50% of Caid</t>
  </si>
  <si>
    <t>BLUEPRINT - NW ACCTABILITY REPORT FOR TOTAL, FULL IS FOR BREAKOUT</t>
  </si>
  <si>
    <t xml:space="preserve"> - All numbers reflect actual payments made between January 1, 2021 and June 30, 2021</t>
  </si>
  <si>
    <t xml:space="preserve"> - Payment amounts may not tie to financial statements due to accrual activity</t>
  </si>
  <si>
    <t xml:space="preserve"> - Other Payment contains programs such as CPR, VBIF, Innovation Funds, etc</t>
  </si>
  <si>
    <t xml:space="preserve"> - Blueprint money to United Health Alliance falls into "other" organization type</t>
  </si>
  <si>
    <t xml:space="preserve"> - DULCE and Amplify Grant money allocated to various community efforts and recipients is allocated to "other" organization type</t>
  </si>
  <si>
    <t>- CPR is partially funded by dollars received from Medicare and Medicaid fixed payments and is included in this detail.</t>
  </si>
  <si>
    <t>Expense</t>
  </si>
  <si>
    <t>Passthrough</t>
  </si>
  <si>
    <t xml:space="preserve">PHM Expenses </t>
  </si>
  <si>
    <t>Other* Add rows as necessary</t>
  </si>
  <si>
    <t>FS</t>
  </si>
  <si>
    <t>RCRs</t>
  </si>
  <si>
    <t>VBIF Quality Initiatives</t>
  </si>
  <si>
    <t>VBIF Reinvestment Programs</t>
  </si>
  <si>
    <t>FPP Passthrough</t>
  </si>
  <si>
    <t>CPR Exp</t>
  </si>
  <si>
    <t>CPR Passthrough</t>
  </si>
  <si>
    <t>PHMP Exp</t>
  </si>
  <si>
    <t>PHMP PassThrough</t>
  </si>
  <si>
    <t xml:space="preserve"> CCC Exp</t>
  </si>
  <si>
    <t>CCC Passthrough</t>
  </si>
  <si>
    <t>VBIF Exp</t>
  </si>
  <si>
    <t xml:space="preserve">SASH </t>
  </si>
  <si>
    <t>Total by Pmt Type</t>
  </si>
  <si>
    <t>Part 7. ACO Quality, Population Health, Model of Care, and Community Integration Initiatives</t>
  </si>
  <si>
    <t>Appendix 7.1: ACO Clinical Focus Areas</t>
  </si>
  <si>
    <t>2022 Clinical Priority Areas</t>
  </si>
  <si>
    <t>Priority Area</t>
  </si>
  <si>
    <t>Applicable APM Measure</t>
  </si>
  <si>
    <t>Medicaid (Traditional)</t>
  </si>
  <si>
    <t>Commercial</t>
  </si>
  <si>
    <t>Target Goal</t>
  </si>
  <si>
    <t>2022 Results</t>
  </si>
  <si>
    <t>Variance +/-</t>
  </si>
  <si>
    <t>Diabetes HbA1C Poor Control &gt;9%</t>
  </si>
  <si>
    <r>
      <rPr>
        <b/>
        <sz val="11"/>
        <color theme="1"/>
        <rFont val="Calibri"/>
        <family val="2"/>
        <scheme val="minor"/>
      </rPr>
      <t xml:space="preserve">APM Measure:
</t>
    </r>
    <r>
      <rPr>
        <sz val="11"/>
        <color theme="1"/>
        <rFont val="Calibri"/>
        <family val="2"/>
        <scheme val="minor"/>
      </rPr>
      <t xml:space="preserve">Chronic Conditions Target - Composite of Diabetes, Hypertension, and Multiple Chronic Conditions
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ACO 27 - Diabetes: Hemoglobin A1c Poor Control
</t>
    </r>
  </si>
  <si>
    <t>Hypertension: Controlling High Blood Pressure</t>
  </si>
  <si>
    <r>
      <rPr>
        <b/>
        <sz val="11"/>
        <color theme="1"/>
        <rFont val="Calibri"/>
        <family val="2"/>
        <scheme val="minor"/>
      </rPr>
      <t>APM Measure:</t>
    </r>
    <r>
      <rPr>
        <sz val="11"/>
        <color theme="1"/>
        <rFont val="Calibri"/>
        <family val="2"/>
        <scheme val="minor"/>
      </rPr>
      <t xml:space="preserve">
Chronic Conditions Target - Composite of Diabetes, Hypertension, and Multiple Chronic Conditions
ACO 28 - Controlling High Blood Pressure"</t>
    </r>
  </si>
  <si>
    <t>Developmental Screening in the First Three Years of Life</t>
  </si>
  <si>
    <t>Screening for Clinical Depression &amp; Follow-Up</t>
  </si>
  <si>
    <r>
      <rPr>
        <b/>
        <sz val="11"/>
        <color theme="1"/>
        <rFont val="Calibri"/>
        <family val="2"/>
        <scheme val="minor"/>
      </rPr>
      <t>APM Measure:</t>
    </r>
    <r>
      <rPr>
        <sz val="11"/>
        <color theme="1"/>
        <rFont val="Calibri"/>
        <family val="2"/>
        <scheme val="minor"/>
      </rPr>
      <t xml:space="preserve">
Suicide Milestone - Screening for Clinical Depression
ACO 18 - Screening for Clinical Depression and Follow-up Plan</t>
    </r>
  </si>
  <si>
    <t>2023 Clinical Priority Areas</t>
  </si>
  <si>
    <t>2023 Q1</t>
  </si>
  <si>
    <t>Target Goal Met?</t>
  </si>
  <si>
    <t>Appendix 7.2: Population Health and Payment Reform Details (FY24 Budget)</t>
  </si>
  <si>
    <t>Program Name</t>
  </si>
  <si>
    <t>Primary Investment Type</t>
  </si>
  <si>
    <t>Secondary Investment Type</t>
  </si>
  <si>
    <t>Program Description</t>
  </si>
  <si>
    <t>Investment Amount</t>
  </si>
  <si>
    <t>Financial Model</t>
  </si>
  <si>
    <t>PMPM Amount (If Applicable)</t>
  </si>
  <si>
    <t>Recipients</t>
  </si>
  <si>
    <t>Progress to date, including quantitative or qualitative evidence at the ACO and local HSA levels</t>
  </si>
  <si>
    <t>Methods for establishing new or continued investment</t>
  </si>
  <si>
    <t>Major Objectives</t>
  </si>
  <si>
    <t xml:space="preserve">Outcome measures and key performance indicators </t>
  </si>
  <si>
    <t>Whether and how is there an accountability or incentive structure to drive change</t>
  </si>
  <si>
    <t>Childhood  Experiences/Trauma</t>
  </si>
  <si>
    <t>Area Agencies on Aging</t>
  </si>
  <si>
    <t>Increase Access to Primary Care</t>
  </si>
  <si>
    <t>Blueprint for Health - Community Health Teams</t>
  </si>
  <si>
    <t>Expanding Primary Care Capacity</t>
  </si>
  <si>
    <t>Blueprint for Health - PCMH</t>
  </si>
  <si>
    <t>Lifestyle Choices</t>
  </si>
  <si>
    <t>Blueprint for Health - Support and Services at Home (SASH)</t>
  </si>
  <si>
    <t>Preventing Hospital (re)Admissions</t>
  </si>
  <si>
    <t>Designated Mental Health Agencies</t>
  </si>
  <si>
    <t>Reducing Deaths Due to Suicide and Drug Overdose</t>
  </si>
  <si>
    <t>Home Health Agencies</t>
  </si>
  <si>
    <t>Reducing Length of Hospital Stay</t>
  </si>
  <si>
    <t>Hospitals</t>
  </si>
  <si>
    <t>Reducing Prevalence of Morbidity and Chronic Disease</t>
  </si>
  <si>
    <t>Housing Providers</t>
  </si>
  <si>
    <t>Social Determinants of Health</t>
  </si>
  <si>
    <t>Primary Care</t>
  </si>
  <si>
    <t>Social Service Integration</t>
  </si>
  <si>
    <t>Specialty Providers</t>
  </si>
  <si>
    <t>Other social services and community organizations</t>
  </si>
  <si>
    <t xml:space="preserve">Part 7. ACO Quality, Population Health, Model of Care, and Community Integration Initiatives </t>
  </si>
  <si>
    <t>Appendix 7.3: Care Coordination</t>
  </si>
  <si>
    <t>Percent of Care Managed Members Care Managed By</t>
  </si>
  <si>
    <t>Percent of Lives Care managed by Payer</t>
  </si>
  <si>
    <t>Subpopulations</t>
  </si>
  <si>
    <t>Total Number in Subpopulation</t>
  </si>
  <si>
    <t>Percent Care Managed</t>
  </si>
  <si>
    <t>PC - Hospital Owned</t>
  </si>
  <si>
    <t>PC - Independent</t>
  </si>
  <si>
    <t>AAA</t>
  </si>
  <si>
    <t>HHH</t>
  </si>
  <si>
    <t>DA</t>
  </si>
  <si>
    <t>BCBSVT</t>
  </si>
  <si>
    <t>MVP</t>
  </si>
  <si>
    <t>High ED Utilization</t>
  </si>
  <si>
    <t>High SDOH and Medical Risk</t>
  </si>
  <si>
    <t xml:space="preserve">High Inpatient Utilization </t>
  </si>
  <si>
    <t>2024 Projected</t>
  </si>
  <si>
    <t>Projected Total Number in Risk Category</t>
  </si>
  <si>
    <t>Target Percent Care Managed</t>
  </si>
  <si>
    <t>Appendix 7.4: Care Coordination/PHM Payments</t>
  </si>
  <si>
    <t>Amounts Paid out/budgeted in Care Coordination/PHM Payments</t>
  </si>
  <si>
    <t>Program Year</t>
  </si>
  <si>
    <t>Total Number Care Managed Lives</t>
  </si>
  <si>
    <t>Specialist -Hospital Owned</t>
  </si>
  <si>
    <t>Specialist - Independent</t>
  </si>
  <si>
    <t>FQHCs</t>
  </si>
  <si>
    <t>SASH (Housing Organizations)</t>
  </si>
  <si>
    <t>Other (please define)</t>
  </si>
  <si>
    <t>Budgeted 2024</t>
  </si>
  <si>
    <t>Part 8. Evaluation and Performance Benchmarking</t>
  </si>
  <si>
    <t>Appendix 8.1 ACO Network Surveys</t>
  </si>
  <si>
    <t>Name of Survey</t>
  </si>
  <si>
    <t>Purpose of Survey</t>
  </si>
  <si>
    <t>Target Respondents</t>
  </si>
  <si>
    <t>Number of Surveys Distributed</t>
  </si>
  <si>
    <t>Response Rate</t>
  </si>
  <si>
    <r>
      <t xml:space="preserve">Measure
</t>
    </r>
    <r>
      <rPr>
        <b/>
        <i/>
        <sz val="11"/>
        <color indexed="8"/>
        <rFont val="Calibri"/>
        <family val="2"/>
      </rPr>
      <t>(ACO Specific All-Payer Model Target)</t>
    </r>
  </si>
  <si>
    <t xml:space="preserve">2023 Activities </t>
  </si>
  <si>
    <t>Planned Changes and/or Additions for 2024</t>
  </si>
  <si>
    <t>All-Payer ACO Model (ACO Specific) Goal #1: Increase Access to Primary Care</t>
  </si>
  <si>
    <t>Describe activities directed towards Goal #1</t>
  </si>
  <si>
    <t>All-Payer ACO Model (ACO Specific) Goal #2: Reduce Deaths Related to Suicide and Drug Overdose</t>
  </si>
  <si>
    <t>Describe activities directed towards Goal #2</t>
  </si>
  <si>
    <r>
      <rPr>
        <b/>
        <sz val="11"/>
        <color indexed="10"/>
        <rFont val="Calibri"/>
        <family val="2"/>
      </rPr>
      <t>Multi-Payer</t>
    </r>
    <r>
      <rPr>
        <sz val="11"/>
        <color theme="1"/>
        <rFont val="Calibri"/>
        <family val="2"/>
        <scheme val="minor"/>
      </rPr>
      <t xml:space="preserve"> ACO screening and follow-up for clinical depression and follow-up plan
</t>
    </r>
    <r>
      <rPr>
        <i/>
        <sz val="11"/>
        <color indexed="62"/>
        <rFont val="Calibri"/>
        <family val="2"/>
      </rPr>
      <t>(75th percentile compared to Medicare nationally)</t>
    </r>
  </si>
  <si>
    <t>All-Payer ACO Model (ACO Specific) Goal #3: Reduce Prevalence and Morbidity of Chronic Disease (COPD, Hypertension, Diabetes)</t>
  </si>
  <si>
    <t>Describe activities directed towards Goal #3</t>
  </si>
  <si>
    <t xml:space="preserve">Hypertension and Diabetes </t>
  </si>
  <si>
    <r>
      <rPr>
        <b/>
        <sz val="11"/>
        <color indexed="10"/>
        <rFont val="Calibri"/>
        <family val="2"/>
      </rPr>
      <t>Multi-Payer</t>
    </r>
    <r>
      <rPr>
        <sz val="11"/>
        <color theme="1"/>
        <rFont val="Calibri"/>
        <family val="2"/>
        <scheme val="minor"/>
      </rPr>
      <t xml:space="preserve"> ACO tobacco use assessment and cessation intervention
</t>
    </r>
    <r>
      <rPr>
        <i/>
        <sz val="11"/>
        <color indexed="62"/>
        <rFont val="Calibri"/>
        <family val="2"/>
      </rPr>
      <t>(75th percentile compared to Medicare nationally)</t>
    </r>
  </si>
  <si>
    <t>Diabetes Mellitus: HbA1c Poor Control</t>
  </si>
  <si>
    <t>Follow-up after Hospitalization for Mental Illness (7-day)</t>
  </si>
  <si>
    <t>All-Cause Unplanned Admissions for Patients with Multiple Chronic Conditions</t>
  </si>
  <si>
    <t>PCMH CAHPS Survey Composite Measures collected by DVHA</t>
  </si>
  <si>
    <t xml:space="preserve">Risk-Standardized, All-Condition Readmission </t>
  </si>
  <si>
    <t>Preventive Care and Screening: Influenza Immunization</t>
  </si>
  <si>
    <t>Colorectal Cancer Screening</t>
  </si>
  <si>
    <t>CAHPS: Access to Care</t>
  </si>
  <si>
    <t>Part 9. Other Vermont All-Payer ACO Model</t>
  </si>
  <si>
    <t>Appendix 9.1: ACO Activities related to the Vermont All-Payer Model ACO Agreement Population Health and Quality Goals</t>
  </si>
  <si>
    <t>UVMHN-Self Funded</t>
  </si>
  <si>
    <t>High Cost Members</t>
  </si>
  <si>
    <t>Note: The purpose of this summary table is to assess the penetration of the ACO within Vermont by providing a count of the number of ACO network providers that are affiliated with a Participant Entity and a count of providers that are affiliated with a Preferred Provider Entity.</t>
  </si>
  <si>
    <t>Anticipated Total Compensation</t>
  </si>
  <si>
    <t>Budgeted Total Compensation</t>
  </si>
  <si>
    <t>Base Pay percentile among benchmarked salaries</t>
  </si>
  <si>
    <t>Total compensation percentile among benchmarked salaries</t>
  </si>
  <si>
    <t>50th percentile among benchmarked salaries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</si>
</sst>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#,##0.00;\([$-409]#,##0.00\)"/>
    <numFmt numFmtId="168" formatCode="&quot;$&quot;#,##0"/>
    <numFmt numFmtId="169" formatCode="_(&quot;$&quot;* #,##0.0_);_(&quot;$&quot;* \(#,##0.0\);_(&quot;$&quot;* &quot;-&quot;?_);_(@_)"/>
  </numFmts>
  <fonts count="5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color indexed="6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sz val="11"/>
      <color rgb="FF003300"/>
      <name val="Book Antiqua"/>
      <family val="1"/>
    </font>
    <font>
      <b/>
      <sz val="11"/>
      <color theme="0"/>
      <name val="Book Antiqua"/>
      <family val="1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333333"/>
      <name val="Times New Roman"/>
      <family val="1"/>
    </font>
    <font>
      <b/>
      <sz val="11"/>
      <color rgb="FF333333"/>
      <name val="Times New Roman"/>
      <family val="1"/>
    </font>
    <font>
      <i/>
      <sz val="11"/>
      <color rgb="FF333333"/>
      <name val="Times New Roman"/>
      <family val="1"/>
    </font>
    <font>
      <sz val="8"/>
      <color rgb="FF212121"/>
      <name val="Segoe UI"/>
      <family val="2"/>
    </font>
    <font>
      <sz val="11"/>
      <color rgb="FF000000"/>
      <name val="Times New Roman"/>
      <family val="1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  <font>
      <sz val="1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name val="Book Antiqua"/>
      <family val="1"/>
    </font>
    <font>
      <b/>
      <sz val="12"/>
      <color theme="0"/>
      <name val="Book Antiqua"/>
      <family val="1"/>
    </font>
    <font>
      <b/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Book Antiqua"/>
      <family val="1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10"/>
      <color theme="0"/>
      <name val="Book Antiqua"/>
      <family val="1"/>
    </font>
    <font>
      <sz val="11"/>
      <color theme="0"/>
      <name val="Calibri"/>
      <family val="2"/>
      <scheme val="minor"/>
    </font>
    <font>
      <sz val="11"/>
      <color theme="0"/>
      <name val="Book Antiqua"/>
      <family val="1"/>
    </font>
    <font>
      <b/>
      <sz val="16"/>
      <color theme="0"/>
      <name val="Book Antiqua"/>
      <family val="1"/>
    </font>
    <font>
      <b/>
      <sz val="11"/>
      <color theme="0"/>
      <name val="Calibri"/>
      <family val="2"/>
    </font>
    <font>
      <sz val="10"/>
      <color theme="0"/>
      <name val="Book Antiqua"/>
      <family val="1"/>
    </font>
    <font>
      <b/>
      <sz val="11"/>
      <color rgb="FF000000"/>
      <name val="Calibri"/>
    </font>
  </fonts>
  <fills count="22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0CECE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62">
    <xf numFmtId="0" fontId="0" fillId="0" borderId="0" xfId="0"/>
    <xf numFmtId="0" fontId="0" fillId="2" borderId="0" xfId="0" applyFill="1"/>
    <xf numFmtId="0" fontId="0" fillId="0" borderId="1" xfId="0" applyBorder="1"/>
    <xf numFmtId="0" fontId="10" fillId="0" borderId="0" xfId="0" applyFont="1"/>
    <xf numFmtId="0" fontId="9" fillId="0" borderId="0" xfId="0" applyFont="1"/>
    <xf numFmtId="0" fontId="11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9" fillId="2" borderId="0" xfId="0" applyFont="1" applyFill="1"/>
    <xf numFmtId="0" fontId="0" fillId="0" borderId="0" xfId="0" applyAlignment="1">
      <alignment horizontal="left" vertical="center" indent="5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5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15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 wrapText="1"/>
    </xf>
    <xf numFmtId="0" fontId="20" fillId="0" borderId="0" xfId="0" applyFont="1"/>
    <xf numFmtId="0" fontId="1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44" fontId="17" fillId="3" borderId="1" xfId="0" applyNumberFormat="1" applyFont="1" applyFill="1" applyBorder="1" applyAlignment="1">
      <alignment vertical="center"/>
    </xf>
    <xf numFmtId="0" fontId="0" fillId="3" borderId="0" xfId="0" applyFill="1"/>
    <xf numFmtId="164" fontId="17" fillId="3" borderId="1" xfId="0" applyNumberFormat="1" applyFont="1" applyFill="1" applyBorder="1" applyAlignment="1">
      <alignment vertical="center"/>
    </xf>
    <xf numFmtId="0" fontId="9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 textRotation="90"/>
    </xf>
    <xf numFmtId="0" fontId="12" fillId="2" borderId="0" xfId="0" applyFont="1" applyFill="1" applyAlignment="1">
      <alignment textRotation="90"/>
    </xf>
    <xf numFmtId="0" fontId="9" fillId="2" borderId="0" xfId="0" applyFont="1" applyFill="1" applyAlignment="1">
      <alignment textRotation="90"/>
    </xf>
    <xf numFmtId="0" fontId="0" fillId="0" borderId="0" xfId="0" applyAlignment="1">
      <alignment textRotation="90"/>
    </xf>
    <xf numFmtId="0" fontId="15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top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5" fillId="0" borderId="1" xfId="0" applyFont="1" applyBorder="1"/>
    <xf numFmtId="49" fontId="14" fillId="8" borderId="1" xfId="0" applyNumberFormat="1" applyFont="1" applyFill="1" applyBorder="1"/>
    <xf numFmtId="0" fontId="14" fillId="0" borderId="1" xfId="0" applyFont="1" applyBorder="1"/>
    <xf numFmtId="0" fontId="0" fillId="8" borderId="1" xfId="0" applyFill="1" applyBorder="1"/>
    <xf numFmtId="0" fontId="0" fillId="8" borderId="0" xfId="0" applyFill="1"/>
    <xf numFmtId="0" fontId="0" fillId="4" borderId="0" xfId="0" applyFill="1"/>
    <xf numFmtId="0" fontId="24" fillId="2" borderId="0" xfId="0" applyFont="1" applyFill="1" applyAlignment="1">
      <alignment horizontal="left"/>
    </xf>
    <xf numFmtId="0" fontId="0" fillId="0" borderId="14" xfId="0" applyBorder="1"/>
    <xf numFmtId="0" fontId="5" fillId="5" borderId="1" xfId="0" applyFont="1" applyFill="1" applyBorder="1" applyAlignment="1">
      <alignment horizontal="left" vertical="center" wrapText="1"/>
    </xf>
    <xf numFmtId="0" fontId="23" fillId="0" borderId="1" xfId="0" applyFont="1" applyBorder="1"/>
    <xf numFmtId="0" fontId="14" fillId="0" borderId="1" xfId="0" applyFont="1" applyBorder="1" applyAlignment="1">
      <alignment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0" fillId="5" borderId="1" xfId="0" applyFill="1" applyBorder="1" applyAlignment="1">
      <alignment horizontal="left"/>
    </xf>
    <xf numFmtId="0" fontId="0" fillId="5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0" fillId="10" borderId="0" xfId="0" applyFont="1" applyFill="1" applyAlignment="1">
      <alignment horizontal="left"/>
    </xf>
    <xf numFmtId="0" fontId="14" fillId="10" borderId="0" xfId="0" applyFont="1" applyFill="1" applyAlignment="1">
      <alignment horizontal="right" vertical="center" textRotation="90" wrapText="1"/>
    </xf>
    <xf numFmtId="0" fontId="13" fillId="10" borderId="0" xfId="0" applyFont="1" applyFill="1" applyAlignment="1">
      <alignment horizontal="left"/>
    </xf>
    <xf numFmtId="0" fontId="11" fillId="0" borderId="0" xfId="0" applyFont="1"/>
    <xf numFmtId="0" fontId="22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49" fontId="0" fillId="0" borderId="7" xfId="0" applyNumberFormat="1" applyBorder="1" applyAlignment="1">
      <alignment horizontal="left"/>
    </xf>
    <xf numFmtId="49" fontId="0" fillId="0" borderId="0" xfId="0" applyNumberFormat="1" applyAlignment="1">
      <alignment textRotation="90"/>
    </xf>
    <xf numFmtId="49" fontId="0" fillId="0" borderId="10" xfId="0" applyNumberFormat="1" applyBorder="1" applyAlignment="1">
      <alignment textRotation="90"/>
    </xf>
    <xf numFmtId="0" fontId="28" fillId="11" borderId="2" xfId="1" applyNumberFormat="1" applyFont="1" applyFill="1" applyBorder="1"/>
    <xf numFmtId="0" fontId="28" fillId="11" borderId="3" xfId="1" applyNumberFormat="1" applyFont="1" applyFill="1" applyBorder="1"/>
    <xf numFmtId="0" fontId="29" fillId="11" borderId="3" xfId="1" applyNumberFormat="1" applyFont="1" applyFill="1" applyBorder="1"/>
    <xf numFmtId="0" fontId="0" fillId="0" borderId="0" xfId="1" applyNumberFormat="1" applyFont="1"/>
    <xf numFmtId="165" fontId="0" fillId="0" borderId="0" xfId="1" applyNumberFormat="1" applyFont="1"/>
    <xf numFmtId="0" fontId="0" fillId="0" borderId="0" xfId="0" quotePrefix="1"/>
    <xf numFmtId="0" fontId="15" fillId="0" borderId="0" xfId="0" applyFont="1" applyAlignment="1">
      <alignment wrapText="1"/>
    </xf>
    <xf numFmtId="49" fontId="15" fillId="0" borderId="0" xfId="0" applyNumberFormat="1" applyFont="1" applyAlignment="1">
      <alignment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4" fontId="0" fillId="0" borderId="1" xfId="3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2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9" fillId="0" borderId="1" xfId="0" applyFont="1" applyBorder="1"/>
    <xf numFmtId="0" fontId="0" fillId="0" borderId="0" xfId="0" applyAlignment="1">
      <alignment horizontal="center" vertical="center" wrapText="1"/>
    </xf>
    <xf numFmtId="0" fontId="34" fillId="2" borderId="0" xfId="0" applyFont="1" applyFill="1"/>
    <xf numFmtId="0" fontId="9" fillId="0" borderId="1" xfId="0" applyFont="1" applyBorder="1" applyAlignment="1">
      <alignment horizontal="center"/>
    </xf>
    <xf numFmtId="0" fontId="0" fillId="14" borderId="0" xfId="0" applyFill="1"/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15" borderId="3" xfId="0" applyFill="1" applyBorder="1"/>
    <xf numFmtId="166" fontId="0" fillId="15" borderId="3" xfId="0" applyNumberFormat="1" applyFill="1" applyBorder="1"/>
    <xf numFmtId="0" fontId="14" fillId="10" borderId="0" xfId="0" applyFont="1" applyFill="1"/>
    <xf numFmtId="166" fontId="14" fillId="10" borderId="0" xfId="0" applyNumberFormat="1" applyFont="1" applyFill="1"/>
    <xf numFmtId="166" fontId="0" fillId="14" borderId="0" xfId="0" applyNumberFormat="1" applyFill="1"/>
    <xf numFmtId="166" fontId="0" fillId="0" borderId="0" xfId="0" applyNumberFormat="1"/>
    <xf numFmtId="166" fontId="14" fillId="14" borderId="0" xfId="0" applyNumberFormat="1" applyFont="1" applyFill="1"/>
    <xf numFmtId="0" fontId="10" fillId="15" borderId="15" xfId="0" applyFont="1" applyFill="1" applyBorder="1"/>
    <xf numFmtId="166" fontId="10" fillId="15" borderId="15" xfId="0" applyNumberFormat="1" applyFont="1" applyFill="1" applyBorder="1"/>
    <xf numFmtId="0" fontId="11" fillId="2" borderId="0" xfId="0" applyFont="1" applyFill="1" applyAlignment="1">
      <alignment horizontal="center"/>
    </xf>
    <xf numFmtId="165" fontId="14" fillId="10" borderId="7" xfId="1" applyNumberFormat="1" applyFont="1" applyFill="1" applyBorder="1"/>
    <xf numFmtId="164" fontId="14" fillId="10" borderId="10" xfId="0" applyNumberFormat="1" applyFont="1" applyFill="1" applyBorder="1"/>
    <xf numFmtId="9" fontId="14" fillId="10" borderId="10" xfId="3" applyFont="1" applyFill="1" applyBorder="1"/>
    <xf numFmtId="44" fontId="14" fillId="10" borderId="7" xfId="0" applyNumberFormat="1" applyFont="1" applyFill="1" applyBorder="1"/>
    <xf numFmtId="165" fontId="0" fillId="14" borderId="7" xfId="1" applyNumberFormat="1" applyFont="1" applyFill="1" applyBorder="1"/>
    <xf numFmtId="164" fontId="0" fillId="14" borderId="10" xfId="0" applyNumberFormat="1" applyFill="1" applyBorder="1"/>
    <xf numFmtId="165" fontId="0" fillId="14" borderId="0" xfId="1" applyNumberFormat="1" applyFont="1" applyFill="1" applyBorder="1"/>
    <xf numFmtId="9" fontId="0" fillId="14" borderId="10" xfId="3" applyFont="1" applyFill="1" applyBorder="1"/>
    <xf numFmtId="44" fontId="0" fillId="14" borderId="7" xfId="0" applyNumberFormat="1" applyFill="1" applyBorder="1"/>
    <xf numFmtId="0" fontId="0" fillId="14" borderId="7" xfId="0" applyFill="1" applyBorder="1"/>
    <xf numFmtId="165" fontId="0" fillId="0" borderId="7" xfId="1" applyNumberFormat="1" applyFont="1" applyBorder="1"/>
    <xf numFmtId="0" fontId="0" fillId="0" borderId="10" xfId="0" applyBorder="1"/>
    <xf numFmtId="0" fontId="0" fillId="0" borderId="7" xfId="0" applyBorder="1"/>
    <xf numFmtId="0" fontId="14" fillId="10" borderId="10" xfId="0" applyFont="1" applyFill="1" applyBorder="1"/>
    <xf numFmtId="0" fontId="14" fillId="10" borderId="7" xfId="0" applyFont="1" applyFill="1" applyBorder="1"/>
    <xf numFmtId="0" fontId="10" fillId="10" borderId="15" xfId="0" applyFont="1" applyFill="1" applyBorder="1"/>
    <xf numFmtId="165" fontId="10" fillId="10" borderId="16" xfId="1" applyNumberFormat="1" applyFont="1" applyFill="1" applyBorder="1"/>
    <xf numFmtId="166" fontId="10" fillId="10" borderId="15" xfId="0" applyNumberFormat="1" applyFont="1" applyFill="1" applyBorder="1"/>
    <xf numFmtId="9" fontId="10" fillId="10" borderId="17" xfId="0" applyNumberFormat="1" applyFont="1" applyFill="1" applyBorder="1"/>
    <xf numFmtId="9" fontId="10" fillId="10" borderId="15" xfId="0" applyNumberFormat="1" applyFont="1" applyFill="1" applyBorder="1"/>
    <xf numFmtId="0" fontId="10" fillId="10" borderId="17" xfId="0" applyFont="1" applyFill="1" applyBorder="1"/>
    <xf numFmtId="10" fontId="10" fillId="10" borderId="17" xfId="0" applyNumberFormat="1" applyFont="1" applyFill="1" applyBorder="1"/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/>
    </xf>
    <xf numFmtId="167" fontId="10" fillId="11" borderId="2" xfId="0" quotePrefix="1" applyNumberFormat="1" applyFont="1" applyFill="1" applyBorder="1"/>
    <xf numFmtId="0" fontId="35" fillId="0" borderId="0" xfId="0" applyFont="1"/>
    <xf numFmtId="0" fontId="10" fillId="14" borderId="0" xfId="0" applyFont="1" applyFill="1"/>
    <xf numFmtId="0" fontId="10" fillId="0" borderId="3" xfId="0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165" fontId="37" fillId="0" borderId="0" xfId="1" applyNumberFormat="1" applyFont="1" applyAlignment="1">
      <alignment horizontal="center"/>
    </xf>
    <xf numFmtId="167" fontId="0" fillId="0" borderId="0" xfId="0" quotePrefix="1" applyNumberFormat="1"/>
    <xf numFmtId="166" fontId="0" fillId="0" borderId="0" xfId="2" applyNumberFormat="1" applyFont="1" applyFill="1"/>
    <xf numFmtId="9" fontId="0" fillId="0" borderId="0" xfId="3" applyFont="1" applyFill="1"/>
    <xf numFmtId="49" fontId="0" fillId="0" borderId="0" xfId="0" quotePrefix="1" applyNumberFormat="1" applyAlignment="1">
      <alignment horizontal="left" vertical="center"/>
    </xf>
    <xf numFmtId="9" fontId="14" fillId="0" borderId="0" xfId="3" applyFont="1" applyFill="1"/>
    <xf numFmtId="0" fontId="10" fillId="0" borderId="0" xfId="0" applyFont="1" applyAlignment="1">
      <alignment horizontal="left" wrapText="1"/>
    </xf>
    <xf numFmtId="0" fontId="10" fillId="4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/>
    </xf>
    <xf numFmtId="0" fontId="0" fillId="0" borderId="10" xfId="0" applyBorder="1" applyAlignment="1">
      <alignment horizontal="left" indent="3"/>
    </xf>
    <xf numFmtId="0" fontId="10" fillId="0" borderId="10" xfId="0" applyFont="1" applyBorder="1" applyAlignment="1">
      <alignment horizontal="left" indent="2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30" fillId="0" borderId="0" xfId="0" applyFont="1"/>
    <xf numFmtId="0" fontId="10" fillId="14" borderId="2" xfId="0" applyFont="1" applyFill="1" applyBorder="1"/>
    <xf numFmtId="0" fontId="0" fillId="0" borderId="2" xfId="0" applyBorder="1"/>
    <xf numFmtId="0" fontId="9" fillId="0" borderId="0" xfId="0" applyFont="1" applyAlignment="1">
      <alignment horizontal="center"/>
    </xf>
    <xf numFmtId="0" fontId="10" fillId="0" borderId="6" xfId="0" applyFont="1" applyBorder="1"/>
    <xf numFmtId="0" fontId="10" fillId="14" borderId="6" xfId="0" applyFont="1" applyFill="1" applyBorder="1" applyAlignment="1">
      <alignment horizontal="center"/>
    </xf>
    <xf numFmtId="0" fontId="0" fillId="10" borderId="0" xfId="0" applyFill="1"/>
    <xf numFmtId="166" fontId="0" fillId="10" borderId="0" xfId="0" applyNumberFormat="1" applyFill="1"/>
    <xf numFmtId="166" fontId="0" fillId="10" borderId="7" xfId="0" applyNumberFormat="1" applyFill="1" applyBorder="1"/>
    <xf numFmtId="166" fontId="0" fillId="0" borderId="7" xfId="0" applyNumberFormat="1" applyBorder="1"/>
    <xf numFmtId="166" fontId="10" fillId="10" borderId="16" xfId="0" applyNumberFormat="1" applyFont="1" applyFill="1" applyBorder="1"/>
    <xf numFmtId="0" fontId="38" fillId="0" borderId="0" xfId="0" applyFont="1"/>
    <xf numFmtId="0" fontId="38" fillId="0" borderId="0" xfId="0" applyFont="1" applyAlignment="1">
      <alignment horizontal="left"/>
    </xf>
    <xf numFmtId="0" fontId="41" fillId="0" borderId="6" xfId="0" applyFont="1" applyBorder="1"/>
    <xf numFmtId="0" fontId="41" fillId="0" borderId="0" xfId="0" applyFont="1"/>
    <xf numFmtId="0" fontId="40" fillId="0" borderId="6" xfId="0" applyFont="1" applyBorder="1" applyAlignment="1">
      <alignment horizontal="center"/>
    </xf>
    <xf numFmtId="165" fontId="0" fillId="0" borderId="0" xfId="0" applyNumberFormat="1"/>
    <xf numFmtId="43" fontId="0" fillId="0" borderId="0" xfId="1" applyFont="1"/>
    <xf numFmtId="165" fontId="10" fillId="0" borderId="6" xfId="1" applyNumberFormat="1" applyFont="1" applyBorder="1" applyAlignment="1">
      <alignment horizontal="center" wrapText="1"/>
    </xf>
    <xf numFmtId="165" fontId="10" fillId="0" borderId="0" xfId="1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left" wrapText="1"/>
    </xf>
    <xf numFmtId="165" fontId="10" fillId="0" borderId="3" xfId="1" applyNumberFormat="1" applyFont="1" applyBorder="1" applyAlignment="1">
      <alignment horizontal="center" wrapText="1"/>
    </xf>
    <xf numFmtId="43" fontId="0" fillId="17" borderId="0" xfId="1" applyFont="1" applyFill="1"/>
    <xf numFmtId="0" fontId="35" fillId="0" borderId="0" xfId="0" applyFont="1" applyAlignment="1">
      <alignment horizontal="left" wrapText="1"/>
    </xf>
    <xf numFmtId="0" fontId="0" fillId="0" borderId="0" xfId="0" applyAlignment="1">
      <alignment horizontal="left" indent="3"/>
    </xf>
    <xf numFmtId="0" fontId="10" fillId="0" borderId="3" xfId="0" applyFont="1" applyBorder="1"/>
    <xf numFmtId="165" fontId="10" fillId="0" borderId="3" xfId="2" applyNumberFormat="1" applyFont="1" applyBorder="1"/>
    <xf numFmtId="0" fontId="10" fillId="0" borderId="5" xfId="0" applyFont="1" applyBorder="1"/>
    <xf numFmtId="165" fontId="10" fillId="0" borderId="5" xfId="2" applyNumberFormat="1" applyFont="1" applyBorder="1"/>
    <xf numFmtId="43" fontId="37" fillId="0" borderId="0" xfId="1" applyFont="1"/>
    <xf numFmtId="165" fontId="10" fillId="0" borderId="0" xfId="2" applyNumberFormat="1" applyFont="1" applyBorder="1"/>
    <xf numFmtId="43" fontId="0" fillId="0" borderId="0" xfId="1" applyFont="1" applyBorder="1"/>
    <xf numFmtId="165" fontId="10" fillId="0" borderId="6" xfId="2" applyNumberFormat="1" applyFont="1" applyBorder="1"/>
    <xf numFmtId="165" fontId="0" fillId="0" borderId="0" xfId="2" applyNumberFormat="1" applyFont="1"/>
    <xf numFmtId="165" fontId="10" fillId="0" borderId="0" xfId="1" applyNumberFormat="1" applyFont="1" applyBorder="1"/>
    <xf numFmtId="43" fontId="0" fillId="18" borderId="0" xfId="1" applyFont="1" applyFill="1"/>
    <xf numFmtId="165" fontId="10" fillId="0" borderId="0" xfId="1" applyNumberFormat="1" applyFont="1" applyFill="1" applyBorder="1" applyAlignment="1">
      <alignment horizontal="center" wrapText="1"/>
    </xf>
    <xf numFmtId="43" fontId="42" fillId="0" borderId="0" xfId="1" applyFont="1"/>
    <xf numFmtId="165" fontId="42" fillId="0" borderId="0" xfId="1" applyNumberFormat="1" applyFont="1" applyBorder="1" applyAlignment="1">
      <alignment horizontal="center" wrapText="1"/>
    </xf>
    <xf numFmtId="0" fontId="0" fillId="17" borderId="0" xfId="0" applyFill="1"/>
    <xf numFmtId="165" fontId="0" fillId="17" borderId="0" xfId="0" applyNumberFormat="1" applyFill="1"/>
    <xf numFmtId="165" fontId="0" fillId="17" borderId="0" xfId="1" applyNumberFormat="1" applyFont="1" applyFill="1"/>
    <xf numFmtId="0" fontId="0" fillId="17" borderId="0" xfId="0" quotePrefix="1" applyFill="1"/>
    <xf numFmtId="0" fontId="0" fillId="0" borderId="19" xfId="0" applyBorder="1"/>
    <xf numFmtId="165" fontId="0" fillId="0" borderId="19" xfId="0" applyNumberFormat="1" applyBorder="1"/>
    <xf numFmtId="165" fontId="0" fillId="0" borderId="19" xfId="1" applyNumberFormat="1" applyFont="1" applyBorder="1"/>
    <xf numFmtId="43" fontId="0" fillId="0" borderId="19" xfId="1" applyFont="1" applyBorder="1"/>
    <xf numFmtId="165" fontId="10" fillId="0" borderId="3" xfId="0" applyNumberFormat="1" applyFont="1" applyBorder="1" applyAlignment="1">
      <alignment horizontal="center" wrapText="1"/>
    </xf>
    <xf numFmtId="43" fontId="10" fillId="0" borderId="0" xfId="1" applyFont="1" applyFill="1" applyBorder="1" applyAlignment="1">
      <alignment horizontal="center" wrapText="1"/>
    </xf>
    <xf numFmtId="165" fontId="10" fillId="0" borderId="0" xfId="0" applyNumberFormat="1" applyFont="1" applyAlignment="1">
      <alignment horizontal="center"/>
    </xf>
    <xf numFmtId="165" fontId="10" fillId="0" borderId="0" xfId="1" applyNumberFormat="1" applyFont="1" applyAlignment="1">
      <alignment horizontal="center"/>
    </xf>
    <xf numFmtId="43" fontId="10" fillId="0" borderId="3" xfId="1" applyFont="1" applyBorder="1" applyAlignment="1">
      <alignment horizontal="center" wrapText="1"/>
    </xf>
    <xf numFmtId="165" fontId="0" fillId="0" borderId="0" xfId="0" applyNumberFormat="1" applyAlignment="1">
      <alignment horizontal="left" indent="3"/>
    </xf>
    <xf numFmtId="165" fontId="0" fillId="0" borderId="0" xfId="1" applyNumberFormat="1" applyFont="1" applyAlignment="1">
      <alignment horizontal="left" indent="3"/>
    </xf>
    <xf numFmtId="165" fontId="0" fillId="0" borderId="3" xfId="1" applyNumberFormat="1" applyFont="1" applyBorder="1" applyAlignment="1">
      <alignment horizontal="left" indent="3"/>
    </xf>
    <xf numFmtId="165" fontId="0" fillId="0" borderId="3" xfId="1" applyNumberFormat="1" applyFont="1" applyBorder="1"/>
    <xf numFmtId="43" fontId="0" fillId="0" borderId="3" xfId="1" applyFont="1" applyBorder="1"/>
    <xf numFmtId="165" fontId="0" fillId="0" borderId="15" xfId="1" applyNumberFormat="1" applyFont="1" applyBorder="1"/>
    <xf numFmtId="43" fontId="0" fillId="0" borderId="0" xfId="0" applyNumberFormat="1"/>
    <xf numFmtId="0" fontId="10" fillId="14" borderId="1" xfId="0" applyFont="1" applyFill="1" applyBorder="1" applyAlignment="1">
      <alignment horizontal="center" wrapText="1"/>
    </xf>
    <xf numFmtId="0" fontId="10" fillId="0" borderId="2" xfId="0" applyFont="1" applyBorder="1"/>
    <xf numFmtId="168" fontId="0" fillId="0" borderId="1" xfId="0" applyNumberFormat="1" applyBorder="1"/>
    <xf numFmtId="9" fontId="13" fillId="0" borderId="1" xfId="0" applyNumberFormat="1" applyFont="1" applyBorder="1" applyAlignment="1">
      <alignment horizontal="center"/>
    </xf>
    <xf numFmtId="9" fontId="0" fillId="0" borderId="1" xfId="0" applyNumberFormat="1" applyBorder="1"/>
    <xf numFmtId="168" fontId="45" fillId="0" borderId="1" xfId="0" applyNumberFormat="1" applyFont="1" applyBorder="1"/>
    <xf numFmtId="0" fontId="10" fillId="0" borderId="0" xfId="0" applyFont="1" applyAlignment="1">
      <alignment horizontal="center" wrapText="1"/>
    </xf>
    <xf numFmtId="0" fontId="32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0" fontId="16" fillId="4" borderId="2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46" fillId="2" borderId="0" xfId="0" applyFont="1" applyFill="1" applyAlignment="1">
      <alignment horizontal="left" wrapText="1"/>
    </xf>
    <xf numFmtId="169" fontId="0" fillId="0" borderId="0" xfId="0" applyNumberFormat="1"/>
    <xf numFmtId="44" fontId="0" fillId="0" borderId="0" xfId="0" applyNumberFormat="1"/>
    <xf numFmtId="0" fontId="48" fillId="2" borderId="0" xfId="0" applyFont="1" applyFill="1"/>
    <xf numFmtId="42" fontId="10" fillId="4" borderId="1" xfId="1" applyNumberFormat="1" applyFont="1" applyFill="1" applyBorder="1" applyAlignment="1">
      <alignment horizontal="center"/>
    </xf>
    <xf numFmtId="42" fontId="10" fillId="0" borderId="1" xfId="0" applyNumberFormat="1" applyFont="1" applyBorder="1" applyAlignment="1">
      <alignment horizontal="center"/>
    </xf>
    <xf numFmtId="42" fontId="0" fillId="0" borderId="1" xfId="0" applyNumberFormat="1" applyBorder="1" applyAlignment="1">
      <alignment horizontal="center"/>
    </xf>
    <xf numFmtId="42" fontId="0" fillId="0" borderId="8" xfId="0" applyNumberFormat="1" applyBorder="1" applyAlignment="1">
      <alignment horizontal="center"/>
    </xf>
    <xf numFmtId="42" fontId="10" fillId="13" borderId="18" xfId="0" applyNumberFormat="1" applyFont="1" applyFill="1" applyBorder="1" applyAlignment="1">
      <alignment horizontal="center"/>
    </xf>
    <xf numFmtId="42" fontId="0" fillId="0" borderId="0" xfId="0" applyNumberFormat="1" applyAlignment="1">
      <alignment horizontal="center"/>
    </xf>
    <xf numFmtId="42" fontId="10" fillId="13" borderId="1" xfId="0" applyNumberFormat="1" applyFont="1" applyFill="1" applyBorder="1" applyAlignment="1">
      <alignment horizontal="center"/>
    </xf>
    <xf numFmtId="42" fontId="10" fillId="0" borderId="3" xfId="1" applyNumberFormat="1" applyFont="1" applyBorder="1" applyAlignment="1">
      <alignment horizontal="center"/>
    </xf>
    <xf numFmtId="42" fontId="10" fillId="0" borderId="3" xfId="0" applyNumberFormat="1" applyFont="1" applyBorder="1" applyAlignment="1">
      <alignment horizontal="center"/>
    </xf>
    <xf numFmtId="42" fontId="10" fillId="0" borderId="3" xfId="2" applyNumberFormat="1" applyFont="1" applyBorder="1" applyAlignment="1">
      <alignment horizontal="center"/>
    </xf>
    <xf numFmtId="42" fontId="10" fillId="0" borderId="1" xfId="1" applyNumberFormat="1" applyFont="1" applyFill="1" applyBorder="1" applyAlignment="1">
      <alignment horizontal="center"/>
    </xf>
    <xf numFmtId="42" fontId="10" fillId="13" borderId="8" xfId="0" applyNumberFormat="1" applyFont="1" applyFill="1" applyBorder="1" applyAlignment="1">
      <alignment horizontal="center"/>
    </xf>
    <xf numFmtId="42" fontId="0" fillId="0" borderId="1" xfId="0" applyNumberFormat="1" applyBorder="1" applyAlignment="1">
      <alignment horizontal="center" vertical="center"/>
    </xf>
    <xf numFmtId="0" fontId="38" fillId="2" borderId="0" xfId="0" applyFont="1" applyFill="1"/>
    <xf numFmtId="0" fontId="49" fillId="2" borderId="0" xfId="0" applyFont="1" applyFill="1" applyAlignment="1">
      <alignment vertical="center"/>
    </xf>
    <xf numFmtId="0" fontId="48" fillId="2" borderId="0" xfId="0" applyFont="1" applyFill="1" applyAlignment="1">
      <alignment horizontal="center"/>
    </xf>
    <xf numFmtId="0" fontId="50" fillId="2" borderId="0" xfId="0" applyFont="1" applyFill="1" applyAlignment="1">
      <alignment horizontal="left"/>
    </xf>
    <xf numFmtId="165" fontId="48" fillId="2" borderId="0" xfId="0" applyNumberFormat="1" applyFont="1" applyFill="1"/>
    <xf numFmtId="165" fontId="48" fillId="2" borderId="0" xfId="1" applyNumberFormat="1" applyFont="1" applyFill="1"/>
    <xf numFmtId="165" fontId="12" fillId="2" borderId="0" xfId="1" applyNumberFormat="1" applyFont="1" applyFill="1"/>
    <xf numFmtId="42" fontId="0" fillId="0" borderId="0" xfId="0" applyNumberFormat="1"/>
    <xf numFmtId="42" fontId="10" fillId="0" borderId="3" xfId="2" applyNumberFormat="1" applyFont="1" applyBorder="1"/>
    <xf numFmtId="42" fontId="22" fillId="0" borderId="3" xfId="2" applyNumberFormat="1" applyFont="1" applyBorder="1"/>
    <xf numFmtId="0" fontId="0" fillId="4" borderId="6" xfId="0" applyFill="1" applyBorder="1"/>
    <xf numFmtId="0" fontId="22" fillId="4" borderId="6" xfId="0" applyFont="1" applyFill="1" applyBorder="1" applyAlignment="1">
      <alignment horizontal="center"/>
    </xf>
    <xf numFmtId="0" fontId="46" fillId="2" borderId="0" xfId="0" applyFont="1" applyFill="1"/>
    <xf numFmtId="0" fontId="47" fillId="2" borderId="0" xfId="0" applyFont="1" applyFill="1"/>
    <xf numFmtId="0" fontId="12" fillId="2" borderId="0" xfId="0" applyFont="1" applyFill="1" applyAlignment="1">
      <alignment vertical="center"/>
    </xf>
    <xf numFmtId="0" fontId="0" fillId="2" borderId="0" xfId="0" applyFill="1" applyAlignment="1">
      <alignment wrapText="1"/>
    </xf>
    <xf numFmtId="0" fontId="10" fillId="2" borderId="0" xfId="0" applyFont="1" applyFill="1"/>
    <xf numFmtId="0" fontId="0" fillId="2" borderId="19" xfId="0" applyFill="1" applyBorder="1"/>
    <xf numFmtId="0" fontId="0" fillId="2" borderId="0" xfId="0" applyFill="1" applyAlignment="1">
      <alignment horizontal="center" vertical="center" wrapText="1"/>
    </xf>
    <xf numFmtId="0" fontId="33" fillId="2" borderId="0" xfId="0" applyFont="1" applyFill="1"/>
    <xf numFmtId="0" fontId="38" fillId="2" borderId="0" xfId="0" applyFont="1" applyFill="1" applyAlignment="1">
      <alignment horizontal="left"/>
    </xf>
    <xf numFmtId="0" fontId="39" fillId="2" borderId="0" xfId="0" applyFont="1" applyFill="1"/>
    <xf numFmtId="0" fontId="10" fillId="0" borderId="21" xfId="0" applyFont="1" applyBorder="1"/>
    <xf numFmtId="9" fontId="0" fillId="0" borderId="1" xfId="0" applyNumberFormat="1" applyBorder="1" applyAlignment="1">
      <alignment horizontal="center"/>
    </xf>
    <xf numFmtId="0" fontId="10" fillId="13" borderId="1" xfId="0" applyFont="1" applyFill="1" applyBorder="1" applyAlignment="1">
      <alignment horizontal="center" vertical="center" wrapText="1"/>
    </xf>
    <xf numFmtId="0" fontId="22" fillId="13" borderId="1" xfId="0" applyFont="1" applyFill="1" applyBorder="1" applyAlignment="1">
      <alignment horizontal="center" vertical="center" wrapText="1"/>
    </xf>
    <xf numFmtId="0" fontId="22" fillId="13" borderId="2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  <xf numFmtId="0" fontId="0" fillId="0" borderId="20" xfId="0" applyBorder="1"/>
    <xf numFmtId="0" fontId="10" fillId="13" borderId="14" xfId="0" applyFont="1" applyFill="1" applyBorder="1" applyAlignment="1">
      <alignment horizontal="center" vertical="center" wrapText="1"/>
    </xf>
    <xf numFmtId="0" fontId="10" fillId="13" borderId="20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10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46" fillId="2" borderId="0" xfId="0" applyFont="1" applyFill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20" borderId="1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textRotation="90"/>
    </xf>
    <xf numFmtId="0" fontId="30" fillId="21" borderId="0" xfId="0" applyFont="1" applyFill="1"/>
    <xf numFmtId="49" fontId="0" fillId="0" borderId="0" xfId="0" applyNumberFormat="1" applyAlignment="1">
      <alignment horizontal="left"/>
    </xf>
    <xf numFmtId="0" fontId="0" fillId="0" borderId="22" xfId="0" applyBorder="1" applyAlignment="1">
      <alignment horizontal="left"/>
    </xf>
    <xf numFmtId="49" fontId="0" fillId="0" borderId="23" xfId="0" applyNumberFormat="1" applyBorder="1" applyAlignment="1">
      <alignment textRotation="90"/>
    </xf>
    <xf numFmtId="49" fontId="0" fillId="0" borderId="24" xfId="0" applyNumberFormat="1" applyBorder="1" applyAlignment="1">
      <alignment textRotation="90"/>
    </xf>
    <xf numFmtId="49" fontId="0" fillId="0" borderId="25" xfId="0" applyNumberFormat="1" applyBorder="1" applyAlignment="1">
      <alignment horizontal="left"/>
    </xf>
    <xf numFmtId="49" fontId="0" fillId="0" borderId="26" xfId="0" applyNumberFormat="1" applyBorder="1" applyAlignment="1">
      <alignment textRotation="90"/>
    </xf>
    <xf numFmtId="49" fontId="0" fillId="0" borderId="27" xfId="0" applyNumberFormat="1" applyBorder="1" applyAlignment="1">
      <alignment horizontal="left"/>
    </xf>
    <xf numFmtId="49" fontId="0" fillId="0" borderId="28" xfId="0" applyNumberFormat="1" applyBorder="1" applyAlignment="1">
      <alignment textRotation="90"/>
    </xf>
    <xf numFmtId="49" fontId="0" fillId="0" borderId="29" xfId="0" applyNumberFormat="1" applyBorder="1" applyAlignment="1">
      <alignment textRotation="90"/>
    </xf>
    <xf numFmtId="0" fontId="10" fillId="20" borderId="1" xfId="0" applyFont="1" applyFill="1" applyBorder="1" applyAlignment="1">
      <alignment horizontal="center" wrapText="1"/>
    </xf>
    <xf numFmtId="0" fontId="0" fillId="21" borderId="0" xfId="0" applyFill="1"/>
    <xf numFmtId="0" fontId="10" fillId="4" borderId="4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vertical="center" wrapText="1"/>
    </xf>
    <xf numFmtId="49" fontId="16" fillId="4" borderId="1" xfId="0" applyNumberFormat="1" applyFont="1" applyFill="1" applyBorder="1" applyAlignment="1">
      <alignment horizontal="center" vertical="center" wrapText="1"/>
    </xf>
    <xf numFmtId="0" fontId="22" fillId="14" borderId="0" xfId="0" applyFont="1" applyFill="1"/>
    <xf numFmtId="0" fontId="10" fillId="14" borderId="1" xfId="0" applyFont="1" applyFill="1" applyBorder="1"/>
    <xf numFmtId="168" fontId="10" fillId="0" borderId="1" xfId="0" applyNumberFormat="1" applyFont="1" applyBorder="1"/>
    <xf numFmtId="168" fontId="0" fillId="19" borderId="1" xfId="0" applyNumberForma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38" fillId="14" borderId="0" xfId="0" applyFont="1" applyFill="1" applyAlignment="1">
      <alignment horizontal="left"/>
    </xf>
    <xf numFmtId="5" fontId="0" fillId="0" borderId="1" xfId="0" applyNumberFormat="1" applyBorder="1"/>
    <xf numFmtId="5" fontId="10" fillId="0" borderId="1" xfId="0" applyNumberFormat="1" applyFont="1" applyBorder="1"/>
    <xf numFmtId="0" fontId="10" fillId="14" borderId="1" xfId="0" applyFont="1" applyFill="1" applyBorder="1" applyAlignment="1">
      <alignment horizontal="center"/>
    </xf>
    <xf numFmtId="0" fontId="46" fillId="2" borderId="0" xfId="0" applyFont="1" applyFill="1" applyAlignment="1">
      <alignment horizontal="left"/>
    </xf>
    <xf numFmtId="0" fontId="22" fillId="4" borderId="2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/>
    </xf>
    <xf numFmtId="0" fontId="52" fillId="20" borderId="12" xfId="0" applyFont="1" applyFill="1" applyBorder="1" applyAlignment="1">
      <alignment horizontal="center"/>
    </xf>
    <xf numFmtId="0" fontId="22" fillId="20" borderId="6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6" fillId="2" borderId="0" xfId="0" applyFont="1" applyFill="1" applyAlignment="1">
      <alignment wrapText="1"/>
    </xf>
    <xf numFmtId="0" fontId="25" fillId="9" borderId="2" xfId="0" applyFont="1" applyFill="1" applyBorder="1" applyAlignment="1">
      <alignment horizontal="center"/>
    </xf>
    <xf numFmtId="0" fontId="25" fillId="9" borderId="4" xfId="0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/>
    </xf>
    <xf numFmtId="0" fontId="15" fillId="9" borderId="4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left"/>
    </xf>
    <xf numFmtId="0" fontId="27" fillId="9" borderId="2" xfId="0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 indent="5"/>
    </xf>
    <xf numFmtId="0" fontId="0" fillId="0" borderId="0" xfId="0" applyAlignment="1">
      <alignment horizontal="left" vertical="center" wrapText="1" indent="5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67" fontId="10" fillId="11" borderId="7" xfId="0" quotePrefix="1" applyNumberFormat="1" applyFont="1" applyFill="1" applyBorder="1" applyAlignment="1">
      <alignment horizontal="center"/>
    </xf>
    <xf numFmtId="167" fontId="10" fillId="11" borderId="0" xfId="0" quotePrefix="1" applyNumberFormat="1" applyFont="1" applyFill="1" applyAlignment="1">
      <alignment horizontal="center"/>
    </xf>
    <xf numFmtId="0" fontId="10" fillId="16" borderId="0" xfId="0" applyFont="1" applyFill="1" applyAlignment="1">
      <alignment horizontal="left"/>
    </xf>
    <xf numFmtId="0" fontId="36" fillId="0" borderId="0" xfId="0" applyFont="1" applyAlignment="1">
      <alignment horizontal="left" vertical="center" wrapText="1"/>
    </xf>
    <xf numFmtId="0" fontId="10" fillId="9" borderId="6" xfId="0" applyFont="1" applyFill="1" applyBorder="1" applyAlignment="1">
      <alignment horizontal="left"/>
    </xf>
    <xf numFmtId="0" fontId="22" fillId="14" borderId="0" xfId="0" applyFont="1" applyFill="1"/>
    <xf numFmtId="0" fontId="22" fillId="14" borderId="6" xfId="0" applyFont="1" applyFill="1" applyBorder="1"/>
    <xf numFmtId="0" fontId="1" fillId="4" borderId="1" xfId="0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horizontal="left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4" borderId="0" xfId="0" applyFont="1" applyFill="1" applyAlignment="1">
      <alignment horizontal="left" vertical="center"/>
    </xf>
    <xf numFmtId="0" fontId="0" fillId="0" borderId="1" xfId="0" applyBorder="1" applyAlignment="1">
      <alignment horizontal="center"/>
    </xf>
    <xf numFmtId="0" fontId="10" fillId="4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0" fillId="7" borderId="1" xfId="0" applyFont="1" applyFill="1" applyBorder="1" applyAlignment="1">
      <alignment horizontal="left" vertical="center" wrapText="1"/>
    </xf>
    <xf numFmtId="0" fontId="0" fillId="6" borderId="8" xfId="0" applyFill="1" applyBorder="1" applyAlignment="1">
      <alignment horizontal="center"/>
    </xf>
    <xf numFmtId="0" fontId="0" fillId="6" borderId="14" xfId="0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9" Type="http://schemas.openxmlformats.org/officeDocument/2006/relationships/externalLink" Target="externalLinks/externalLink1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1.xml"/><Relationship Id="rId42" Type="http://schemas.openxmlformats.org/officeDocument/2006/relationships/externalLink" Target="externalLinks/externalLink19.xml"/><Relationship Id="rId47" Type="http://schemas.openxmlformats.org/officeDocument/2006/relationships/externalLink" Target="externalLinks/externalLink24.xml"/><Relationship Id="rId50" Type="http://schemas.openxmlformats.org/officeDocument/2006/relationships/externalLink" Target="externalLinks/externalLink27.xml"/><Relationship Id="rId55" Type="http://schemas.openxmlformats.org/officeDocument/2006/relationships/externalLink" Target="externalLinks/externalLink32.xml"/><Relationship Id="rId63" Type="http://schemas.openxmlformats.org/officeDocument/2006/relationships/externalLink" Target="externalLinks/externalLink40.xml"/><Relationship Id="rId68" Type="http://schemas.openxmlformats.org/officeDocument/2006/relationships/externalLink" Target="externalLinks/externalLink45.xml"/><Relationship Id="rId76" Type="http://schemas.openxmlformats.org/officeDocument/2006/relationships/externalLink" Target="externalLinks/externalLink53.xml"/><Relationship Id="rId84" Type="http://schemas.openxmlformats.org/officeDocument/2006/relationships/externalLink" Target="externalLinks/externalLink61.xml"/><Relationship Id="rId89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4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externalLink" Target="externalLinks/externalLink9.xml"/><Relationship Id="rId37" Type="http://schemas.openxmlformats.org/officeDocument/2006/relationships/externalLink" Target="externalLinks/externalLink14.xml"/><Relationship Id="rId40" Type="http://schemas.openxmlformats.org/officeDocument/2006/relationships/externalLink" Target="externalLinks/externalLink17.xml"/><Relationship Id="rId45" Type="http://schemas.openxmlformats.org/officeDocument/2006/relationships/externalLink" Target="externalLinks/externalLink22.xml"/><Relationship Id="rId53" Type="http://schemas.openxmlformats.org/officeDocument/2006/relationships/externalLink" Target="externalLinks/externalLink30.xml"/><Relationship Id="rId58" Type="http://schemas.openxmlformats.org/officeDocument/2006/relationships/externalLink" Target="externalLinks/externalLink35.xml"/><Relationship Id="rId66" Type="http://schemas.openxmlformats.org/officeDocument/2006/relationships/externalLink" Target="externalLinks/externalLink43.xml"/><Relationship Id="rId74" Type="http://schemas.openxmlformats.org/officeDocument/2006/relationships/externalLink" Target="externalLinks/externalLink51.xml"/><Relationship Id="rId79" Type="http://schemas.openxmlformats.org/officeDocument/2006/relationships/externalLink" Target="externalLinks/externalLink56.xml"/><Relationship Id="rId8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38.xml"/><Relationship Id="rId82" Type="http://schemas.openxmlformats.org/officeDocument/2006/relationships/externalLink" Target="externalLinks/externalLink59.xml"/><Relationship Id="rId90" Type="http://schemas.openxmlformats.org/officeDocument/2006/relationships/customXml" Target="../customXml/item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externalLink" Target="externalLinks/externalLink7.xml"/><Relationship Id="rId35" Type="http://schemas.openxmlformats.org/officeDocument/2006/relationships/externalLink" Target="externalLinks/externalLink12.xml"/><Relationship Id="rId43" Type="http://schemas.openxmlformats.org/officeDocument/2006/relationships/externalLink" Target="externalLinks/externalLink20.xml"/><Relationship Id="rId48" Type="http://schemas.openxmlformats.org/officeDocument/2006/relationships/externalLink" Target="externalLinks/externalLink25.xml"/><Relationship Id="rId56" Type="http://schemas.openxmlformats.org/officeDocument/2006/relationships/externalLink" Target="externalLinks/externalLink33.xml"/><Relationship Id="rId64" Type="http://schemas.openxmlformats.org/officeDocument/2006/relationships/externalLink" Target="externalLinks/externalLink41.xml"/><Relationship Id="rId69" Type="http://schemas.openxmlformats.org/officeDocument/2006/relationships/externalLink" Target="externalLinks/externalLink46.xml"/><Relationship Id="rId77" Type="http://schemas.openxmlformats.org/officeDocument/2006/relationships/externalLink" Target="externalLinks/externalLink54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8.xml"/><Relationship Id="rId72" Type="http://schemas.openxmlformats.org/officeDocument/2006/relationships/externalLink" Target="externalLinks/externalLink49.xml"/><Relationship Id="rId80" Type="http://schemas.openxmlformats.org/officeDocument/2006/relationships/externalLink" Target="externalLinks/externalLink57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externalLink" Target="externalLinks/externalLink10.xml"/><Relationship Id="rId38" Type="http://schemas.openxmlformats.org/officeDocument/2006/relationships/externalLink" Target="externalLinks/externalLink15.xml"/><Relationship Id="rId46" Type="http://schemas.openxmlformats.org/officeDocument/2006/relationships/externalLink" Target="externalLinks/externalLink23.xml"/><Relationship Id="rId59" Type="http://schemas.openxmlformats.org/officeDocument/2006/relationships/externalLink" Target="externalLinks/externalLink36.xml"/><Relationship Id="rId67" Type="http://schemas.openxmlformats.org/officeDocument/2006/relationships/externalLink" Target="externalLinks/externalLink44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8.xml"/><Relationship Id="rId54" Type="http://schemas.openxmlformats.org/officeDocument/2006/relationships/externalLink" Target="externalLinks/externalLink31.xml"/><Relationship Id="rId62" Type="http://schemas.openxmlformats.org/officeDocument/2006/relationships/externalLink" Target="externalLinks/externalLink39.xml"/><Relationship Id="rId70" Type="http://schemas.openxmlformats.org/officeDocument/2006/relationships/externalLink" Target="externalLinks/externalLink47.xml"/><Relationship Id="rId75" Type="http://schemas.openxmlformats.org/officeDocument/2006/relationships/externalLink" Target="externalLinks/externalLink52.xml"/><Relationship Id="rId83" Type="http://schemas.openxmlformats.org/officeDocument/2006/relationships/externalLink" Target="externalLinks/externalLink60.xml"/><Relationship Id="rId88" Type="http://schemas.openxmlformats.org/officeDocument/2006/relationships/calcChain" Target="calcChain.xml"/><Relationship Id="rId9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36" Type="http://schemas.openxmlformats.org/officeDocument/2006/relationships/externalLink" Target="externalLinks/externalLink13.xml"/><Relationship Id="rId49" Type="http://schemas.openxmlformats.org/officeDocument/2006/relationships/externalLink" Target="externalLinks/externalLink26.xml"/><Relationship Id="rId57" Type="http://schemas.openxmlformats.org/officeDocument/2006/relationships/externalLink" Target="externalLinks/externalLink34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8.xml"/><Relationship Id="rId44" Type="http://schemas.openxmlformats.org/officeDocument/2006/relationships/externalLink" Target="externalLinks/externalLink21.xml"/><Relationship Id="rId52" Type="http://schemas.openxmlformats.org/officeDocument/2006/relationships/externalLink" Target="externalLinks/externalLink29.xml"/><Relationship Id="rId60" Type="http://schemas.openxmlformats.org/officeDocument/2006/relationships/externalLink" Target="externalLinks/externalLink37.xml"/><Relationship Id="rId65" Type="http://schemas.openxmlformats.org/officeDocument/2006/relationships/externalLink" Target="externalLinks/externalLink42.xml"/><Relationship Id="rId73" Type="http://schemas.openxmlformats.org/officeDocument/2006/relationships/externalLink" Target="externalLinks/externalLink50.xml"/><Relationship Id="rId78" Type="http://schemas.openxmlformats.org/officeDocument/2006/relationships/externalLink" Target="externalLinks/externalLink55.xml"/><Relationship Id="rId81" Type="http://schemas.openxmlformats.org/officeDocument/2006/relationships/externalLink" Target="externalLinks/externalLink58.xml"/><Relationship Id="rId86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-my.sharepoint.com/groups/Reimbursement/Budget/FY%202005/Model/ContractSummaryTemplat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adv01\enuffadv\budadv\REPORTS\BUDGET\03_DRAFT\BR100_IncomeStatementSmr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-my.sharepoint.com/Users/eheidkamp/AppData/Local/Microsoft/Windows/Temporary%20Internet%20Files/Content.Outlook/ANIO12TM/B2720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Users\eheidkamp\AppData\Local\Microsoft\Windows\Temporary%20Internet%20Files\Content.Outlook\ANIO12TM\B2720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.sharepoint.com/Users/eheidkamp/AppData/Local/Microsoft/Windows/Temporary%20Internet%20Files/Content.Outlook/ANIO12TM/B2720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Groups\Managed%20Care%20Ops\OneCare%20Vermont\OCV%20Finance\OCV%20Accounting\2018%20Audit\JE's\2018%20Audit%20JEs\OCV80-1218%20Reclass%20UVMMC%20Par%20Fees%20Receivable%20to%20Network%20AR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-my.sharepoint.com/Finance/Cost%20Report/Workpapers/CR%202013/Square%20Footage%20FY13%20rollforward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.sharepoint.com/Finance/Cost%20Report/Workpapers/CR%202013/Square%20Footage%20FY13%20rollforward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Finance\Cost%20Report\Workpapers\CR%202013\Square%20Footage%20FY13%20rollforward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Groups\Accounting\Accounting%20Workpapers\FY2017\12%20-%20September%202017\ACCRUED%20OTHER\BCBS%20UVMMC%20MP%20Jul%2017%20IBNP%20Models_COMM%20Onl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ject\CMS%20SIM%20All-Payer\01.05645.060%20-%20Vermont\Task%204b%20-%20TCOC%20and%20Shared%20Savings\PY%202019%20Shared%20Savings\Final%20PY%202019%20Shared%20Savings%20(Sept%202020)\PY%202019%20VT%20APM%20Final%20Settlement%20Data%20Shared%20Saving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groups\Reimbursement\Budget\FY%202005\Model\ContractSummaryTempla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-my.sharepoint.com/Users/ssenecal/AppData/Local/Microsoft/Windows/Temporary%20Internet%20Files/Content.Outlook/RMIM15N4/CA%20Budget%202015%20FINAL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Users\ssenecal\AppData\Local\Microsoft\Windows\Temporary%20Internet%20Files\Content.Outlook\RMIM15N4\CA%20Budget%202015%20FINAL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.sharepoint.com/Users/ssenecal/AppData/Local/Microsoft/Windows/Temporary%20Internet%20Files/Content.Outlook/RMIM15N4/CA%20Budget%202015%20FINAL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groups\Accounting\Accounting%20Workpapers\FY2007\Mar07-workpapers\INTANGIBLE%20ASSETS\Intangible%20Leadshee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PAPERMGRACC\Workpapers\Groups\Accounting\Accounting%20Workpapers\FY2017\05%20-%20February%202017\ACCRUED%20OTHER\BCBS%20UVMMC%20MP%20Feb17%20IBNP%20Models_COMM%20Only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adv01\enuffadv\budadv\REPORTS\BUDGET\01_DISTRIBUTED\BR110_GL%20Data%20Expor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wyatt2\LOCALS~1\Temp\notesD30550\DOCUME~1\MALEXA~1\LOCALS~1\Temp\notesD30550\Clinical%20ROI%20Model%20v.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adv01\enuffadv\hospadv\Bud1\FY2009BaseYR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RRENT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0.31.47\ENUFFUSER\BudAdv\reports\Budget\02_Adhoc\BR110_GL%20Data%20Ex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.sharepoint.com/groups/Reimbursement/Budget/FY%202005/Model/ContractSummaryTemplat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Documents%20and%20Settings\u114858\Local%20Settings\Temporary%20Internet%20Files\OLK31\Original-D-Drive\Fy04\Phys%20Projections%20FY%202004%20Dec%202002%20v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Best%20Practices\Tools\Charts\FPDISP~1\Mothball%20ED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-my.sharepoint.com/Groups/Operations%20Data/Monthly%20Statistics%20Report/Current_Month_Report_Detail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Groups\Operations%20Data\Monthly%20Statistics%20Report\Current_Month_Report_Detail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.sharepoint.com/Groups/Operations%20Data/Monthly%20Statistics%20Report/Current_Month_Report_Detail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-my.sharepoint.com/Documents%20and%20Settings/m209362/Local%20Settings/Temporary%20Internet%20Files/OLK52D/FY2004%20Jul04%20Financials%20email%20revised%20rw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Documents%20and%20Settings\m209362\Local%20Settings\Temporary%20Internet%20Files\OLK52D\FY2004%20Jul04%20Financials%20email%20revised%20rw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.sharepoint.com/Documents%20and%20Settings/m209362/Local%20Settings/Temporary%20Internet%20Files/OLK52D/FY2004%20Jul04%20Financials%20email%20revised%20rw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Groups\Accounting\Accounting%20Journals\FY2011\Nov2010\PREPAIDS&amp;OTHER%20CURR-JE700-JE779\JE720C-1110%20PPD%20Reclass%2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Documents%20and%20Settings\u114858\Local%20Settings\Temporary%20Internet%20Files\OLK31\TEMP\MGM%20Monthly%20Report%2012_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-my.sharepoint.com/groups/Budget/2004%20Budget/BISHCA/FY%202004%20Original%20Submission/Capital/State%20Budget%20Worksheet%20-%20Capit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Groups\Radiology\Financial%20Reports\Rad%20Tech%20Summary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-my.sharepoint.com/Finance/Reimbursement%20Analysis,%20Allowances,%20Tables/RRMC/FY2013/Budget%20FY2014/CA%20Budget%202014_1%20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Finance\Reimbursement%20Analysis,%20Allowances,%20Tables\RRMC\FY2013\Budget%20FY2014\CA%20Budget%202014_1%20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.sharepoint.com/Finance/Reimbursement%20Analysis,%20Allowances,%20Tables/RRMC/FY2013/Budget%20FY2014/CA%20Budget%202014_1%20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0.31.47\ENUFFUSER\BudAdv\reports\Work%20in%20Process\Tom\MR181_AcctSmryAnalysisByCC_V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Old%20Files\FY04%20Prof%20Budget\FY04%20Rad%20Budget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ork%20Files\FY07%20Actual%20Category%20PL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sites\81\1433.009\Working%20Papers\Compensation%20Modeling\Spectrum%20Modeling%20-%20Primary%20Care%20-%20Funding%20and%20Distribution%20A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EDL\Desktop\Spectrum%20Modeling%20-%20Primary%20Care%20-%20Funding%20and%20Distribution%20A13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95\TEMP\file:\Cdfpc2\ch\CompanyConsolidatedORPFY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.sharepoint.com/groups/Budget/2004%20Budget/BISHCA/FY%202004%20Original%20Submission/Capital/State%20Budget%20Worksheet%20-%20Capita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-my.sharepoint.com/Finance/Cost%20Report/Workpapers/CR%202013/Square%20Footage%2013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Finance\Cost%20Report\Workpapers\CR%202013\Square%20Footage%2013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.sharepoint.com/Finance/Cost%20Report/Workpapers/CR%202013/Square%20Footage%2013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IOR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-my.sharepoint.com/Finance/Budget/FY%202002/RRMC/CA%20budget%2002%20to%20state%2011-14%201%25%20Reduct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Finance\Budget\FY%202002\RRMC\CA%20budget%2002%20to%20state%2011-14%201%25%20Reduct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.sharepoint.com/Finance/Budget/FY%202002/RRMC/CA%20budget%2002%20to%20state%2011-14%201%25%20Reduct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a-xi-d01\ENUFFuser\HospAdv\reports\Financial%20Analysis\FinancialStatement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0.31.47\ENUFFUSER\BudAdv\reports\PaperlessReporting\04_MVP_MonthlyVolumePackage\MR400%20-%20Key%20Stat%20Variance%20Rpt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-my.sharepoint.com/Documents%20and%20Settings/m132712/Temporary%20Internet%20Files/OLK8D3/finalCapital%20Budget%20Request%20FY08_AS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groups\Budget\2004%20Budget\BISHCA\FY%202004%20Original%20Submission\Capital\State%20Budget%20Worksheet%20-%20Capital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hc.fletcherallen.org\Shared\Documents%20and%20Settings\m132712\Temporary%20Internet%20Files\OLK8D3\finalCapital%20Budget%20Request%20FY08_AS1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.sharepoint.com/Documents%20and%20Settings/m132712/Temporary%20Internet%20Files/OLK8D3/finalCapital%20Budget%20Request%20FY08_AS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-my.sharepoint.com/groups/Accounting/Accounting%20Workpapers/FY2005/Sep05-workpapers/PPE/PP&amp;E%20SCHEDULES/ACRA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oups\Accounting\Accounting%20Workpapers\FY2005\Sep05-workpapers\PPE\PP&amp;E%20SCHEDULES\ACRA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montgov.sharepoint.com/groups/Accounting/Accounting%20Workpapers/FY2005/Sep05-workpapers/PPE/PP&amp;E%20SCHEDULES/ACRA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SC"/>
      <sheetName val="Coll%"/>
      <sheetName val="04PROJ"/>
      <sheetName val="04PROJ_Exp"/>
      <sheetName val="Pro Rate Increase"/>
      <sheetName val="Fac Rate Increase"/>
      <sheetName val="MCRBud"/>
      <sheetName val="MCRBASE"/>
      <sheetName val="GrossRevenue"/>
      <sheetName val="BudgetNumbers"/>
      <sheetName val="FSC MaPpings"/>
      <sheetName val="Contract Mapping"/>
      <sheetName val="Bond Mapping"/>
      <sheetName val="Total"/>
      <sheetName val="IPsumm"/>
      <sheetName val="opsumm"/>
      <sheetName val="profsumm"/>
      <sheetName val="Contract"/>
      <sheetName val="OutModelOverview"/>
      <sheetName val="ProWithhold"/>
      <sheetName val="MRKT_BSKT"/>
      <sheetName val="IP-Review"/>
      <sheetName val="OP-Review"/>
      <sheetName val="PRO-Review"/>
      <sheetName val="Change Summary"/>
      <sheetName val="VARIANCE"/>
      <sheetName val="OutModeling"/>
      <sheetName val="Withhold"/>
      <sheetName val="AP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ptClose"/>
      <sheetName val="Instructions"/>
      <sheetName val="Settings_Report"/>
      <sheetName val="Report"/>
      <sheetName val="User"/>
      <sheetName val="Settings"/>
      <sheetName val="Orientation"/>
      <sheetName val="Delivery"/>
      <sheetName val="Format"/>
      <sheetName val="Filter"/>
      <sheetName val="Hidden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HViewControl"/>
      <sheetName val="Instructions"/>
      <sheetName val="Settings_Instructions"/>
      <sheetName val="Settings_Plan"/>
      <sheetName val="Summary"/>
      <sheetName val="Settings_Summary"/>
      <sheetName val="Provider"/>
      <sheetName val="Settings_Provider"/>
      <sheetName val="CDMRevenue"/>
      <sheetName val="Settings_CDMRevenue"/>
      <sheetName val="Expense"/>
      <sheetName val="Plan"/>
      <sheetName val="Stat_Rev"/>
      <sheetName val="Settings_Stat_Rev"/>
      <sheetName val="Settings_Expense"/>
      <sheetName val="Detail"/>
      <sheetName val="Settings_Detail"/>
      <sheetName val="Jobcode"/>
      <sheetName val="Settings_Jobcode"/>
      <sheetName val="ADC"/>
      <sheetName val="Settings_ADC"/>
      <sheetName val="Employee"/>
      <sheetName val="Settings_Employee"/>
      <sheetName val="Staffing"/>
      <sheetName val="Settings_Staffing"/>
      <sheetName val="PControl"/>
      <sheetName val="Settings_PControl"/>
      <sheetName val="ProviderComp"/>
      <sheetName val="Settings_ProviderComp"/>
      <sheetName val="Empl_List"/>
      <sheetName val="Settings_Empl_List"/>
      <sheetName val="Initiatives"/>
      <sheetName val="Settings_Initiatives"/>
      <sheetName val="Notes"/>
      <sheetName val="Settings_Notes"/>
      <sheetName val="Dept_History"/>
      <sheetName val="Settings_Dept_History"/>
      <sheetName val="Capital"/>
      <sheetName val="Settings_Capital"/>
      <sheetName val="Bgt_Hidden"/>
      <sheetName val="B272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HViewControl"/>
      <sheetName val="Instructions"/>
      <sheetName val="Settings_Instructions"/>
      <sheetName val="Settings_Plan"/>
      <sheetName val="Summary"/>
      <sheetName val="Settings_Summary"/>
      <sheetName val="Provider"/>
      <sheetName val="Settings_Provider"/>
      <sheetName val="CDMRevenue"/>
      <sheetName val="Settings_CDMRevenue"/>
      <sheetName val="Expense"/>
      <sheetName val="Plan"/>
      <sheetName val="Stat_Rev"/>
      <sheetName val="Settings_Stat_Rev"/>
      <sheetName val="Settings_Expense"/>
      <sheetName val="Detail"/>
      <sheetName val="Settings_Detail"/>
      <sheetName val="Jobcode"/>
      <sheetName val="Settings_Jobcode"/>
      <sheetName val="ADC"/>
      <sheetName val="Settings_ADC"/>
      <sheetName val="Employee"/>
      <sheetName val="Settings_Employee"/>
      <sheetName val="Staffing"/>
      <sheetName val="Settings_Staffing"/>
      <sheetName val="PControl"/>
      <sheetName val="Settings_PControl"/>
      <sheetName val="ProviderComp"/>
      <sheetName val="Settings_ProviderComp"/>
      <sheetName val="Empl_List"/>
      <sheetName val="Settings_Empl_List"/>
      <sheetName val="Initiatives"/>
      <sheetName val="Settings_Initiatives"/>
      <sheetName val="Notes"/>
      <sheetName val="Settings_Notes"/>
      <sheetName val="Dept_History"/>
      <sheetName val="Settings_Dept_History"/>
      <sheetName val="Capital"/>
      <sheetName val="Settings_Capital"/>
      <sheetName val="Bgt_Hidden"/>
      <sheetName val="B272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HViewControl"/>
      <sheetName val="Instructions"/>
      <sheetName val="Settings_Instructions"/>
      <sheetName val="Settings_Plan"/>
      <sheetName val="Summary"/>
      <sheetName val="Settings_Summary"/>
      <sheetName val="Provider"/>
      <sheetName val="Settings_Provider"/>
      <sheetName val="CDMRevenue"/>
      <sheetName val="Settings_CDMRevenue"/>
      <sheetName val="Expense"/>
      <sheetName val="Plan"/>
      <sheetName val="Stat_Rev"/>
      <sheetName val="Settings_Stat_Rev"/>
      <sheetName val="Settings_Expense"/>
      <sheetName val="Detail"/>
      <sheetName val="Settings_Detail"/>
      <sheetName val="Jobcode"/>
      <sheetName val="Settings_Jobcode"/>
      <sheetName val="ADC"/>
      <sheetName val="Settings_ADC"/>
      <sheetName val="Employee"/>
      <sheetName val="Settings_Employee"/>
      <sheetName val="Staffing"/>
      <sheetName val="Settings_Staffing"/>
      <sheetName val="PControl"/>
      <sheetName val="Settings_PControl"/>
      <sheetName val="ProviderComp"/>
      <sheetName val="Settings_ProviderComp"/>
      <sheetName val="Empl_List"/>
      <sheetName val="Settings_Empl_List"/>
      <sheetName val="Initiatives"/>
      <sheetName val="Settings_Initiatives"/>
      <sheetName val="Notes"/>
      <sheetName val="Settings_Notes"/>
      <sheetName val="Dept_History"/>
      <sheetName val="Settings_Dept_History"/>
      <sheetName val="Capital"/>
      <sheetName val="Settings_Capital"/>
      <sheetName val="Bgt_Hidden"/>
      <sheetName val="B272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ournal Voucher"/>
      <sheetName val="old format"/>
      <sheetName val="Instructions and Tips"/>
      <sheetName val="Summary"/>
    </sheetNames>
    <sheetDataSet>
      <sheetData sheetId="0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aluation"/>
      <sheetName val="Summary"/>
      <sheetName val="Detail by Cost Center"/>
      <sheetName val="Sheet2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aluation"/>
      <sheetName val="Summary"/>
      <sheetName val="Detail by Cost Center"/>
      <sheetName val="Sheet2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aluation"/>
      <sheetName val="Summary"/>
      <sheetName val="Detail by Cost Center"/>
      <sheetName val="Sheet2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cense"/>
      <sheetName val="Jun17 Summary"/>
      <sheetName val="Jul 17"/>
      <sheetName val="Jun 17"/>
      <sheetName val="May17"/>
      <sheetName val="Apr 17"/>
      <sheetName val="mar17"/>
      <sheetName val="Feb 17"/>
      <sheetName val="Jan17"/>
      <sheetName val="User Input"/>
      <sheetName val="Input Storage"/>
      <sheetName val="Triangle Templates"/>
      <sheetName val="Linear Trend Calc"/>
      <sheetName val="LogLinear Trend Calc"/>
      <sheetName val="Ratio, Manual Trend Calc"/>
      <sheetName val="Prior Valuation Date"/>
      <sheetName val="Seasonality"/>
      <sheetName val="CF"/>
      <sheetName val="WghtdCF"/>
      <sheetName val="HarmCF"/>
      <sheetName val="ArithCF"/>
      <sheetName val="CR"/>
      <sheetName val="CP Lag"/>
      <sheetName val="CP"/>
      <sheetName val="Paid Clai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1. PY 2019 Final Settlement"/>
      <sheetName val="1a. PY 2019 Prelim Settlement"/>
      <sheetName val="2. Adjusted Benchmark PY 2019"/>
      <sheetName val="3. Final Benchmark Forecast"/>
      <sheetName val="4.PY2019 Act ExpenSet_6MRunout"/>
      <sheetName val="5. Eligibility Exclusions"/>
      <sheetName val="6. Aligned Expend Parameters"/>
      <sheetName val="7. Benchmark Parameters"/>
      <sheetName val="ARIMAData"/>
      <sheetName val="PY 2019 Quality Score"/>
      <sheetName val="Preliminary Settlement Sheet"/>
      <sheetName val="3. ARIMA Forecast"/>
      <sheetName val="4. PY 2019 Benchmark (May 2019)"/>
      <sheetName val="5. PY 2019 Prelim Settlement"/>
      <sheetName val="10. Adjusted Benchmark 2019"/>
      <sheetName val="Benchmark Dec.2018"/>
      <sheetName val="CalcTool"/>
      <sheetName val="2018 Settlement Sheet Final"/>
      <sheetName val="ARIMA Forecast May 2019"/>
      <sheetName val="ARIMA May 2019 Adj Eligibility"/>
      <sheetName val="Benes by Exclusion Reas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SC"/>
      <sheetName val="Coll%"/>
      <sheetName val="04PROJ"/>
      <sheetName val="04PROJ_Exp"/>
      <sheetName val="Pro Rate Increase"/>
      <sheetName val="Fac Rate Increase"/>
      <sheetName val="MCRBud"/>
      <sheetName val="MCRBASE"/>
      <sheetName val="GrossRevenue"/>
      <sheetName val="BudgetNumbers"/>
      <sheetName val="FSC MaPpings"/>
      <sheetName val="Contract Mapping"/>
      <sheetName val="Bond Mapping"/>
      <sheetName val="Total"/>
      <sheetName val="IPsumm"/>
      <sheetName val="opsumm"/>
      <sheetName val="profsumm"/>
      <sheetName val="Contract"/>
      <sheetName val="OutModelOverview"/>
      <sheetName val="ProWithhold"/>
      <sheetName val="MRKT_BSKT"/>
      <sheetName val="IP-Review"/>
      <sheetName val="OP-Review"/>
      <sheetName val="PRO-Review"/>
      <sheetName val="Change Summary"/>
      <sheetName val="VARIANCE"/>
      <sheetName val="OutModeling"/>
      <sheetName val="Withhold"/>
      <sheetName val="AP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rections"/>
      <sheetName val="Verification"/>
      <sheetName val="Budget Input"/>
      <sheetName val="Rev Edits"/>
      <sheetName val="Narrative"/>
      <sheetName val="Net to Gross"/>
      <sheetName val="Bud Team Report"/>
      <sheetName val="State rate incr form"/>
      <sheetName val="rate incr_curr yr"/>
      <sheetName val="Bud 14"/>
      <sheetName val="Compare CA Care"/>
      <sheetName val="rate incr_prior yr"/>
      <sheetName val="Cost Shift"/>
      <sheetName val="Bud Spread"/>
      <sheetName val="CA rates"/>
      <sheetName val="CA Calc_Proj"/>
      <sheetName val="CA Calc_Budget"/>
      <sheetName val="CA Calc_Budget Rate incr"/>
      <sheetName val="CA's"/>
      <sheetName val="Target to Bud w rate incr"/>
      <sheetName val="Phys IPOp Split"/>
      <sheetName val="Sheet3"/>
      <sheetName val="State Bi Mthly Report"/>
      <sheetName val="Assumptions"/>
      <sheetName val="Prog Rate Inc"/>
      <sheetName val="State"/>
      <sheetName val="State File"/>
      <sheetName val="Report 5"/>
      <sheetName val="Stats"/>
      <sheetName val="Historic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rections"/>
      <sheetName val="Verification"/>
      <sheetName val="Budget Input"/>
      <sheetName val="Rev Edits"/>
      <sheetName val="Narrative"/>
      <sheetName val="Net to Gross"/>
      <sheetName val="Bud Team Report"/>
      <sheetName val="State rate incr form"/>
      <sheetName val="rate incr_curr yr"/>
      <sheetName val="Bud 14"/>
      <sheetName val="Compare CA Care"/>
      <sheetName val="rate incr_prior yr"/>
      <sheetName val="Cost Shift"/>
      <sheetName val="Bud Spread"/>
      <sheetName val="CA rates"/>
      <sheetName val="CA Calc_Proj"/>
      <sheetName val="CA Calc_Budget"/>
      <sheetName val="CA Calc_Budget Rate incr"/>
      <sheetName val="CA's"/>
      <sheetName val="Target to Bud w rate incr"/>
      <sheetName val="Phys IPOp Split"/>
      <sheetName val="Sheet3"/>
      <sheetName val="State Bi Mthly Report"/>
      <sheetName val="Assumptions"/>
      <sheetName val="Prog Rate Inc"/>
      <sheetName val="State"/>
      <sheetName val="State File"/>
      <sheetName val="Report 5"/>
      <sheetName val="Stats"/>
      <sheetName val="Historic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rections"/>
      <sheetName val="Verification"/>
      <sheetName val="Budget Input"/>
      <sheetName val="Rev Edits"/>
      <sheetName val="Narrative"/>
      <sheetName val="Net to Gross"/>
      <sheetName val="Bud Team Report"/>
      <sheetName val="State rate incr form"/>
      <sheetName val="rate incr_curr yr"/>
      <sheetName val="Bud 14"/>
      <sheetName val="Compare CA Care"/>
      <sheetName val="rate incr_prior yr"/>
      <sheetName val="Cost Shift"/>
      <sheetName val="Bud Spread"/>
      <sheetName val="CA rates"/>
      <sheetName val="CA Calc_Proj"/>
      <sheetName val="CA Calc_Budget"/>
      <sheetName val="CA Calc_Budget Rate incr"/>
      <sheetName val="CA's"/>
      <sheetName val="Target to Bud w rate incr"/>
      <sheetName val="Phys IPOp Split"/>
      <sheetName val="Sheet3"/>
      <sheetName val="State Bi Mthly Report"/>
      <sheetName val="Assumptions"/>
      <sheetName val="Prog Rate Inc"/>
      <sheetName val="State"/>
      <sheetName val="State File"/>
      <sheetName val="Report 5"/>
      <sheetName val="Stats"/>
      <sheetName val="Historic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ount Reconciliation"/>
      <sheetName val="Intang2014"/>
      <sheetName val="Proclick"/>
      <sheetName val="Intang2013 "/>
      <sheetName val="2008A Payments"/>
      <sheetName val="intang2008 wo"/>
      <sheetName val="Footnote DisclosureFY09"/>
      <sheetName val="Footnote DisclosureFY10"/>
      <sheetName val="2007A Payments"/>
      <sheetName val="Sheet2"/>
      <sheetName val="LEAD 1201"/>
      <sheetName val="calendar"/>
      <sheetName val="Intang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cense"/>
      <sheetName val="Jan17"/>
      <sheetName val="Dec16 Summary"/>
      <sheetName val="Dec16"/>
      <sheetName val="Nov16"/>
      <sheetName val="Oct16"/>
      <sheetName val="Sept 16"/>
      <sheetName val="July16"/>
      <sheetName val="juNE16"/>
      <sheetName val="May 16"/>
      <sheetName val="Apr 16"/>
      <sheetName val="Mar 16"/>
      <sheetName val="Feb 16"/>
      <sheetName val="Jan 16"/>
      <sheetName val="Dec 2015"/>
      <sheetName val="User Input"/>
      <sheetName val="Input Storage"/>
      <sheetName val="Triangle Templates"/>
      <sheetName val="Linear Trend Calc"/>
      <sheetName val="LogLinear Trend Calc"/>
      <sheetName val="Ratio, Manual Trend Calc"/>
      <sheetName val="Prior Valuation Date"/>
      <sheetName val="Seasonality"/>
      <sheetName val="CF"/>
      <sheetName val="WghtdCF"/>
      <sheetName val="HarmCF"/>
      <sheetName val="ArithCF"/>
      <sheetName val="CR"/>
      <sheetName val="CP Lag"/>
      <sheetName val="CP"/>
      <sheetName val="Paid Clai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Options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ient Profile"/>
      <sheetName val="Financial Profile"/>
      <sheetName val="Midpoint Summary"/>
      <sheetName val="Midpoint Cash"/>
      <sheetName val="High Range Cash"/>
      <sheetName val="Low Range Cash"/>
      <sheetName val="Midpoint P&amp;L Summary"/>
      <sheetName val="Midpoint P&amp;L"/>
      <sheetName val="High Range P&amp;L"/>
      <sheetName val="Low Range P&amp;L"/>
      <sheetName val="Benefit Summary"/>
      <sheetName val="Assumptions"/>
      <sheetName val="Level 1 Phasing"/>
      <sheetName val="Level 1 Implementation"/>
      <sheetName val="Level 2 Phasing"/>
      <sheetName val="Level 2 Implementation"/>
      <sheetName val="Level 3 Phasing"/>
      <sheetName val="Level 3 Implementation"/>
      <sheetName val="Benefit - LOS Reduction"/>
      <sheetName val="Benefit - Lab Unnecessary"/>
      <sheetName val="Benefit - Radiology Unnecessary"/>
      <sheetName val="Benefit - Drug Utilization"/>
      <sheetName val="Adverse Drug Events"/>
      <sheetName val="Lab Duplicate Orders"/>
      <sheetName val="Transcri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PReport"/>
      <sheetName val="OPReport"/>
      <sheetName val="ProReport"/>
      <sheetName val="DETAIL"/>
      <sheetName val="Settings_Fin_Stmts"/>
      <sheetName val="Settings_FSDetail"/>
      <sheetName val="Revenues"/>
      <sheetName val="FTE_Sum"/>
      <sheetName val="FTE_All"/>
      <sheetName val="Summary_5yrs_35mill_yr"/>
      <sheetName val="Charts"/>
      <sheetName val="Settings_Charts"/>
      <sheetName val="Capital"/>
      <sheetName val="Settings_Capital"/>
      <sheetName val="Cap_List"/>
      <sheetName val="Settings_Cap_List"/>
      <sheetName val="Sensitivity"/>
      <sheetName val="Settings_Sensitivity"/>
      <sheetName val="Settings_Custom"/>
      <sheetName val="Settings_System_Inputs"/>
      <sheetName val="Settings_Eliminations"/>
      <sheetName val="SMstr_NonPatient"/>
      <sheetName val="Settings_SMstr_NonPatient"/>
      <sheetName val="SMstr_Operation"/>
      <sheetName val="Settings_SMstr_Operation"/>
      <sheetName val="SMstr_Project"/>
      <sheetName val="Settings_SMstr_Project"/>
      <sheetName val="DirectTotal"/>
      <sheetName val="WSControl"/>
      <sheetName val="ConsData"/>
      <sheetName val="ConsTotal"/>
      <sheetName val="SPMRatings"/>
      <sheetName val="Settings_HospComb"/>
      <sheetName val="Settings_OPFACBLDG"/>
      <sheetName val="Settings_OPEQMME"/>
      <sheetName val="Settings_ITMME"/>
      <sheetName val="Settings_MedComb"/>
      <sheetName val="Settings_CONProj"/>
      <sheetName val="Settings_ProjChart"/>
      <sheetName val="Settings_DeansTax"/>
      <sheetName val="Settings_NewCap"/>
      <sheetName val="Settings_Sal_Adj"/>
      <sheetName val="Settings_EHR_wTotal_Capital"/>
      <sheetName val="Settings_Operational_Imprvmnts"/>
      <sheetName val="Settings_Operational_Changes"/>
      <sheetName val="Settings_EHR"/>
      <sheetName val="Settings_0607_PLUG"/>
      <sheetName val="0607_PLUG"/>
      <sheetName val="TotFAHC"/>
      <sheetName val="Hosp"/>
      <sheetName val="MG"/>
      <sheetName val="Overhead"/>
      <sheetName val="2010_FP"/>
      <sheetName val="2010_Hosp_OH"/>
      <sheetName val="2010_FAHC"/>
      <sheetName val="Custom"/>
      <sheetName val="Fin_Stmts"/>
      <sheetName val="FSDetail"/>
      <sheetName val="System_Inputs"/>
      <sheetName val="HospComb"/>
      <sheetName val="MedComb"/>
      <sheetName val="Eliminations"/>
      <sheetName val="ITMME"/>
      <sheetName val="OPEQMME"/>
      <sheetName val="OPFACBLDG"/>
      <sheetName val="CONProj"/>
      <sheetName val="EHR"/>
      <sheetName val="ProjChart"/>
      <sheetName val="DeansTax"/>
      <sheetName val="EHR_wTotal_Capital"/>
      <sheetName val="Operational_Imprvmnts"/>
      <sheetName val="Operational_Changes"/>
      <sheetName val="NewCap"/>
      <sheetName val="Sal_Adj"/>
      <sheetName val="KHACode"/>
      <sheetName val="Bgt_Hid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Options"/>
      <sheetName val="ORG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SC"/>
      <sheetName val="Coll%"/>
      <sheetName val="04PROJ"/>
      <sheetName val="04PROJ_Exp"/>
      <sheetName val="Pro Rate Increase"/>
      <sheetName val="Fac Rate Increase"/>
      <sheetName val="MCRBud"/>
      <sheetName val="MCRBASE"/>
      <sheetName val="GrossRevenue"/>
      <sheetName val="BudgetNumbers"/>
      <sheetName val="FSC MaPpings"/>
      <sheetName val="Contract Mapping"/>
      <sheetName val="Bond Mapping"/>
      <sheetName val="Total"/>
      <sheetName val="IPsumm"/>
      <sheetName val="opsumm"/>
      <sheetName val="profsumm"/>
      <sheetName val="Contract"/>
      <sheetName val="OutModelOverview"/>
      <sheetName val="ProWithhold"/>
      <sheetName val="MRKT_BSKT"/>
      <sheetName val="IP-Review"/>
      <sheetName val="OP-Review"/>
      <sheetName val="PRO-Review"/>
      <sheetName val="Change Summary"/>
      <sheetName val="VARIANCE"/>
      <sheetName val="OutModeling"/>
      <sheetName val="Withhold"/>
      <sheetName val="AP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wnload"/>
      <sheetName val="Visits"/>
      <sheetName val="Visits_RVUS_Billgs"/>
      <sheetName val="Summary"/>
      <sheetName val="1411"/>
      <sheetName val="1412"/>
      <sheetName val="1413"/>
      <sheetName val="1414"/>
      <sheetName val="1415"/>
      <sheetName val="1416"/>
      <sheetName val="1417"/>
      <sheetName val="1418"/>
      <sheetName val="1419"/>
      <sheetName val="1420"/>
      <sheetName val="1423"/>
      <sheetName val="1441"/>
      <sheetName val="1465"/>
      <sheetName val="147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"/>
      <sheetName val="QkInput"/>
      <sheetName val="Mothball"/>
      <sheetName val="Cash Flow"/>
      <sheetName val="Summary"/>
      <sheetName val="Data"/>
      <sheetName val="Tables"/>
      <sheetName val="Depr"/>
      <sheetName val="Calcul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Admissions - Adjusted"/>
      <sheetName val="Adjusted Discharges"/>
      <sheetName val="ADC - IP"/>
      <sheetName val="TOTAL -Adjusted Occ Bed"/>
      <sheetName val="Inst-AOB"/>
      <sheetName val="Adjusted Patient Days"/>
      <sheetName val="Inst-APD"/>
      <sheetName val="Admissions - Inpatient"/>
      <sheetName val="Admissions - Outpatient"/>
      <sheetName val="Births for Month"/>
      <sheetName val="Case Mix Index -All FSCs"/>
      <sheetName val="Case Mix Index -All Ex Newborns"/>
      <sheetName val="Case Mix Index -Medicare Only"/>
      <sheetName val="CMI -Medicare wo Psych_Rehab"/>
      <sheetName val="Case Mix Index -Non-Medicare"/>
      <sheetName val="Cath Lab Procedures"/>
      <sheetName val="Discharges - IP"/>
      <sheetName val="Discharge Time Goals IP"/>
      <sheetName val="Emer Dept Visit Vols"/>
      <sheetName val="EP Services CC1427"/>
      <sheetName val="Financial Sys Admissions"/>
      <sheetName val="FTEs - Paid with Physicians"/>
      <sheetName val="FTEs - Paid wo Physicians"/>
      <sheetName val="FTEs - Staff Reg Productive"/>
      <sheetName val="FTEs - Overtime "/>
      <sheetName val="FTEs - Travelers"/>
      <sheetName val="Hospital OP Visits"/>
      <sheetName val="LOS -All IP Discharges"/>
      <sheetName val="LOS -IN Pat Types"/>
      <sheetName val="LOS -Medicare IP"/>
      <sheetName val="OR Case Hours - IP_OP Combined"/>
      <sheetName val="OR Case Hours - IP"/>
      <sheetName val="OR Case Hours - OP"/>
      <sheetName val="PeriOp Total Volumes"/>
      <sheetName val="PeriOp MCHV OR Volumes"/>
      <sheetName val="PeriOp MCHV Proc Rm Volumes"/>
      <sheetName val="PeriOp FAH OR Volumes"/>
      <sheetName val="PeriOp FAH Proc Rm Volumes"/>
      <sheetName val="OR Cases - IP_OP Combined"/>
      <sheetName val="OR Case Volumes - IP"/>
      <sheetName val="OR Case Volumes - OP"/>
      <sheetName val="Maj_Min Proc Rm Hrs-IP_OP Comb"/>
      <sheetName val="Maj_Min Procedure Hrs - IP"/>
      <sheetName val="Maj_Min Procedure Hrs - OP"/>
      <sheetName val="Maj_Min Proc Cases-IP-OP Comb"/>
      <sheetName val="Maj_Min Proc Cases - IP"/>
      <sheetName val="Maj_Min Proc Cases - OP"/>
      <sheetName val="Patient Days - OP"/>
      <sheetName val="Patient Days - IP"/>
      <sheetName val="Patient Days - Combined"/>
      <sheetName val="Patient Days-Rehab"/>
      <sheetName val="Patient Days-Nursery"/>
      <sheetName val="Patient Days-NICU"/>
      <sheetName val="Patient Days-IP Psych"/>
      <sheetName val="Professional Total RVUs"/>
      <sheetName val="Professional Visits"/>
      <sheetName val="Revenue Prof-IP-OP Gross"/>
      <sheetName val="Walk In Center Visits"/>
      <sheetName val="Data Descriptions"/>
      <sheetName val="FY Budget Items"/>
      <sheetName val="FTEs"/>
      <sheetName val="Imported Data-Revenue"/>
      <sheetName val="LOS Data"/>
      <sheetName val="Imported Data-Births for Month"/>
      <sheetName val="Discharge Time"/>
      <sheetName val="BVIS_RVU_Imported_Data"/>
      <sheetName val="Nursing Station Census IP"/>
      <sheetName val="Nursing Station Census OP"/>
      <sheetName val="Nursing Station Census Both"/>
      <sheetName val="CMI Data"/>
      <sheetName val="Imported Data-Budget"/>
      <sheetName val="Imported Picis"/>
      <sheetName val="LOS -Medicare IP (Prelim)"/>
      <sheetName val=" PeriOp MCHV OR Volumes"/>
      <sheetName val="Professional  Worked RVUs"/>
      <sheetName val="FTEs 07"/>
      <sheetName val="Admissions - Inst Adjusted"/>
      <sheetName val="Chart Names &amp; Titles"/>
      <sheetName val="Imported Data-Census Inpatient"/>
      <sheetName val="Imported Data-Census Outpatient"/>
      <sheetName val="Patient Days - CMI Adjusted "/>
      <sheetName val="OR SUMMARY DATA"/>
      <sheetName val="Sheet1"/>
      <sheetName val="FTEs - Paid"/>
      <sheetName val="FTEs - Reg Productive"/>
      <sheetName val="FTEs 06"/>
      <sheetName val="Case Mix Index -All Ages"/>
      <sheetName val="Case Mix Index -Age Over 65"/>
      <sheetName val="Case Mix Index -Age Under 65"/>
      <sheetName val="FTEs - Productive"/>
      <sheetName val="Patient Days - Adjusted"/>
      <sheetName val="Professional Revenue "/>
      <sheetName val="Adjusted Occ Bed"/>
      <sheetName val="Data Summary"/>
      <sheetName val="Current_Month_Report_Detail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Admissions - Adjusted"/>
      <sheetName val="Adjusted Discharges"/>
      <sheetName val="ADC - IP"/>
      <sheetName val="TOTAL -Adjusted Occ Bed"/>
      <sheetName val="Inst-AOB"/>
      <sheetName val="Adjusted Patient Days"/>
      <sheetName val="Inst-APD"/>
      <sheetName val="Admissions - Inpatient"/>
      <sheetName val="Admissions - Outpatient"/>
      <sheetName val="Births for Month"/>
      <sheetName val="Case Mix Index -All FSCs"/>
      <sheetName val="Case Mix Index -All Ex Newborns"/>
      <sheetName val="Case Mix Index -Medicare Only"/>
      <sheetName val="CMI -Medicare wo Psych_Rehab"/>
      <sheetName val="Case Mix Index -Non-Medicare"/>
      <sheetName val="Cath Lab Procedures"/>
      <sheetName val="Discharges - IP"/>
      <sheetName val="Discharge Time Goals IP"/>
      <sheetName val="Emer Dept Visit Vols"/>
      <sheetName val="EP Services CC1427"/>
      <sheetName val="Financial Sys Admissions"/>
      <sheetName val="FTEs - Paid with Physicians"/>
      <sheetName val="FTEs - Paid wo Physicians"/>
      <sheetName val="FTEs - Staff Reg Productive"/>
      <sheetName val="FTEs - Overtime "/>
      <sheetName val="FTEs - Travelers"/>
      <sheetName val="Hospital OP Visits"/>
      <sheetName val="LOS -All IP Discharges"/>
      <sheetName val="LOS -IN Pat Types"/>
      <sheetName val="LOS -Medicare IP"/>
      <sheetName val="OR Case Hours - IP_OP Combined"/>
      <sheetName val="OR Case Hours - IP"/>
      <sheetName val="OR Case Hours - OP"/>
      <sheetName val="PeriOp Total Volumes"/>
      <sheetName val="PeriOp MCHV OR Volumes"/>
      <sheetName val="PeriOp MCHV Proc Rm Volumes"/>
      <sheetName val="PeriOp FAH OR Volumes"/>
      <sheetName val="PeriOp FAH Proc Rm Volumes"/>
      <sheetName val="OR Cases - IP_OP Combined"/>
      <sheetName val="OR Case Volumes - IP"/>
      <sheetName val="OR Case Volumes - OP"/>
      <sheetName val="Maj_Min Proc Rm Hrs-IP_OP Comb"/>
      <sheetName val="Maj_Min Procedure Hrs - IP"/>
      <sheetName val="Maj_Min Procedure Hrs - OP"/>
      <sheetName val="Maj_Min Proc Cases-IP-OP Comb"/>
      <sheetName val="Maj_Min Proc Cases - IP"/>
      <sheetName val="Maj_Min Proc Cases - OP"/>
      <sheetName val="Patient Days - OP"/>
      <sheetName val="Patient Days - IP"/>
      <sheetName val="Patient Days - Combined"/>
      <sheetName val="Patient Days-Rehab"/>
      <sheetName val="Patient Days-Nursery"/>
      <sheetName val="Patient Days-NICU"/>
      <sheetName val="Patient Days-IP Psych"/>
      <sheetName val="Professional Total RVUs"/>
      <sheetName val="Professional Visits"/>
      <sheetName val="Revenue Prof-IP-OP Gross"/>
      <sheetName val="Walk In Center Visits"/>
      <sheetName val="Data Descriptions"/>
      <sheetName val="FY Budget Items"/>
      <sheetName val="FTEs"/>
      <sheetName val="Imported Data-Revenue"/>
      <sheetName val="LOS Data"/>
      <sheetName val="Imported Data-Births for Month"/>
      <sheetName val="Discharge Time"/>
      <sheetName val="BVIS_RVU_Imported_Data"/>
      <sheetName val="Nursing Station Census IP"/>
      <sheetName val="Nursing Station Census OP"/>
      <sheetName val="Nursing Station Census Both"/>
      <sheetName val="CMI Data"/>
      <sheetName val="Imported Picis"/>
      <sheetName val="Imported Data-Budget"/>
      <sheetName val="LOS -Medicare IP (Prelim)"/>
      <sheetName val=" PeriOp MCHV OR Volumes"/>
      <sheetName val="Professional  Worked RVUs"/>
      <sheetName val="FTEs 07"/>
      <sheetName val="Admissions - Inst Adjusted"/>
      <sheetName val="Chart Names &amp; Titles"/>
      <sheetName val="Imported Data-Census Inpatient"/>
      <sheetName val="Imported Data-Census Outpatient"/>
      <sheetName val="Patient Days - CMI Adjusted "/>
      <sheetName val="OR SUMMARY DATA"/>
      <sheetName val="Sheet1"/>
      <sheetName val="FTEs - Paid"/>
      <sheetName val="FTEs - Reg Productive"/>
      <sheetName val="FTEs 06"/>
      <sheetName val="Case Mix Index -All Ages"/>
      <sheetName val="Case Mix Index -Age Over 65"/>
      <sheetName val="Case Mix Index -Age Under 65"/>
      <sheetName val="FTEs - Productive"/>
      <sheetName val="Patient Days - Adjusted"/>
      <sheetName val="Professional Revenue "/>
      <sheetName val="Adjusted Occ Bed"/>
      <sheetName val="Data Summary"/>
      <sheetName val="Current_Month_Report_Detail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Admissions - Adjusted"/>
      <sheetName val="Adjusted Discharges"/>
      <sheetName val="ADC - IP"/>
      <sheetName val="TOTAL -Adjusted Occ Bed"/>
      <sheetName val="Inst-AOB"/>
      <sheetName val="Adjusted Patient Days"/>
      <sheetName val="Inst-APD"/>
      <sheetName val="Admissions - Inpatient"/>
      <sheetName val="Admissions - Outpatient"/>
      <sheetName val="Births for Month"/>
      <sheetName val="Case Mix Index -All FSCs"/>
      <sheetName val="Case Mix Index -All Ex Newborns"/>
      <sheetName val="Case Mix Index -Medicare Only"/>
      <sheetName val="CMI -Medicare wo Psych_Rehab"/>
      <sheetName val="Case Mix Index -Non-Medicare"/>
      <sheetName val="Cath Lab Procedures"/>
      <sheetName val="Discharges - IP"/>
      <sheetName val="Discharge Time Goals IP"/>
      <sheetName val="Emer Dept Visit Vols"/>
      <sheetName val="EP Services CC1427"/>
      <sheetName val="Financial Sys Admissions"/>
      <sheetName val="FTEs - Paid with Physicians"/>
      <sheetName val="FTEs - Paid wo Physicians"/>
      <sheetName val="FTEs - Staff Reg Productive"/>
      <sheetName val="FTEs - Overtime "/>
      <sheetName val="FTEs - Travelers"/>
      <sheetName val="Hospital OP Visits"/>
      <sheetName val="LOS -All IP Discharges"/>
      <sheetName val="LOS -IN Pat Types"/>
      <sheetName val="LOS -Medicare IP"/>
      <sheetName val="OR Case Hours - IP_OP Combined"/>
      <sheetName val="OR Case Hours - IP"/>
      <sheetName val="OR Case Hours - OP"/>
      <sheetName val="PeriOp Total Volumes"/>
      <sheetName val="PeriOp MCHV OR Volumes"/>
      <sheetName val="PeriOp MCHV Proc Rm Volumes"/>
      <sheetName val="PeriOp FAH OR Volumes"/>
      <sheetName val="PeriOp FAH Proc Rm Volumes"/>
      <sheetName val="OR Cases - IP_OP Combined"/>
      <sheetName val="OR Case Volumes - IP"/>
      <sheetName val="OR Case Volumes - OP"/>
      <sheetName val="Maj_Min Proc Rm Hrs-IP_OP Comb"/>
      <sheetName val="Maj_Min Procedure Hrs - IP"/>
      <sheetName val="Maj_Min Procedure Hrs - OP"/>
      <sheetName val="Maj_Min Proc Cases-IP-OP Comb"/>
      <sheetName val="Maj_Min Proc Cases - IP"/>
      <sheetName val="Maj_Min Proc Cases - OP"/>
      <sheetName val="Patient Days - OP"/>
      <sheetName val="Patient Days - IP"/>
      <sheetName val="Patient Days - Combined"/>
      <sheetName val="Patient Days-Rehab"/>
      <sheetName val="Patient Days-Nursery"/>
      <sheetName val="Patient Days-NICU"/>
      <sheetName val="Patient Days-IP Psych"/>
      <sheetName val="Professional Total RVUs"/>
      <sheetName val="Professional Visits"/>
      <sheetName val="Revenue Prof-IP-OP Gross"/>
      <sheetName val="Walk In Center Visits"/>
      <sheetName val="Data Descriptions"/>
      <sheetName val="FY Budget Items"/>
      <sheetName val="FTEs"/>
      <sheetName val="Imported Data-Revenue"/>
      <sheetName val="LOS Data"/>
      <sheetName val="Imported Data-Births for Month"/>
      <sheetName val="Discharge Time"/>
      <sheetName val="BVIS_RVU_Imported_Data"/>
      <sheetName val="Nursing Station Census IP"/>
      <sheetName val="Nursing Station Census OP"/>
      <sheetName val="Nursing Station Census Both"/>
      <sheetName val="CMI Data"/>
      <sheetName val="Imported Data-Budget"/>
      <sheetName val="Imported Picis"/>
      <sheetName val="LOS -Medicare IP (Prelim)"/>
      <sheetName val=" PeriOp MCHV OR Volumes"/>
      <sheetName val="Professional  Worked RVUs"/>
      <sheetName val="FTEs 07"/>
      <sheetName val="Admissions - Inst Adjusted"/>
      <sheetName val="Chart Names &amp; Titles"/>
      <sheetName val="Imported Data-Census Inpatient"/>
      <sheetName val="Imported Data-Census Outpatient"/>
      <sheetName val="Patient Days - CMI Adjusted "/>
      <sheetName val="OR SUMMARY DATA"/>
      <sheetName val="Sheet1"/>
      <sheetName val="FTEs - Paid"/>
      <sheetName val="FTEs - Reg Productive"/>
      <sheetName val="FTEs 06"/>
      <sheetName val="Case Mix Index -All Ages"/>
      <sheetName val="Case Mix Index -Age Over 65"/>
      <sheetName val="Case Mix Index -Age Under 65"/>
      <sheetName val="FTEs - Productive"/>
      <sheetName val="Patient Days - Adjusted"/>
      <sheetName val="Professional Revenue "/>
      <sheetName val="Adjusted Occ Bed"/>
      <sheetName val="Data Summary"/>
      <sheetName val="Current_Month_Report_Detail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Unrestricted YTD New"/>
      <sheetName val="Unrest Monthly New"/>
      <sheetName val="Cash new"/>
      <sheetName val="Bal sht new"/>
      <sheetName val="Net Assets New"/>
      <sheetName val="Sch of Patient Net Rev New"/>
      <sheetName val="Summary"/>
      <sheetName val="Print Margin charts"/>
      <sheetName val="Print Capital &amp; Profit Charts"/>
      <sheetName val=" Print Activity &amp; CMI charts"/>
      <sheetName val="second title page"/>
      <sheetName val="Unrestricted YTD New June 2004"/>
      <sheetName val="Unrest Monthly New June 2004"/>
      <sheetName val="Bal sht new June 2004"/>
      <sheetName val="Net Assets New June 3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Unrestricted YTD New"/>
      <sheetName val="Unrest Monthly New"/>
      <sheetName val="Cash new"/>
      <sheetName val="Bal sht new"/>
      <sheetName val="Net Assets New"/>
      <sheetName val="Sch of Patient Net Rev New"/>
      <sheetName val="Summary"/>
      <sheetName val="Print Margin charts"/>
      <sheetName val="Print Capital &amp; Profit Charts"/>
      <sheetName val=" Print Activity &amp; CMI charts"/>
      <sheetName val="second title page"/>
      <sheetName val="Unrestricted YTD New June 2004"/>
      <sheetName val="Unrest Monthly New June 2004"/>
      <sheetName val="Bal sht new June 2004"/>
      <sheetName val="Net Assets New June 3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Unrestricted YTD New"/>
      <sheetName val="Unrest Monthly New"/>
      <sheetName val="Cash new"/>
      <sheetName val="Bal sht new"/>
      <sheetName val="Net Assets New"/>
      <sheetName val="Sch of Patient Net Rev New"/>
      <sheetName val="Summary"/>
      <sheetName val="Print Margin charts"/>
      <sheetName val="Print Capital &amp; Profit Charts"/>
      <sheetName val=" Print Activity &amp; CMI charts"/>
      <sheetName val="second title page"/>
      <sheetName val="Unrestricted YTD New June 2004"/>
      <sheetName val="Unrest Monthly New June 2004"/>
      <sheetName val="Bal sht new June 2004"/>
      <sheetName val="Net Assets New June 3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ournal Voucher"/>
      <sheetName val="worksheet (2)"/>
      <sheetName val="old format"/>
      <sheetName val="Instructions and Tips"/>
    </sheetNames>
    <sheetDataSet>
      <sheetData sheetId="0"/>
      <sheetData sheetId="1"/>
      <sheetData sheetId="2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ol-rev-exp"/>
      <sheetName val="FTEs"/>
      <sheetName val="vol dwnld"/>
      <sheetName val="rvu dwnld"/>
      <sheetName val="RVUs"/>
      <sheetName val="MGM GEN SAL _99"/>
      <sheetName val="Vari Analysis"/>
      <sheetName val="MGM Rollup"/>
      <sheetName val="MGM"/>
      <sheetName val="Surg"/>
      <sheetName val="Anes"/>
      <sheetName val="Neuro"/>
      <sheetName val="Women's"/>
      <sheetName val="Ortho_Rehab"/>
      <sheetName val="Path"/>
      <sheetName val="Rad"/>
      <sheetName val="Med"/>
      <sheetName val="Mental Hlth"/>
      <sheetName val="FP"/>
      <sheetName val="Children's"/>
      <sheetName val="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"/>
      <sheetName val="CAPDET"/>
      <sheetName val="Summary for BISHCA Schedules"/>
      <sheetName val="RAP"/>
      <sheetName val="Equipment (for Bud  Worksheet)"/>
      <sheetName val="Facilities (for Bud Worksheet)"/>
      <sheetName val="Info Systems (for Bud Workshee)"/>
      <sheetName val="Equipment (working)"/>
      <sheetName val="Facilities (working)"/>
      <sheetName val="Info Systems (working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-Exp-Stats"/>
      <sheetName val="Vol-RVU-Rev"/>
      <sheetName val="Graphs"/>
      <sheetName val="Angio"/>
    </sheetNames>
    <sheetDataSet>
      <sheetData sheetId="0"/>
      <sheetData sheetId="1"/>
      <sheetData sheetId="2"/>
      <sheetData sheetId="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SH-Tax"/>
      <sheetName val="Sheet3"/>
      <sheetName val="Assumptions"/>
      <sheetName val="Mcare"/>
      <sheetName val="Prog Rate Inc"/>
      <sheetName val="Cost Shift"/>
      <sheetName val="State"/>
      <sheetName val="Components"/>
      <sheetName val="Narrative"/>
      <sheetName val="State File"/>
      <sheetName val="Report 5"/>
      <sheetName val="Bud Team"/>
      <sheetName val="FY12 Rev Source"/>
      <sheetName val="Jan 13 Rev Source"/>
      <sheetName val="Historical"/>
      <sheetName val="Stats"/>
      <sheetName val="Net to Gross"/>
      <sheetName val="Rev Edits"/>
      <sheetName val="Budget Input"/>
      <sheetName val="M'care IP"/>
      <sheetName val="M'care OP"/>
      <sheetName val="M'care U&amp;C"/>
      <sheetName val="Psych"/>
      <sheetName val="Rehab"/>
      <sheetName val="Swing"/>
      <sheetName val="M'caid IP"/>
      <sheetName val="M'caid OP"/>
      <sheetName val="M'caid U&amp;C"/>
      <sheetName val="M'care HMO"/>
      <sheetName val="BCBS"/>
      <sheetName val="WC"/>
      <sheetName val="Catamount"/>
      <sheetName val="CIGNA &amp; MVP"/>
      <sheetName val="Other CA's"/>
      <sheetName val="Recon"/>
      <sheetName val="Bud 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SH-Tax"/>
      <sheetName val="Sheet3"/>
      <sheetName val="Assumptions"/>
      <sheetName val="Mcare"/>
      <sheetName val="Prog Rate Inc"/>
      <sheetName val="Cost Shift"/>
      <sheetName val="State"/>
      <sheetName val="Components"/>
      <sheetName val="Narrative"/>
      <sheetName val="State File"/>
      <sheetName val="Report 5"/>
      <sheetName val="Bud Team"/>
      <sheetName val="FY12 Rev Source"/>
      <sheetName val="Jan 13 Rev Source"/>
      <sheetName val="Historical"/>
      <sheetName val="Stats"/>
      <sheetName val="Net to Gross"/>
      <sheetName val="Rev Edits"/>
      <sheetName val="Budget Input"/>
      <sheetName val="M'care IP"/>
      <sheetName val="M'care OP"/>
      <sheetName val="M'care U&amp;C"/>
      <sheetName val="Psych"/>
      <sheetName val="Rehab"/>
      <sheetName val="Swing"/>
      <sheetName val="M'caid IP"/>
      <sheetName val="M'caid OP"/>
      <sheetName val="M'caid U&amp;C"/>
      <sheetName val="M'care HMO"/>
      <sheetName val="BCBS"/>
      <sheetName val="WC"/>
      <sheetName val="Catamount"/>
      <sheetName val="CIGNA &amp; MVP"/>
      <sheetName val="Other CA's"/>
      <sheetName val="Recon"/>
      <sheetName val="Bud 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SH-Tax"/>
      <sheetName val="Sheet3"/>
      <sheetName val="Assumptions"/>
      <sheetName val="Mcare"/>
      <sheetName val="Prog Rate Inc"/>
      <sheetName val="Cost Shift"/>
      <sheetName val="State"/>
      <sheetName val="Components"/>
      <sheetName val="Narrative"/>
      <sheetName val="State File"/>
      <sheetName val="Report 5"/>
      <sheetName val="Bud Team"/>
      <sheetName val="FY12 Rev Source"/>
      <sheetName val="Jan 13 Rev Source"/>
      <sheetName val="Historical"/>
      <sheetName val="Stats"/>
      <sheetName val="Net to Gross"/>
      <sheetName val="Rev Edits"/>
      <sheetName val="Budget Input"/>
      <sheetName val="M'care IP"/>
      <sheetName val="M'care OP"/>
      <sheetName val="M'care U&amp;C"/>
      <sheetName val="Psych"/>
      <sheetName val="Rehab"/>
      <sheetName val="Swing"/>
      <sheetName val="M'caid IP"/>
      <sheetName val="M'caid OP"/>
      <sheetName val="M'caid U&amp;C"/>
      <sheetName val="M'care HMO"/>
      <sheetName val="BCBS"/>
      <sheetName val="WC"/>
      <sheetName val="Catamount"/>
      <sheetName val="CIGNA &amp; MVP"/>
      <sheetName val="Other CA's"/>
      <sheetName val="Recon"/>
      <sheetName val="Bud 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List"/>
      <sheetName val="Report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 refreshError="1"/>
      <sheetData sheetId="8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"/>
      <sheetName val="Net"/>
      <sheetName val="Variable"/>
      <sheetName val="Vol&amp;Exp"/>
      <sheetName val="Salary Pool"/>
      <sheetName val="Sheet1"/>
      <sheetName val="Sheet2"/>
      <sheetName val="Sheet3"/>
      <sheetName val="Sheet4"/>
      <sheetName val="Sheet6"/>
      <sheetName val="Sheet5"/>
      <sheetName val="Cap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PBEXqueries"/>
      <sheetName val="SAPBEXfilters"/>
      <sheetName val="Proforma"/>
      <sheetName val="Proforma Matrix"/>
      <sheetName val="PREV FILE TIE OUT"/>
      <sheetName val="SCNA Trade P&amp;L"/>
      <sheetName val="Systems"/>
      <sheetName val="Seating"/>
      <sheetName val="Turnstone"/>
      <sheetName val="Wood"/>
      <sheetName val="A&amp;T"/>
      <sheetName val="Other"/>
      <sheetName val="Services"/>
      <sheetName val="Trend P&amp;L"/>
      <sheetName val="Allocations"/>
      <sheetName val=" OPEX"/>
      <sheetName val="Services Inputs"/>
      <sheetName val="SCNA Tie Out"/>
      <sheetName val="Sales less vended "/>
      <sheetName val="Cube Allocation Basis"/>
      <sheetName val="Canada vended"/>
      <sheetName val="Trade Actual Data"/>
      <sheetName val="Net Sales"/>
      <sheetName val="Full Yr Forecast"/>
      <sheetName val="Trade Plan"/>
      <sheetName val="Trade YAG Actual"/>
      <sheetName val="Trade Forecast"/>
      <sheetName val="Ranges"/>
      <sheetName val="FY07 Actual Category 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HIBIT I"/>
      <sheetName val="EXHIBIT II"/>
      <sheetName val="EXHIBIT III.A"/>
      <sheetName val="EXHIBIT III.B"/>
      <sheetName val="EXHIBIT IV.A"/>
      <sheetName val="EXHIBIT IV.B"/>
      <sheetName val="EXHIBIT V.A"/>
      <sheetName val="EXHIBIT VI.A"/>
      <sheetName val="EXHIBIT V.B"/>
      <sheetName val="EXHIBIT VI.B"/>
      <sheetName val="EXHIBIT VII.A"/>
      <sheetName val="EXHIBIT VII.B"/>
      <sheetName val="EXHIBIT VIII"/>
      <sheetName val="Distribution vs. Projection"/>
      <sheetName val="DPC Stop"/>
      <sheetName val="Benchmarks"/>
      <sheetName val="APP Supervision"/>
      <sheetName val="Assumptions"/>
      <sheetName val="Source Data Summary"/>
      <sheetName val="Single versus APP"/>
      <sheetName val="Contributions"/>
      <sheetName val="Contribution vs. Projection"/>
      <sheetName val="Table 20.22"/>
      <sheetName val="Table 76.1"/>
      <sheetName val="Table 77.1"/>
      <sheetName val="Client Data"/>
      <sheetName val="APP List"/>
      <sheetName val="NewHires2011"/>
      <sheetName val="ECG SHMG phys ex HDVCH"/>
      <sheetName val="Benchmark Deviations"/>
      <sheetName val="SA 40 Service"/>
      <sheetName val="Jan-Dec11 data"/>
      <sheetName val="S Prov calcs"/>
      <sheetName val="B Prov Calcs"/>
      <sheetName val="Physician Data"/>
      <sheetName val="Stipends"/>
      <sheetName val="Summary - All"/>
      <sheetName val="Clinical vs Nonclinical"/>
      <sheetName val="Terms2011"/>
      <sheetName val="HDVCH FY13 Comp"/>
      <sheetName val="HDVCH Salary"/>
      <sheetName val="GRMEP "/>
      <sheetName val="HDVCH WRVU"/>
      <sheetName val="Sheet1"/>
      <sheetName val="Sheet3"/>
      <sheetName val="Sheet2"/>
      <sheetName val="Sheet7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Benchmark Performance"/>
      <sheetName val="Variance Tables"/>
      <sheetName val="Benchmark Tables"/>
      <sheetName val="Projection Tables"/>
      <sheetName val="Stacked Compensation"/>
      <sheetName val="Var - Impact of Projection"/>
      <sheetName val="Data Source"/>
      <sheetName val="Regression"/>
      <sheetName val="Site to Median"/>
      <sheetName val="Individual to Median"/>
      <sheetName val="Bench Actual"/>
      <sheetName val="Quality Scores"/>
      <sheetName val="Modeling"/>
      <sheetName val="Proposed Model"/>
      <sheetName val="Proposed Scorecard"/>
      <sheetName val="Indiv. Var."/>
      <sheetName val="Site Var."/>
      <sheetName val="Proposed Funding"/>
      <sheetName val="Proposed SiteIndiv"/>
      <sheetName val="Proposed APP"/>
      <sheetName val="Current Model"/>
      <sheetName val="Print Break"/>
      <sheetName val="Immunizations"/>
      <sheetName val="Source Data"/>
      <sheetName val="Benchmarks"/>
      <sheetName val="Contributions"/>
      <sheetName val="Table 20.22"/>
      <sheetName val="Table 77.1"/>
      <sheetName val="Client Data"/>
      <sheetName val="Staff per WRVU"/>
      <sheetName val="Contribution Margin"/>
      <sheetName val="PIP Scores"/>
      <sheetName val="Pt Exp"/>
      <sheetName val="2012 YTD Primary Care"/>
      <sheetName val="APP's wRVU Sept12"/>
      <sheetName val="APP 2012"/>
      <sheetName val="APP List"/>
      <sheetName val="ECG SHMG phys ex HDVCH"/>
      <sheetName val="Benchmark Deviations"/>
      <sheetName val="Jan-Dec11 data"/>
      <sheetName val="Physician Data"/>
      <sheetName val="Stipends"/>
      <sheetName val="Summary - All"/>
      <sheetName val="Clinical vs Nonclinical"/>
      <sheetName val="Sheet1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"/>
      <sheetName val="PCS"/>
      <sheetName val="Rpt Card"/>
      <sheetName val="Sales &amp; COS Summ"/>
      <sheetName val="Flexed COS"/>
      <sheetName val="Efficiency"/>
      <sheetName val="Forecast"/>
      <sheetName val="COGS Review"/>
      <sheetName val="Inventory"/>
      <sheetName val="Stats"/>
      <sheetName val="Core Steel"/>
      <sheetName val="Financial Review Pg 1"/>
      <sheetName val="Financial Review Pg 2"/>
      <sheetName val="Sales $ per MUC"/>
      <sheetName val="Factors"/>
      <sheetName val="Historical Actual"/>
      <sheetName val="Historical Plan"/>
      <sheetName val="Actual"/>
      <sheetName val="Planned"/>
      <sheetName val="PriorYear"/>
      <sheetName val="ActualTotal"/>
      <sheetName val="PlannedTotal"/>
      <sheetName val="PriorYearTotal"/>
      <sheetName val="MUCActualTotal"/>
      <sheetName val="MUCPlannedTotal"/>
      <sheetName val="MUCPriorYear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"/>
      <sheetName val="CAPDET"/>
      <sheetName val="Summary for BISHCA Schedules"/>
      <sheetName val="RAP"/>
      <sheetName val="Equipment (for Bud  Worksheet)"/>
      <sheetName val="Facilities (for Bud Worksheet)"/>
      <sheetName val="Info Systems (for Bud Workshee)"/>
      <sheetName val="Equipment (working)"/>
      <sheetName val="Facilities (working)"/>
      <sheetName val="Info Systems (working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iled Changes"/>
      <sheetName val="Balance By Cost Center"/>
      <sheetName val="Data Collection"/>
    </sheetNames>
    <sheetDataSet>
      <sheetData sheetId="0"/>
      <sheetData sheetId="1"/>
      <sheetData sheetId="2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iled Changes"/>
      <sheetName val="Balance By Cost Center"/>
      <sheetName val="Data Collection"/>
    </sheetNames>
    <sheetDataSet>
      <sheetData sheetId="0"/>
      <sheetData sheetId="1"/>
      <sheetData sheetId="2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iled Changes"/>
      <sheetName val="Balance By Cost Center"/>
      <sheetName val="Data Collection"/>
    </sheetNames>
    <sheetDataSet>
      <sheetData sheetId="0"/>
      <sheetData sheetId="1"/>
      <sheetData sheetId="2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OR"/>
    </sheetNames>
    <sheetDataSet>
      <sheetData sheetId="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 used"/>
      <sheetName val="net to gross budget package"/>
      <sheetName val="Budget Package"/>
      <sheetName val="Budget Page"/>
      <sheetName val="Rev. by Payor"/>
      <sheetName val="Rev. Analysis"/>
      <sheetName val="Net to Gross"/>
      <sheetName val="Rev Summary"/>
      <sheetName val="M'caid IP"/>
      <sheetName val="M'caid OP"/>
      <sheetName val="M'caid U&amp;C"/>
      <sheetName val="M'care U&amp;C"/>
      <sheetName val="M'care IP DRG"/>
      <sheetName val="M'care IP Psych"/>
      <sheetName val="M'care IP Rehab"/>
      <sheetName val="M'care OP APC"/>
      <sheetName val="Swing Beds"/>
      <sheetName val="BCBS"/>
      <sheetName val="TVHP "/>
      <sheetName val="CHP"/>
      <sheetName val="Other C-A's"/>
      <sheetName val="Frozen PPS Rates Calculation"/>
      <sheetName val="Rev Com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 used"/>
      <sheetName val="net to gross budget package"/>
      <sheetName val="Budget Package"/>
      <sheetName val="Budget Page"/>
      <sheetName val="Rev. by Payor"/>
      <sheetName val="Rev. Analysis"/>
      <sheetName val="Net to Gross"/>
      <sheetName val="Rev Summary"/>
      <sheetName val="M'caid IP"/>
      <sheetName val="M'caid OP"/>
      <sheetName val="M'caid U&amp;C"/>
      <sheetName val="M'care U&amp;C"/>
      <sheetName val="M'care IP DRG"/>
      <sheetName val="M'care IP Psych"/>
      <sheetName val="M'care IP Rehab"/>
      <sheetName val="M'care OP APC"/>
      <sheetName val="Swing Beds"/>
      <sheetName val="BCBS"/>
      <sheetName val="TVHP "/>
      <sheetName val="CHP"/>
      <sheetName val="Other C-A's"/>
      <sheetName val="Frozen PPS Rates Calculation"/>
      <sheetName val="Rev Com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 used"/>
      <sheetName val="net to gross budget package"/>
      <sheetName val="Budget Package"/>
      <sheetName val="Budget Page"/>
      <sheetName val="Rev. by Payor"/>
      <sheetName val="Rev. Analysis"/>
      <sheetName val="Net to Gross"/>
      <sheetName val="Rev Summary"/>
      <sheetName val="M'caid IP"/>
      <sheetName val="M'caid OP"/>
      <sheetName val="M'caid U&amp;C"/>
      <sheetName val="M'care U&amp;C"/>
      <sheetName val="M'care IP DRG"/>
      <sheetName val="M'care IP Psych"/>
      <sheetName val="M'care IP Rehab"/>
      <sheetName val="M'care OP APC"/>
      <sheetName val="Swing Beds"/>
      <sheetName val="BCBS"/>
      <sheetName val="TVHP "/>
      <sheetName val="CHP"/>
      <sheetName val="Other C-A's"/>
      <sheetName val="Frozen PPS Rates Calculation"/>
      <sheetName val="Rev Com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"/>
      <sheetName val="Report"/>
      <sheetName val="Charts"/>
      <sheetName val="Capital"/>
      <sheetName val="SPMRatings"/>
      <sheetName val="Instructions"/>
      <sheetName val="User"/>
      <sheetName val="Ratios"/>
      <sheetName val="Settings"/>
      <sheetName val="Orientation"/>
      <sheetName val="Delivery"/>
      <sheetName val="RptClose"/>
      <sheetName val="Hidden"/>
      <sheetName val="FinancialState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ptClose"/>
      <sheetName val="Instructions"/>
      <sheetName val="Settings_Report"/>
      <sheetName val="Menu"/>
      <sheetName val="Report"/>
      <sheetName val="User"/>
      <sheetName val="Outpatient"/>
      <sheetName val="Bed Occupancy"/>
      <sheetName val="Discharges&amp;DischDays"/>
      <sheetName val="Pat_Days"/>
      <sheetName val="ED"/>
      <sheetName val="OR_and_Minor_Cases"/>
      <sheetName val="OR_and_Minor_Hrs"/>
      <sheetName val="Cardiology"/>
      <sheetName val="Endoscopy"/>
      <sheetName val="Radiology"/>
      <sheetName val="Lab"/>
      <sheetName val="Prescriptions &amp; Doses"/>
      <sheetName val="MG_Worked_RVUs_by_Div"/>
      <sheetName val="MG_Total_RVUs_by_Div"/>
      <sheetName val="MG_Clinical_Metric_by_Div"/>
      <sheetName val="MG Worked RVU's"/>
      <sheetName val="MG Total RVU's"/>
      <sheetName val="MG Clinical Metric"/>
      <sheetName val="Settings"/>
      <sheetName val="Orientation"/>
      <sheetName val="Delivery"/>
      <sheetName val="List"/>
      <sheetName val="DOSES"/>
      <sheetName val="Discharge Days"/>
      <sheetName val="Hidden"/>
      <sheetName val="ORG"/>
      <sheetName val="FP_Total_RVUs_by_Div"/>
      <sheetName val="FP_Worked_RVUs_by_Div"/>
      <sheetName val="FP_Clinical_Metric_by_Div"/>
      <sheetName val="FP Total RVU's"/>
      <sheetName val="FP Worked RVU's"/>
      <sheetName val="FP Clinical Metric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t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"/>
      <sheetName val="CAPDET"/>
      <sheetName val="Summary for BISHCA Schedules"/>
      <sheetName val="RAP"/>
      <sheetName val="Equipment (for Bud  Worksheet)"/>
      <sheetName val="Facilities (for Bud Worksheet)"/>
      <sheetName val="Info Systems (for Bud Workshee)"/>
      <sheetName val="Equipment (working)"/>
      <sheetName val="Facilities (working)"/>
      <sheetName val="Info Systems (working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t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t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S"/>
      <sheetName val="000"/>
      <sheetName val="003"/>
      <sheetName val="003-OTHER"/>
      <sheetName val="00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S"/>
      <sheetName val="000"/>
      <sheetName val="003"/>
      <sheetName val="003-OTHER"/>
      <sheetName val="00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S"/>
      <sheetName val="000"/>
      <sheetName val="003"/>
      <sheetName val="003-OTHER"/>
      <sheetName val="005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90D04-2994-40D5-9F57-323F2FF0F103}">
  <sheetPr>
    <tabColor theme="9" tint="0.59999389629810485"/>
    <pageSetUpPr fitToPage="1"/>
  </sheetPr>
  <dimension ref="A1:KP130"/>
  <sheetViews>
    <sheetView topLeftCell="B1" zoomScaleNormal="100" workbookViewId="0">
      <pane xSplit="2" topLeftCell="D1" activePane="topRight" state="frozen"/>
      <selection activeCell="B4" sqref="B4"/>
      <selection pane="topRight" activeCell="D7" sqref="D7"/>
    </sheetView>
  </sheetViews>
  <sheetFormatPr defaultColWidth="10" defaultRowHeight="15" x14ac:dyDescent="0.25"/>
  <cols>
    <col min="1" max="1" width="4.28515625" style="1" customWidth="1"/>
    <col min="2" max="2" width="2.7109375" style="1" customWidth="1"/>
    <col min="3" max="10" width="20.42578125" customWidth="1"/>
    <col min="11" max="11" width="17.28515625" customWidth="1"/>
  </cols>
  <sheetData>
    <row r="1" spans="1:302" s="1" customFormat="1" ht="15.75" x14ac:dyDescent="0.3">
      <c r="C1" s="307" t="s">
        <v>0</v>
      </c>
      <c r="D1" s="307"/>
      <c r="E1" s="307"/>
      <c r="F1" s="307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  <c r="IW1" s="48"/>
      <c r="IX1" s="48"/>
      <c r="IY1" s="48"/>
      <c r="IZ1" s="48"/>
      <c r="JA1" s="48"/>
      <c r="JB1" s="48"/>
      <c r="JC1" s="48"/>
      <c r="JD1" s="48"/>
      <c r="JE1" s="48"/>
      <c r="JF1" s="48"/>
      <c r="JG1" s="48"/>
      <c r="JH1" s="48"/>
      <c r="JI1" s="48"/>
      <c r="JJ1" s="48"/>
      <c r="JK1" s="48"/>
      <c r="JL1" s="48"/>
      <c r="JM1" s="48"/>
      <c r="JN1" s="48"/>
      <c r="JO1" s="48"/>
      <c r="JP1" s="48"/>
      <c r="JQ1" s="48"/>
      <c r="JR1" s="48"/>
      <c r="JS1" s="48"/>
      <c r="JT1" s="48"/>
      <c r="JU1" s="48"/>
      <c r="JV1" s="48"/>
      <c r="JW1" s="48"/>
      <c r="JX1" s="48"/>
      <c r="JY1" s="48"/>
      <c r="JZ1" s="48"/>
      <c r="KA1" s="48"/>
      <c r="KB1" s="48"/>
      <c r="KC1" s="48"/>
      <c r="KD1" s="48"/>
      <c r="KE1" s="48"/>
      <c r="KF1" s="48"/>
      <c r="KG1" s="48"/>
      <c r="KH1" s="48"/>
      <c r="KI1" s="48"/>
      <c r="KJ1" s="48"/>
      <c r="KK1" s="48"/>
      <c r="KL1" s="48"/>
      <c r="KM1" s="48"/>
      <c r="KN1" s="48"/>
      <c r="KO1" s="48"/>
      <c r="KP1" s="48"/>
    </row>
    <row r="2" spans="1:302" s="1" customFormat="1" ht="15.75" x14ac:dyDescent="0.3">
      <c r="C2" s="307" t="s">
        <v>1</v>
      </c>
      <c r="D2" s="307"/>
      <c r="E2" s="307"/>
      <c r="F2" s="307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  <c r="IW2" s="48"/>
      <c r="IX2" s="48"/>
      <c r="IY2" s="48"/>
      <c r="IZ2" s="48"/>
      <c r="JA2" s="48"/>
      <c r="JB2" s="48"/>
      <c r="JC2" s="48"/>
      <c r="JD2" s="48"/>
      <c r="JE2" s="48"/>
      <c r="JF2" s="48"/>
      <c r="JG2" s="48"/>
      <c r="JH2" s="48"/>
      <c r="JI2" s="48"/>
      <c r="JJ2" s="48"/>
      <c r="JK2" s="48"/>
      <c r="JL2" s="48"/>
      <c r="JM2" s="48"/>
      <c r="JN2" s="48"/>
      <c r="JO2" s="48"/>
      <c r="JP2" s="48"/>
      <c r="JQ2" s="48"/>
      <c r="JR2" s="48"/>
      <c r="JS2" s="48"/>
      <c r="JT2" s="48"/>
      <c r="JU2" s="48"/>
      <c r="JV2" s="48"/>
      <c r="JW2" s="48"/>
      <c r="JX2" s="48"/>
      <c r="JY2" s="48"/>
      <c r="JZ2" s="48"/>
      <c r="KA2" s="48"/>
      <c r="KB2" s="48"/>
      <c r="KC2" s="48"/>
      <c r="KD2" s="48"/>
      <c r="KE2" s="48"/>
      <c r="KF2" s="48"/>
      <c r="KG2" s="48"/>
      <c r="KH2" s="48"/>
      <c r="KI2" s="48"/>
      <c r="KJ2" s="48"/>
      <c r="KK2" s="48"/>
      <c r="KL2" s="48"/>
      <c r="KM2" s="48"/>
      <c r="KN2" s="48"/>
      <c r="KO2" s="48"/>
      <c r="KP2" s="48"/>
    </row>
    <row r="3" spans="1:302" s="49" customFormat="1" x14ac:dyDescent="0.25">
      <c r="B3" s="1"/>
      <c r="C3" s="220"/>
      <c r="D3" s="221"/>
      <c r="E3" s="222"/>
      <c r="F3" s="250"/>
      <c r="G3" s="250"/>
      <c r="H3" s="250"/>
      <c r="I3" s="250"/>
      <c r="J3" s="250"/>
      <c r="K3" s="250"/>
      <c r="L3" s="308" t="s">
        <v>2</v>
      </c>
      <c r="M3" s="309"/>
      <c r="N3" s="309"/>
      <c r="O3" s="309"/>
      <c r="P3" s="310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</row>
    <row r="4" spans="1:302" s="39" customFormat="1" ht="51.95" customHeight="1" x14ac:dyDescent="0.25">
      <c r="A4" s="38" t="s">
        <v>3</v>
      </c>
      <c r="B4" s="38"/>
      <c r="C4" s="40" t="s">
        <v>4</v>
      </c>
      <c r="D4" s="297" t="s">
        <v>5</v>
      </c>
      <c r="E4" s="40" t="s">
        <v>6</v>
      </c>
      <c r="F4" s="40" t="s">
        <v>7</v>
      </c>
      <c r="G4" s="40" t="s">
        <v>8</v>
      </c>
      <c r="H4" s="40" t="s">
        <v>9</v>
      </c>
      <c r="I4" s="40" t="s">
        <v>10</v>
      </c>
      <c r="J4" s="40" t="s">
        <v>11</v>
      </c>
      <c r="K4" s="40" t="s">
        <v>12</v>
      </c>
      <c r="L4" s="40" t="s">
        <v>13</v>
      </c>
      <c r="M4" s="40" t="s">
        <v>14</v>
      </c>
      <c r="N4" s="40" t="s">
        <v>15</v>
      </c>
      <c r="O4" s="40" t="s">
        <v>16</v>
      </c>
      <c r="P4" s="40" t="s">
        <v>17</v>
      </c>
    </row>
    <row r="5" spans="1:302" x14ac:dyDescent="0.25">
      <c r="C5" s="2"/>
      <c r="D5" s="2"/>
      <c r="E5" s="2"/>
      <c r="F5" s="2"/>
      <c r="G5" s="2"/>
      <c r="H5" s="2"/>
      <c r="I5" s="2"/>
      <c r="K5" s="2"/>
      <c r="L5" s="2"/>
      <c r="M5" s="2"/>
      <c r="N5" s="2"/>
      <c r="O5" s="2"/>
      <c r="P5" s="2"/>
    </row>
    <row r="6" spans="1:302" x14ac:dyDescent="0.2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302" x14ac:dyDescent="0.2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302" x14ac:dyDescent="0.25">
      <c r="C8" s="2"/>
      <c r="D8" s="2"/>
      <c r="E8" s="2"/>
      <c r="F8" s="2"/>
      <c r="H8" s="2"/>
      <c r="I8" s="2"/>
      <c r="J8" s="2"/>
      <c r="K8" s="2"/>
      <c r="L8" s="2"/>
      <c r="M8" s="2"/>
      <c r="N8" s="2"/>
      <c r="O8" s="2"/>
      <c r="P8" s="2"/>
    </row>
    <row r="9" spans="1:302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302" x14ac:dyDescent="0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302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302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302" x14ac:dyDescent="0.2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302" x14ac:dyDescent="0.2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302" x14ac:dyDescent="0.2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302" x14ac:dyDescent="0.25">
      <c r="C16" s="46"/>
      <c r="D16" s="4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3:16" x14ac:dyDescent="0.2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3:16" x14ac:dyDescent="0.2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3:16" x14ac:dyDescent="0.2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3:16" x14ac:dyDescent="0.2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3:16" x14ac:dyDescent="0.2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3:16" x14ac:dyDescent="0.2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3:16" x14ac:dyDescent="0.2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3:16" x14ac:dyDescent="0.2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3:16" x14ac:dyDescent="0.2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3:16" x14ac:dyDescent="0.2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3:16" x14ac:dyDescent="0.2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3:16" x14ac:dyDescent="0.2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3:16" x14ac:dyDescent="0.2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3:16" x14ac:dyDescent="0.2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3:16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3:16" x14ac:dyDescent="0.2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3:16" x14ac:dyDescent="0.2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3:16" x14ac:dyDescent="0.25">
      <c r="C34" s="46"/>
      <c r="D34" s="4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3:16" x14ac:dyDescent="0.25">
      <c r="C35" s="46"/>
      <c r="D35" s="46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3:16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3:16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3:16" x14ac:dyDescent="0.2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3:16" x14ac:dyDescent="0.2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3:16" x14ac:dyDescent="0.2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3:16" x14ac:dyDescent="0.2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3:16" x14ac:dyDescent="0.2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3:16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3:16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3:16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3:16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3:16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3:16" x14ac:dyDescent="0.2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3:16" x14ac:dyDescent="0.2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3:16" x14ac:dyDescent="0.2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3:16" x14ac:dyDescent="0.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3:16" x14ac:dyDescent="0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3:16" x14ac:dyDescent="0.2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3:16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3:16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3:16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3:16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3:16" s="48" customFormat="1" x14ac:dyDescent="0.25">
      <c r="C58" s="47"/>
      <c r="D58" s="47"/>
      <c r="E58" s="2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</row>
    <row r="59" spans="3:16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3:16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3:16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3:16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3:16" x14ac:dyDescent="0.25">
      <c r="C63" s="46"/>
      <c r="D63" s="46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3:16" x14ac:dyDescent="0.25">
      <c r="C64" s="46"/>
      <c r="D64" s="46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3:16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3:16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3:16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3:16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3:16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3:16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3:16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3:16" x14ac:dyDescent="0.2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3:16" x14ac:dyDescent="0.2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3:16" x14ac:dyDescent="0.2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3:16" x14ac:dyDescent="0.2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3:16" x14ac:dyDescent="0.2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3:16" x14ac:dyDescent="0.2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3:16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3:16" x14ac:dyDescent="0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3:16" x14ac:dyDescent="0.2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3:16" x14ac:dyDescent="0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3:16" x14ac:dyDescent="0.2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3:16" x14ac:dyDescent="0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3:16" x14ac:dyDescent="0.2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3:16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3:16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3:16" x14ac:dyDescent="0.2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3:16" x14ac:dyDescent="0.2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3:16" x14ac:dyDescent="0.2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3:16" x14ac:dyDescent="0.2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3:16" x14ac:dyDescent="0.2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3:16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3:16" x14ac:dyDescent="0.2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3:16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3:16" x14ac:dyDescent="0.2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3:16" x14ac:dyDescent="0.2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3:16" x14ac:dyDescent="0.2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3:16" x14ac:dyDescent="0.2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3:16" x14ac:dyDescent="0.2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3:16" x14ac:dyDescent="0.2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3:16" x14ac:dyDescent="0.2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3:16" x14ac:dyDescent="0.2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3:16" x14ac:dyDescent="0.25">
      <c r="C104" s="46"/>
      <c r="D104" s="46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3:16" x14ac:dyDescent="0.25">
      <c r="C105" s="46"/>
      <c r="D105" s="46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3:16" x14ac:dyDescent="0.2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3:16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3:16" x14ac:dyDescent="0.2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3:16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3:16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3:16" x14ac:dyDescent="0.2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3:16" x14ac:dyDescent="0.2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3:16" x14ac:dyDescent="0.2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3:16" x14ac:dyDescent="0.2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3:16" x14ac:dyDescent="0.2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3:16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3:16" x14ac:dyDescent="0.2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3:16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3:16" x14ac:dyDescent="0.2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3:16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3:16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3:16" x14ac:dyDescent="0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3:16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3:16" x14ac:dyDescent="0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3:16" x14ac:dyDescent="0.2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3:16" x14ac:dyDescent="0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3:16" x14ac:dyDescent="0.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3:16" x14ac:dyDescent="0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3:16" x14ac:dyDescent="0.2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3:16" x14ac:dyDescent="0.2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</sheetData>
  <autoFilter ref="A4:O130" xr:uid="{00000000-0009-0000-0000-000002000000}">
    <sortState xmlns:xlrd2="http://schemas.microsoft.com/office/spreadsheetml/2017/richdata2" ref="A5:O130">
      <sortCondition descending="1" ref="D4:D130"/>
    </sortState>
  </autoFilter>
  <mergeCells count="3">
    <mergeCell ref="C1:F1"/>
    <mergeCell ref="C2:F2"/>
    <mergeCell ref="L3:P3"/>
  </mergeCells>
  <pageMargins left="0.25" right="0.25" top="0.75" bottom="0.75" header="0.3" footer="0.3"/>
  <pageSetup paperSize="5" scale="5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CBD50F0-2C30-4933-8474-EBED3EBF10EA}">
          <x14:formula1>
            <xm:f>'LISTS--DO NOT DELETE'!$E$4:$E$18</xm:f>
          </x14:formula1>
          <xm:sqref>C5:C130</xm:sqref>
        </x14:dataValidation>
        <x14:dataValidation type="list" allowBlank="1" showInputMessage="1" showErrorMessage="1" xr:uid="{F4374304-F0C0-4E96-AA08-D2896F4CA84F}">
          <x14:formula1>
            <xm:f>'LISTS--DO NOT DELETE'!$F$4:$F$13</xm:f>
          </x14:formula1>
          <xm:sqref>F5:F130</xm:sqref>
        </x14:dataValidation>
        <x14:dataValidation type="list" allowBlank="1" showInputMessage="1" showErrorMessage="1" xr:uid="{EFEA8371-A633-4AE6-BCCC-BF76FF1F9E0F}">
          <x14:formula1>
            <xm:f>'LISTS--DO NOT DELETE'!$G$4:$G$20</xm:f>
          </x14:formula1>
          <xm:sqref>H5:H130</xm:sqref>
        </x14:dataValidation>
        <x14:dataValidation type="list" allowBlank="1" showInputMessage="1" showErrorMessage="1" xr:uid="{DC63D848-C837-4C57-A016-47E387331C48}">
          <x14:formula1>
            <xm:f>'LISTS--DO NOT DELETE'!$J$4:$J$5</xm:f>
          </x14:formula1>
          <xm:sqref>I5:I130</xm:sqref>
        </x14:dataValidation>
        <x14:dataValidation type="list" allowBlank="1" showInputMessage="1" showErrorMessage="1" xr:uid="{C55E6116-D87F-47BC-A514-DF3504ECC285}">
          <x14:formula1>
            <xm:f>'LISTS--DO NOT DELETE'!$H$4:$H$5</xm:f>
          </x14:formula1>
          <xm:sqref>J5:J130 K5:K130</xm:sqref>
        </x14:dataValidation>
        <x14:dataValidation type="list" allowBlank="1" showInputMessage="1" showErrorMessage="1" xr:uid="{A1BA6635-6E13-492A-9426-B93F7DB67FA0}">
          <x14:formula1>
            <xm:f>'LISTS--DO NOT DELETE'!$I$4:$I$9</xm:f>
          </x14:formula1>
          <xm:sqref>L5:P130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5AECC-6BAA-4C8E-9434-FC9D37BFF7A3}">
  <sheetPr>
    <tabColor theme="6" tint="0.59999389629810485"/>
  </sheetPr>
  <dimension ref="A1:I351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40" sqref="F40"/>
    </sheetView>
  </sheetViews>
  <sheetFormatPr defaultRowHeight="15" x14ac:dyDescent="0.25"/>
  <cols>
    <col min="1" max="1" width="2.7109375" customWidth="1"/>
    <col min="2" max="2" width="29.5703125" customWidth="1"/>
    <col min="3" max="3" width="14.42578125" bestFit="1" customWidth="1"/>
    <col min="4" max="4" width="15" bestFit="1" customWidth="1"/>
    <col min="5" max="5" width="14.42578125" bestFit="1" customWidth="1"/>
    <col min="6" max="9" width="13.5703125" customWidth="1"/>
  </cols>
  <sheetData>
    <row r="1" spans="1:9" ht="16.5" x14ac:dyDescent="0.3">
      <c r="A1" s="5"/>
      <c r="B1" s="6" t="s">
        <v>253</v>
      </c>
      <c r="C1" s="5"/>
      <c r="D1" s="5"/>
      <c r="E1" s="5"/>
      <c r="F1" s="5"/>
      <c r="G1" s="5"/>
      <c r="H1" s="5"/>
      <c r="I1" s="5"/>
    </row>
    <row r="2" spans="1:9" ht="16.5" x14ac:dyDescent="0.3">
      <c r="A2" s="5"/>
      <c r="B2" s="6" t="s">
        <v>254</v>
      </c>
      <c r="C2" s="5"/>
      <c r="D2" s="5"/>
      <c r="E2" s="5"/>
      <c r="F2" s="5"/>
      <c r="G2" s="5"/>
      <c r="H2" s="5"/>
      <c r="I2" s="5"/>
    </row>
    <row r="3" spans="1:9" ht="16.5" x14ac:dyDescent="0.3">
      <c r="A3" s="5"/>
      <c r="B3" s="95" t="s">
        <v>222</v>
      </c>
      <c r="C3" s="95"/>
    </row>
    <row r="4" spans="1:9" ht="16.5" x14ac:dyDescent="0.3">
      <c r="A4" s="5"/>
    </row>
    <row r="5" spans="1:9" ht="16.5" x14ac:dyDescent="0.3">
      <c r="A5" s="5"/>
      <c r="B5" s="326" t="s">
        <v>255</v>
      </c>
      <c r="C5" s="326"/>
      <c r="D5" s="326"/>
      <c r="E5" s="326"/>
      <c r="F5" s="326"/>
      <c r="G5" s="326"/>
      <c r="H5" s="326"/>
      <c r="I5" s="326"/>
    </row>
    <row r="6" spans="1:9" ht="30" x14ac:dyDescent="0.3">
      <c r="A6" s="5"/>
      <c r="B6" s="96" t="s">
        <v>256</v>
      </c>
      <c r="C6" s="97" t="s">
        <v>172</v>
      </c>
      <c r="D6" s="97" t="s">
        <v>173</v>
      </c>
      <c r="E6" s="97" t="s">
        <v>174</v>
      </c>
      <c r="F6" s="97" t="s">
        <v>175</v>
      </c>
      <c r="G6" s="97" t="s">
        <v>257</v>
      </c>
      <c r="H6" s="97" t="s">
        <v>258</v>
      </c>
      <c r="I6" s="97" t="s">
        <v>178</v>
      </c>
    </row>
    <row r="7" spans="1:9" ht="16.5" x14ac:dyDescent="0.3">
      <c r="A7" s="5"/>
      <c r="B7" s="98" t="s">
        <v>13</v>
      </c>
      <c r="C7" s="99">
        <f>SUM(C8,C12,C16,C20,C69,C68,C24,C28,C32,C36,C40,C44,C48,C52,C56,C60,C64)</f>
        <v>7776759</v>
      </c>
      <c r="D7" s="99">
        <f t="shared" ref="D7:I7" si="0">SUM(D8,D12,D16,D20,D69,D68,D24,D28,D32,D36,D40,D44,D48,D52,D56,D60,D64)</f>
        <v>6621268</v>
      </c>
      <c r="E7" s="99">
        <f t="shared" si="0"/>
        <v>9146660.2899999991</v>
      </c>
      <c r="F7" s="99">
        <f t="shared" si="0"/>
        <v>8466133</v>
      </c>
      <c r="G7" s="99">
        <f t="shared" si="0"/>
        <v>9073982.6549999975</v>
      </c>
      <c r="H7" s="99"/>
      <c r="I7" s="99">
        <f t="shared" si="0"/>
        <v>0</v>
      </c>
    </row>
    <row r="8" spans="1:9" ht="16.5" x14ac:dyDescent="0.3">
      <c r="A8" s="5"/>
      <c r="B8" s="100" t="s">
        <v>53</v>
      </c>
      <c r="C8" s="101">
        <f>SUM(C9:C11)</f>
        <v>0</v>
      </c>
      <c r="D8" s="101">
        <f t="shared" ref="D8:I8" si="1">SUM(D9:D11)</f>
        <v>-1400000</v>
      </c>
      <c r="E8" s="101">
        <f t="shared" si="1"/>
        <v>745000</v>
      </c>
      <c r="F8" s="101">
        <f t="shared" si="1"/>
        <v>-301000</v>
      </c>
      <c r="G8" s="101">
        <f t="shared" si="1"/>
        <v>0</v>
      </c>
      <c r="H8" s="101"/>
      <c r="I8" s="101">
        <f t="shared" si="1"/>
        <v>0</v>
      </c>
    </row>
    <row r="9" spans="1:9" ht="16.5" x14ac:dyDescent="0.3">
      <c r="A9" s="5"/>
      <c r="B9" s="12" t="s">
        <v>235</v>
      </c>
      <c r="C9" s="102" t="s">
        <v>78</v>
      </c>
      <c r="D9" s="102" t="s">
        <v>78</v>
      </c>
      <c r="E9" s="102" t="s">
        <v>78</v>
      </c>
      <c r="F9" s="102">
        <v>-65000</v>
      </c>
      <c r="G9" s="102"/>
      <c r="H9" s="102"/>
      <c r="I9" s="102"/>
    </row>
    <row r="10" spans="1:9" ht="16.5" x14ac:dyDescent="0.3">
      <c r="A10" s="5"/>
      <c r="B10" s="12" t="s">
        <v>236</v>
      </c>
      <c r="C10" s="102" t="s">
        <v>78</v>
      </c>
      <c r="D10" s="102" t="s">
        <v>78</v>
      </c>
      <c r="E10" s="102" t="s">
        <v>78</v>
      </c>
      <c r="F10" s="102">
        <v>-36000</v>
      </c>
      <c r="G10" s="102"/>
      <c r="H10" s="102"/>
      <c r="I10" s="102"/>
    </row>
    <row r="11" spans="1:9" ht="16.5" x14ac:dyDescent="0.3">
      <c r="A11" s="5"/>
      <c r="B11" s="12" t="s">
        <v>237</v>
      </c>
      <c r="C11" s="102">
        <v>0</v>
      </c>
      <c r="D11" s="102">
        <v>-1400000</v>
      </c>
      <c r="E11" s="102">
        <v>745000</v>
      </c>
      <c r="F11" s="102">
        <v>-200000</v>
      </c>
      <c r="G11" s="102"/>
      <c r="H11" s="102"/>
      <c r="I11" s="102"/>
    </row>
    <row r="12" spans="1:9" ht="16.5" x14ac:dyDescent="0.3">
      <c r="A12" s="5"/>
      <c r="B12" s="100" t="s">
        <v>60</v>
      </c>
      <c r="C12" s="101">
        <f>SUM(C13:C15)</f>
        <v>0</v>
      </c>
      <c r="D12" s="101">
        <f t="shared" ref="D12:I12" si="2">SUM(D13:D15)</f>
        <v>0</v>
      </c>
      <c r="E12" s="101">
        <f t="shared" si="2"/>
        <v>0</v>
      </c>
      <c r="F12" s="101">
        <f t="shared" si="2"/>
        <v>0</v>
      </c>
      <c r="G12" s="101">
        <f t="shared" si="2"/>
        <v>0</v>
      </c>
      <c r="H12" s="101"/>
      <c r="I12" s="101">
        <f t="shared" si="2"/>
        <v>0</v>
      </c>
    </row>
    <row r="13" spans="1:9" ht="16.5" x14ac:dyDescent="0.3">
      <c r="A13" s="5"/>
      <c r="B13" s="12" t="s">
        <v>235</v>
      </c>
      <c r="C13" s="103"/>
      <c r="D13" s="103"/>
      <c r="E13" s="103"/>
      <c r="F13" s="103"/>
      <c r="G13" s="103"/>
      <c r="H13" s="103"/>
      <c r="I13" s="103"/>
    </row>
    <row r="14" spans="1:9" ht="16.5" x14ac:dyDescent="0.3">
      <c r="A14" s="5"/>
      <c r="B14" s="12" t="s">
        <v>236</v>
      </c>
      <c r="C14" s="103"/>
      <c r="D14" s="103"/>
      <c r="E14" s="103"/>
      <c r="F14" s="103"/>
      <c r="G14" s="103"/>
      <c r="H14" s="103"/>
      <c r="I14" s="103"/>
    </row>
    <row r="15" spans="1:9" ht="16.5" x14ac:dyDescent="0.3">
      <c r="A15" s="5"/>
      <c r="B15" s="12" t="s">
        <v>238</v>
      </c>
      <c r="C15" s="103"/>
      <c r="D15" s="103"/>
      <c r="E15" s="103"/>
      <c r="F15" s="103"/>
      <c r="G15" s="103"/>
      <c r="H15" s="103"/>
      <c r="I15" s="103"/>
    </row>
    <row r="16" spans="1:9" ht="16.5" x14ac:dyDescent="0.3">
      <c r="A16" s="5"/>
      <c r="B16" s="100" t="s">
        <v>67</v>
      </c>
      <c r="C16" s="101">
        <f>SUM(C17:C19)</f>
        <v>0</v>
      </c>
      <c r="D16" s="101">
        <f t="shared" ref="D16:I16" si="3">SUM(D17:D19)</f>
        <v>0</v>
      </c>
      <c r="E16" s="101">
        <f t="shared" si="3"/>
        <v>0</v>
      </c>
      <c r="F16" s="101">
        <f t="shared" si="3"/>
        <v>0</v>
      </c>
      <c r="G16" s="101">
        <f t="shared" si="3"/>
        <v>0</v>
      </c>
      <c r="H16" s="101"/>
      <c r="I16" s="101">
        <f t="shared" si="3"/>
        <v>0</v>
      </c>
    </row>
    <row r="17" spans="1:9" ht="16.5" x14ac:dyDescent="0.3">
      <c r="A17" s="5"/>
      <c r="B17" s="12" t="s">
        <v>235</v>
      </c>
      <c r="C17" s="103"/>
      <c r="D17" s="103"/>
      <c r="E17" s="103"/>
      <c r="F17" s="103"/>
      <c r="G17" s="103"/>
      <c r="H17" s="103"/>
      <c r="I17" s="103"/>
    </row>
    <row r="18" spans="1:9" ht="16.5" x14ac:dyDescent="0.3">
      <c r="A18" s="5"/>
      <c r="B18" s="12" t="s">
        <v>236</v>
      </c>
      <c r="C18" s="103"/>
      <c r="D18" s="103"/>
      <c r="E18" s="103"/>
      <c r="F18" s="103"/>
      <c r="G18" s="103"/>
      <c r="H18" s="103"/>
      <c r="I18" s="103"/>
    </row>
    <row r="19" spans="1:9" ht="16.5" x14ac:dyDescent="0.3">
      <c r="A19" s="5"/>
      <c r="B19" s="12" t="s">
        <v>239</v>
      </c>
      <c r="C19" s="103"/>
      <c r="D19" s="103"/>
      <c r="E19" s="103"/>
      <c r="F19" s="103"/>
      <c r="G19" s="103"/>
      <c r="H19" s="103"/>
      <c r="I19" s="103"/>
    </row>
    <row r="20" spans="1:9" ht="16.5" x14ac:dyDescent="0.3">
      <c r="A20" s="5"/>
      <c r="B20" s="100" t="s">
        <v>72</v>
      </c>
      <c r="C20" s="101">
        <f>SUM(C21:C23)</f>
        <v>0</v>
      </c>
      <c r="D20" s="101">
        <f t="shared" ref="D20:I20" si="4">SUM(D21:D23)</f>
        <v>0</v>
      </c>
      <c r="E20" s="101">
        <f t="shared" si="4"/>
        <v>0</v>
      </c>
      <c r="F20" s="101">
        <f t="shared" si="4"/>
        <v>0</v>
      </c>
      <c r="G20" s="101">
        <f t="shared" si="4"/>
        <v>0</v>
      </c>
      <c r="H20" s="101"/>
      <c r="I20" s="101">
        <f t="shared" si="4"/>
        <v>0</v>
      </c>
    </row>
    <row r="21" spans="1:9" ht="16.5" x14ac:dyDescent="0.3">
      <c r="A21" s="5"/>
      <c r="B21" s="12" t="s">
        <v>235</v>
      </c>
      <c r="C21" s="103"/>
      <c r="D21" s="103"/>
      <c r="E21" s="103"/>
      <c r="F21" s="103"/>
      <c r="G21" s="103"/>
      <c r="H21" s="103"/>
      <c r="I21" s="103"/>
    </row>
    <row r="22" spans="1:9" ht="16.5" x14ac:dyDescent="0.3">
      <c r="A22" s="5"/>
      <c r="B22" s="12" t="s">
        <v>236</v>
      </c>
      <c r="C22" s="103"/>
      <c r="D22" s="103"/>
      <c r="E22" s="103"/>
      <c r="F22" s="103"/>
      <c r="G22" s="103"/>
      <c r="H22" s="103"/>
      <c r="I22" s="103"/>
    </row>
    <row r="23" spans="1:9" ht="16.5" x14ac:dyDescent="0.3">
      <c r="A23" s="5"/>
      <c r="B23" s="12" t="s">
        <v>240</v>
      </c>
      <c r="C23" s="103"/>
      <c r="D23" s="103"/>
      <c r="E23" s="103"/>
      <c r="F23" s="103"/>
      <c r="G23" s="103"/>
      <c r="H23" s="103"/>
      <c r="I23" s="103"/>
    </row>
    <row r="24" spans="1:9" ht="16.5" x14ac:dyDescent="0.3">
      <c r="A24" s="5"/>
      <c r="B24" s="100" t="s">
        <v>77</v>
      </c>
      <c r="C24" s="101">
        <f>SUM(C25:C27)</f>
        <v>0</v>
      </c>
      <c r="D24" s="101">
        <f t="shared" ref="D24:I24" si="5">SUM(D25:D27)</f>
        <v>0</v>
      </c>
      <c r="E24" s="101">
        <f t="shared" si="5"/>
        <v>0</v>
      </c>
      <c r="F24" s="101">
        <f t="shared" si="5"/>
        <v>0</v>
      </c>
      <c r="G24" s="101">
        <f t="shared" si="5"/>
        <v>0</v>
      </c>
      <c r="H24" s="101"/>
      <c r="I24" s="101">
        <f t="shared" si="5"/>
        <v>0</v>
      </c>
    </row>
    <row r="25" spans="1:9" ht="16.5" x14ac:dyDescent="0.3">
      <c r="A25" s="5"/>
      <c r="B25" s="12" t="s">
        <v>235</v>
      </c>
      <c r="C25" s="103"/>
      <c r="D25" s="103"/>
      <c r="E25" s="103"/>
      <c r="F25" s="103"/>
      <c r="G25" s="103"/>
      <c r="H25" s="103"/>
      <c r="I25" s="103"/>
    </row>
    <row r="26" spans="1:9" ht="16.5" x14ac:dyDescent="0.3">
      <c r="A26" s="5"/>
      <c r="B26" s="12" t="s">
        <v>236</v>
      </c>
      <c r="C26" s="103"/>
      <c r="D26" s="103"/>
      <c r="E26" s="103"/>
      <c r="F26" s="103"/>
      <c r="G26" s="103"/>
      <c r="H26" s="103"/>
      <c r="I26" s="103"/>
    </row>
    <row r="27" spans="1:9" ht="16.5" x14ac:dyDescent="0.3">
      <c r="A27" s="5"/>
      <c r="B27" s="12" t="s">
        <v>241</v>
      </c>
      <c r="C27" s="103"/>
      <c r="D27" s="103"/>
      <c r="E27" s="103"/>
      <c r="F27" s="103"/>
      <c r="G27" s="103"/>
      <c r="H27" s="103"/>
      <c r="I27" s="103"/>
    </row>
    <row r="28" spans="1:9" ht="16.5" x14ac:dyDescent="0.3">
      <c r="A28" s="5"/>
      <c r="B28" s="100" t="s">
        <v>82</v>
      </c>
      <c r="C28" s="101">
        <f>SUM(C29:C31)</f>
        <v>0</v>
      </c>
      <c r="D28" s="101">
        <f t="shared" ref="D28:I28" si="6">SUM(D29:D31)</f>
        <v>0</v>
      </c>
      <c r="E28" s="101">
        <f t="shared" si="6"/>
        <v>0</v>
      </c>
      <c r="F28" s="101">
        <f t="shared" si="6"/>
        <v>0</v>
      </c>
      <c r="G28" s="101">
        <f t="shared" si="6"/>
        <v>0</v>
      </c>
      <c r="H28" s="101"/>
      <c r="I28" s="101">
        <f t="shared" si="6"/>
        <v>0</v>
      </c>
    </row>
    <row r="29" spans="1:9" ht="16.5" x14ac:dyDescent="0.3">
      <c r="A29" s="5"/>
      <c r="B29" s="12" t="s">
        <v>235</v>
      </c>
      <c r="C29" s="103"/>
      <c r="D29" s="103"/>
      <c r="E29" s="103"/>
      <c r="F29" s="103"/>
      <c r="G29" s="103"/>
      <c r="H29" s="103"/>
      <c r="I29" s="103"/>
    </row>
    <row r="30" spans="1:9" ht="16.5" x14ac:dyDescent="0.3">
      <c r="A30" s="5"/>
      <c r="B30" s="12" t="s">
        <v>236</v>
      </c>
      <c r="C30" s="103"/>
      <c r="D30" s="103"/>
      <c r="E30" s="103"/>
      <c r="F30" s="103"/>
      <c r="G30" s="103"/>
      <c r="H30" s="103"/>
      <c r="I30" s="103"/>
    </row>
    <row r="31" spans="1:9" ht="16.5" x14ac:dyDescent="0.3">
      <c r="A31" s="5"/>
      <c r="B31" s="12" t="s">
        <v>242</v>
      </c>
      <c r="C31" s="103"/>
      <c r="D31" s="103"/>
      <c r="E31" s="103"/>
      <c r="F31" s="103"/>
      <c r="G31" s="103"/>
      <c r="H31" s="103"/>
      <c r="I31" s="103"/>
    </row>
    <row r="32" spans="1:9" ht="16.5" x14ac:dyDescent="0.3">
      <c r="A32" s="5"/>
      <c r="B32" s="100" t="s">
        <v>87</v>
      </c>
      <c r="C32" s="101">
        <f>SUM(C33:C35)</f>
        <v>0</v>
      </c>
      <c r="D32" s="101">
        <f t="shared" ref="D32:I32" si="7">SUM(D33:D35)</f>
        <v>0</v>
      </c>
      <c r="E32" s="101">
        <f t="shared" si="7"/>
        <v>0</v>
      </c>
      <c r="F32" s="101">
        <f t="shared" si="7"/>
        <v>0</v>
      </c>
      <c r="G32" s="101">
        <f t="shared" si="7"/>
        <v>0</v>
      </c>
      <c r="H32" s="101"/>
      <c r="I32" s="101">
        <f t="shared" si="7"/>
        <v>0</v>
      </c>
    </row>
    <row r="33" spans="1:9" ht="16.5" x14ac:dyDescent="0.3">
      <c r="A33" s="5"/>
      <c r="B33" s="12" t="s">
        <v>235</v>
      </c>
      <c r="C33" s="103"/>
      <c r="D33" s="103"/>
      <c r="E33" s="103"/>
      <c r="F33" s="103"/>
      <c r="G33" s="103"/>
      <c r="H33" s="103"/>
      <c r="I33" s="103"/>
    </row>
    <row r="34" spans="1:9" ht="16.5" x14ac:dyDescent="0.3">
      <c r="A34" s="5"/>
      <c r="B34" s="12" t="s">
        <v>236</v>
      </c>
      <c r="C34" s="103"/>
      <c r="D34" s="103"/>
      <c r="E34" s="103"/>
      <c r="F34" s="103"/>
      <c r="G34" s="103"/>
      <c r="H34" s="103"/>
      <c r="I34" s="103"/>
    </row>
    <row r="35" spans="1:9" ht="16.5" x14ac:dyDescent="0.3">
      <c r="A35" s="5"/>
      <c r="B35" s="12" t="s">
        <v>243</v>
      </c>
      <c r="C35" s="103"/>
      <c r="D35" s="103"/>
      <c r="E35" s="103"/>
      <c r="F35" s="103"/>
      <c r="G35" s="103"/>
      <c r="H35" s="103"/>
      <c r="I35" s="103"/>
    </row>
    <row r="36" spans="1:9" ht="16.5" x14ac:dyDescent="0.3">
      <c r="A36" s="5"/>
      <c r="B36" s="100" t="s">
        <v>90</v>
      </c>
      <c r="C36" s="101">
        <f>SUM(C37:C39)</f>
        <v>0</v>
      </c>
      <c r="D36" s="101">
        <f t="shared" ref="D36:I36" si="8">SUM(D37:D39)</f>
        <v>0</v>
      </c>
      <c r="E36" s="101">
        <f t="shared" si="8"/>
        <v>0</v>
      </c>
      <c r="F36" s="101">
        <f t="shared" si="8"/>
        <v>0</v>
      </c>
      <c r="G36" s="101">
        <f t="shared" si="8"/>
        <v>0</v>
      </c>
      <c r="H36" s="101"/>
      <c r="I36" s="101">
        <f t="shared" si="8"/>
        <v>0</v>
      </c>
    </row>
    <row r="37" spans="1:9" ht="16.5" x14ac:dyDescent="0.3">
      <c r="A37" s="5"/>
      <c r="B37" s="12" t="s">
        <v>235</v>
      </c>
      <c r="C37" s="103"/>
      <c r="D37" s="103"/>
      <c r="E37" s="103"/>
      <c r="F37" s="103"/>
      <c r="G37" s="103"/>
      <c r="H37" s="103"/>
      <c r="I37" s="103"/>
    </row>
    <row r="38" spans="1:9" ht="16.5" x14ac:dyDescent="0.3">
      <c r="A38" s="5"/>
      <c r="B38" s="12" t="s">
        <v>236</v>
      </c>
      <c r="C38" s="103"/>
      <c r="D38" s="103"/>
      <c r="E38" s="103"/>
      <c r="F38" s="103"/>
      <c r="G38" s="103"/>
      <c r="H38" s="103"/>
      <c r="I38" s="103"/>
    </row>
    <row r="39" spans="1:9" ht="16.5" x14ac:dyDescent="0.3">
      <c r="A39" s="5"/>
      <c r="B39" s="12" t="s">
        <v>244</v>
      </c>
      <c r="C39" s="103"/>
      <c r="D39" s="103"/>
      <c r="E39" s="103"/>
      <c r="F39" s="103"/>
      <c r="G39" s="103"/>
      <c r="H39" s="103"/>
      <c r="I39" s="103"/>
    </row>
    <row r="40" spans="1:9" ht="16.5" x14ac:dyDescent="0.3">
      <c r="A40" s="5"/>
      <c r="B40" s="100" t="s">
        <v>93</v>
      </c>
      <c r="C40" s="101">
        <f>SUM(C41:C43)</f>
        <v>0</v>
      </c>
      <c r="D40" s="101">
        <f t="shared" ref="D40:I40" si="9">SUM(D41:D43)</f>
        <v>0</v>
      </c>
      <c r="E40" s="101">
        <f t="shared" si="9"/>
        <v>0</v>
      </c>
      <c r="F40" s="101">
        <f t="shared" si="9"/>
        <v>0</v>
      </c>
      <c r="G40" s="101">
        <f t="shared" si="9"/>
        <v>0</v>
      </c>
      <c r="H40" s="101"/>
      <c r="I40" s="101">
        <f t="shared" si="9"/>
        <v>0</v>
      </c>
    </row>
    <row r="41" spans="1:9" ht="16.5" x14ac:dyDescent="0.3">
      <c r="A41" s="5"/>
      <c r="B41" s="12" t="s">
        <v>235</v>
      </c>
      <c r="C41" s="103"/>
      <c r="D41" s="103"/>
      <c r="E41" s="103"/>
      <c r="F41" s="103"/>
      <c r="G41" s="103"/>
      <c r="H41" s="103"/>
      <c r="I41" s="103"/>
    </row>
    <row r="42" spans="1:9" ht="16.5" x14ac:dyDescent="0.3">
      <c r="A42" s="5"/>
      <c r="B42" s="12" t="s">
        <v>236</v>
      </c>
      <c r="C42" s="103"/>
      <c r="D42" s="103"/>
      <c r="E42" s="103"/>
      <c r="F42" s="103"/>
      <c r="G42" s="103"/>
      <c r="H42" s="103"/>
      <c r="I42" s="103"/>
    </row>
    <row r="43" spans="1:9" ht="16.5" x14ac:dyDescent="0.3">
      <c r="A43" s="5"/>
      <c r="B43" s="12" t="s">
        <v>245</v>
      </c>
      <c r="C43" s="103"/>
      <c r="D43" s="103"/>
      <c r="E43" s="103"/>
      <c r="F43" s="103"/>
      <c r="G43" s="103"/>
      <c r="H43" s="103"/>
      <c r="I43" s="103"/>
    </row>
    <row r="44" spans="1:9" ht="16.5" x14ac:dyDescent="0.3">
      <c r="A44" s="5"/>
      <c r="B44" s="100" t="s">
        <v>98</v>
      </c>
      <c r="C44" s="101">
        <f>SUM(C45:C47)</f>
        <v>0</v>
      </c>
      <c r="D44" s="101">
        <f t="shared" ref="D44:I44" si="10">SUM(D45:D47)</f>
        <v>0</v>
      </c>
      <c r="E44" s="101">
        <f t="shared" si="10"/>
        <v>0</v>
      </c>
      <c r="F44" s="101">
        <f t="shared" si="10"/>
        <v>0</v>
      </c>
      <c r="G44" s="101">
        <f t="shared" si="10"/>
        <v>0</v>
      </c>
      <c r="H44" s="101"/>
      <c r="I44" s="101">
        <f t="shared" si="10"/>
        <v>0</v>
      </c>
    </row>
    <row r="45" spans="1:9" ht="16.5" x14ac:dyDescent="0.3">
      <c r="A45" s="5"/>
      <c r="B45" s="12" t="s">
        <v>235</v>
      </c>
      <c r="C45" s="103"/>
      <c r="D45" s="103"/>
      <c r="E45" s="103"/>
      <c r="F45" s="103"/>
      <c r="G45" s="103"/>
      <c r="H45" s="103"/>
      <c r="I45" s="103"/>
    </row>
    <row r="46" spans="1:9" ht="16.5" x14ac:dyDescent="0.3">
      <c r="A46" s="5"/>
      <c r="B46" s="12" t="s">
        <v>236</v>
      </c>
      <c r="C46" s="103"/>
      <c r="D46" s="103"/>
      <c r="E46" s="103"/>
      <c r="F46" s="103"/>
      <c r="G46" s="103"/>
      <c r="H46" s="103"/>
      <c r="I46" s="103"/>
    </row>
    <row r="47" spans="1:9" ht="16.5" x14ac:dyDescent="0.3">
      <c r="A47" s="5"/>
      <c r="B47" s="12" t="s">
        <v>246</v>
      </c>
      <c r="C47" s="103"/>
      <c r="D47" s="103"/>
      <c r="E47" s="103"/>
      <c r="F47" s="103"/>
      <c r="G47" s="103"/>
      <c r="H47" s="103"/>
      <c r="I47" s="103"/>
    </row>
    <row r="48" spans="1:9" ht="16.5" x14ac:dyDescent="0.3">
      <c r="A48" s="5"/>
      <c r="B48" s="100" t="s">
        <v>102</v>
      </c>
      <c r="C48" s="101">
        <f>SUM(C49:C51)</f>
        <v>0</v>
      </c>
      <c r="D48" s="101">
        <f t="shared" ref="D48:I48" si="11">SUM(D49:D51)</f>
        <v>0</v>
      </c>
      <c r="E48" s="101">
        <f t="shared" si="11"/>
        <v>0</v>
      </c>
      <c r="F48" s="101">
        <f t="shared" si="11"/>
        <v>0</v>
      </c>
      <c r="G48" s="101">
        <f t="shared" si="11"/>
        <v>0</v>
      </c>
      <c r="H48" s="101"/>
      <c r="I48" s="101">
        <f t="shared" si="11"/>
        <v>0</v>
      </c>
    </row>
    <row r="49" spans="1:9" ht="16.5" x14ac:dyDescent="0.3">
      <c r="A49" s="5"/>
      <c r="B49" s="12" t="s">
        <v>235</v>
      </c>
      <c r="C49" s="103"/>
      <c r="D49" s="103"/>
      <c r="E49" s="103"/>
      <c r="F49" s="103"/>
      <c r="G49" s="103"/>
      <c r="H49" s="103"/>
      <c r="I49" s="103"/>
    </row>
    <row r="50" spans="1:9" ht="16.5" x14ac:dyDescent="0.3">
      <c r="A50" s="5"/>
      <c r="B50" s="12" t="s">
        <v>236</v>
      </c>
      <c r="C50" s="103"/>
      <c r="D50" s="103"/>
      <c r="E50" s="103"/>
      <c r="F50" s="103"/>
      <c r="G50" s="103"/>
      <c r="H50" s="103"/>
      <c r="I50" s="103"/>
    </row>
    <row r="51" spans="1:9" ht="16.5" x14ac:dyDescent="0.3">
      <c r="A51" s="5"/>
      <c r="B51" s="12" t="s">
        <v>102</v>
      </c>
      <c r="C51" s="103"/>
      <c r="D51" s="103"/>
      <c r="E51" s="103"/>
      <c r="F51" s="103"/>
      <c r="G51" s="103"/>
      <c r="H51" s="103"/>
      <c r="I51" s="103"/>
    </row>
    <row r="52" spans="1:9" ht="16.5" x14ac:dyDescent="0.3">
      <c r="A52" s="5"/>
      <c r="B52" s="100" t="s">
        <v>104</v>
      </c>
      <c r="C52" s="101">
        <f>SUM(C53:C55)</f>
        <v>0</v>
      </c>
      <c r="D52" s="101">
        <f t="shared" ref="D52:I52" si="12">SUM(D53:D55)</f>
        <v>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/>
      <c r="I52" s="101">
        <f t="shared" si="12"/>
        <v>0</v>
      </c>
    </row>
    <row r="53" spans="1:9" ht="16.5" x14ac:dyDescent="0.3">
      <c r="A53" s="5"/>
      <c r="B53" s="12" t="s">
        <v>235</v>
      </c>
      <c r="C53" s="103"/>
      <c r="D53" s="103"/>
      <c r="E53" s="103"/>
      <c r="F53" s="103"/>
      <c r="G53" s="103"/>
      <c r="H53" s="103"/>
      <c r="I53" s="103"/>
    </row>
    <row r="54" spans="1:9" ht="16.5" x14ac:dyDescent="0.3">
      <c r="A54" s="5"/>
      <c r="B54" s="12" t="s">
        <v>236</v>
      </c>
      <c r="C54" s="103"/>
      <c r="D54" s="103"/>
      <c r="E54" s="103"/>
      <c r="F54" s="103"/>
      <c r="G54" s="103"/>
      <c r="H54" s="103"/>
      <c r="I54" s="103"/>
    </row>
    <row r="55" spans="1:9" ht="16.5" x14ac:dyDescent="0.3">
      <c r="A55" s="5"/>
      <c r="B55" s="12" t="s">
        <v>247</v>
      </c>
      <c r="C55" s="103"/>
      <c r="D55" s="103"/>
      <c r="E55" s="103"/>
      <c r="F55" s="103"/>
      <c r="G55" s="103"/>
      <c r="H55" s="103"/>
      <c r="I55" s="103"/>
    </row>
    <row r="56" spans="1:9" ht="16.5" x14ac:dyDescent="0.3">
      <c r="A56" s="5"/>
      <c r="B56" s="100" t="s">
        <v>107</v>
      </c>
      <c r="C56" s="101">
        <f>SUM(C57:C59)</f>
        <v>0</v>
      </c>
      <c r="D56" s="101">
        <f t="shared" ref="D56:I56" si="13">SUM(D57:D59)</f>
        <v>0</v>
      </c>
      <c r="E56" s="101">
        <f t="shared" si="13"/>
        <v>0</v>
      </c>
      <c r="F56" s="101">
        <f t="shared" si="13"/>
        <v>0</v>
      </c>
      <c r="G56" s="101">
        <f t="shared" si="13"/>
        <v>0</v>
      </c>
      <c r="H56" s="101"/>
      <c r="I56" s="101">
        <f t="shared" si="13"/>
        <v>0</v>
      </c>
    </row>
    <row r="57" spans="1:9" ht="16.5" x14ac:dyDescent="0.3">
      <c r="A57" s="5"/>
      <c r="B57" s="12" t="s">
        <v>235</v>
      </c>
      <c r="C57" s="103"/>
      <c r="D57" s="103"/>
      <c r="E57" s="103"/>
      <c r="F57" s="103"/>
      <c r="G57" s="103"/>
      <c r="H57" s="103"/>
      <c r="I57" s="103"/>
    </row>
    <row r="58" spans="1:9" ht="16.5" x14ac:dyDescent="0.3">
      <c r="A58" s="5"/>
      <c r="B58" s="12" t="s">
        <v>236</v>
      </c>
      <c r="C58" s="103"/>
      <c r="D58" s="103"/>
      <c r="E58" s="103"/>
      <c r="F58" s="103"/>
      <c r="G58" s="103"/>
      <c r="H58" s="103"/>
      <c r="I58" s="103"/>
    </row>
    <row r="59" spans="1:9" ht="16.5" x14ac:dyDescent="0.3">
      <c r="A59" s="5"/>
      <c r="B59" s="12" t="s">
        <v>248</v>
      </c>
      <c r="C59" s="103"/>
      <c r="D59" s="103"/>
      <c r="E59" s="103"/>
      <c r="F59" s="103"/>
      <c r="G59" s="103"/>
      <c r="H59" s="103"/>
      <c r="I59" s="103"/>
    </row>
    <row r="60" spans="1:9" ht="16.5" x14ac:dyDescent="0.3">
      <c r="A60" s="5"/>
      <c r="B60" s="100" t="s">
        <v>109</v>
      </c>
      <c r="C60" s="101">
        <f>SUM(C61:C63)</f>
        <v>0</v>
      </c>
      <c r="D60" s="101">
        <f t="shared" ref="D60:I60" si="14">SUM(D61:D63)</f>
        <v>0</v>
      </c>
      <c r="E60" s="101">
        <f t="shared" si="14"/>
        <v>0</v>
      </c>
      <c r="F60" s="101">
        <f t="shared" si="14"/>
        <v>0</v>
      </c>
      <c r="G60" s="101">
        <f t="shared" si="14"/>
        <v>0</v>
      </c>
      <c r="H60" s="101"/>
      <c r="I60" s="101">
        <f t="shared" si="14"/>
        <v>0</v>
      </c>
    </row>
    <row r="61" spans="1:9" ht="16.5" x14ac:dyDescent="0.3">
      <c r="A61" s="5"/>
      <c r="B61" s="12" t="s">
        <v>235</v>
      </c>
      <c r="C61" s="103"/>
      <c r="D61" s="103"/>
      <c r="E61" s="103"/>
      <c r="F61" s="103"/>
      <c r="G61" s="103"/>
      <c r="H61" s="103"/>
      <c r="I61" s="103"/>
    </row>
    <row r="62" spans="1:9" ht="16.5" x14ac:dyDescent="0.3">
      <c r="A62" s="5"/>
      <c r="B62" s="12" t="s">
        <v>236</v>
      </c>
      <c r="C62" s="103"/>
      <c r="D62" s="103"/>
      <c r="E62" s="103"/>
      <c r="F62" s="103"/>
      <c r="G62" s="103"/>
      <c r="H62" s="103"/>
      <c r="I62" s="103"/>
    </row>
    <row r="63" spans="1:9" ht="16.5" x14ac:dyDescent="0.3">
      <c r="A63" s="5"/>
      <c r="B63" s="12" t="s">
        <v>249</v>
      </c>
      <c r="C63" s="103"/>
      <c r="D63" s="103"/>
      <c r="E63" s="103"/>
      <c r="F63" s="103"/>
      <c r="G63" s="103"/>
      <c r="H63" s="103"/>
      <c r="I63" s="103"/>
    </row>
    <row r="64" spans="1:9" ht="16.5" x14ac:dyDescent="0.3">
      <c r="A64" s="5"/>
      <c r="B64" s="100" t="s">
        <v>111</v>
      </c>
      <c r="C64" s="101">
        <f>SUM(C65:C67)</f>
        <v>0</v>
      </c>
      <c r="D64" s="101">
        <f t="shared" ref="D64:I64" si="15">SUM(D65:D67)</f>
        <v>0</v>
      </c>
      <c r="E64" s="101">
        <f t="shared" si="15"/>
        <v>0</v>
      </c>
      <c r="F64" s="101">
        <f t="shared" si="15"/>
        <v>0</v>
      </c>
      <c r="G64" s="101">
        <f t="shared" si="15"/>
        <v>0</v>
      </c>
      <c r="H64" s="101"/>
      <c r="I64" s="101">
        <f t="shared" si="15"/>
        <v>0</v>
      </c>
    </row>
    <row r="65" spans="1:9" ht="16.5" x14ac:dyDescent="0.3">
      <c r="A65" s="5"/>
      <c r="B65" s="12" t="s">
        <v>235</v>
      </c>
      <c r="C65" s="103"/>
      <c r="D65" s="103"/>
      <c r="E65" s="103"/>
      <c r="F65" s="103"/>
      <c r="G65" s="103"/>
      <c r="H65" s="103"/>
      <c r="I65" s="103"/>
    </row>
    <row r="66" spans="1:9" ht="16.5" x14ac:dyDescent="0.3">
      <c r="A66" s="5"/>
      <c r="B66" s="12" t="s">
        <v>236</v>
      </c>
      <c r="C66" s="103"/>
      <c r="D66" s="103"/>
      <c r="E66" s="103"/>
      <c r="F66" s="103"/>
      <c r="G66" s="103"/>
      <c r="H66" s="103"/>
      <c r="I66" s="103"/>
    </row>
    <row r="67" spans="1:9" ht="16.5" x14ac:dyDescent="0.3">
      <c r="A67" s="5"/>
      <c r="B67" s="12" t="s">
        <v>250</v>
      </c>
      <c r="C67" s="103"/>
      <c r="D67" s="103"/>
      <c r="E67" s="103"/>
      <c r="F67" s="103"/>
      <c r="G67" s="103"/>
      <c r="H67" s="103"/>
      <c r="I67" s="103"/>
    </row>
    <row r="68" spans="1:9" ht="16.5" x14ac:dyDescent="0.3">
      <c r="A68" s="5"/>
      <c r="B68" s="100" t="s">
        <v>251</v>
      </c>
      <c r="C68" s="101">
        <v>0</v>
      </c>
      <c r="D68" s="101">
        <v>0</v>
      </c>
      <c r="E68" s="101">
        <v>0</v>
      </c>
      <c r="F68" s="101">
        <v>0</v>
      </c>
      <c r="G68" s="101">
        <v>0</v>
      </c>
      <c r="H68" s="101"/>
      <c r="I68" s="101">
        <v>0</v>
      </c>
    </row>
    <row r="69" spans="1:9" ht="16.5" x14ac:dyDescent="0.3">
      <c r="A69" s="5"/>
      <c r="B69" s="100" t="s">
        <v>259</v>
      </c>
      <c r="C69" s="104">
        <v>7776759</v>
      </c>
      <c r="D69" s="104">
        <v>8021268</v>
      </c>
      <c r="E69" s="104">
        <v>8401660.2899999991</v>
      </c>
      <c r="F69" s="104">
        <v>8767133</v>
      </c>
      <c r="G69" s="104">
        <v>9073982.6549999975</v>
      </c>
      <c r="H69" s="104"/>
      <c r="I69" s="104">
        <v>0</v>
      </c>
    </row>
    <row r="70" spans="1:9" ht="16.5" x14ac:dyDescent="0.3">
      <c r="A70" s="5"/>
      <c r="B70" s="98" t="s">
        <v>208</v>
      </c>
      <c r="C70" s="99">
        <f>SUM(C71,C75,C79,C83,C87,C91,C95,C99,C103,C107,C111,C115,C119,C123,C127,C131)</f>
        <v>0</v>
      </c>
      <c r="D70" s="99">
        <f t="shared" ref="D70:I70" si="16">SUM(D71,D75,D79,D83,D87,D91,D95,D99,D103,D107,D111,D115,D119,D123,D127,D131)</f>
        <v>0</v>
      </c>
      <c r="E70" s="99">
        <f t="shared" si="16"/>
        <v>0</v>
      </c>
      <c r="F70" s="99">
        <f t="shared" si="16"/>
        <v>0</v>
      </c>
      <c r="G70" s="99">
        <f t="shared" si="16"/>
        <v>0</v>
      </c>
      <c r="H70" s="99"/>
      <c r="I70" s="99">
        <f t="shared" si="16"/>
        <v>0</v>
      </c>
    </row>
    <row r="71" spans="1:9" ht="16.5" x14ac:dyDescent="0.3">
      <c r="A71" s="5"/>
      <c r="B71" s="100" t="s">
        <v>53</v>
      </c>
      <c r="C71" s="101">
        <f>SUM(C72:C74)</f>
        <v>0</v>
      </c>
      <c r="D71" s="101">
        <f t="shared" ref="D71:I71" si="17">SUM(D72:D74)</f>
        <v>0</v>
      </c>
      <c r="E71" s="101">
        <f t="shared" si="17"/>
        <v>0</v>
      </c>
      <c r="F71" s="101">
        <f t="shared" si="17"/>
        <v>0</v>
      </c>
      <c r="G71" s="101">
        <f t="shared" si="17"/>
        <v>0</v>
      </c>
      <c r="H71" s="101"/>
      <c r="I71" s="101">
        <f t="shared" si="17"/>
        <v>0</v>
      </c>
    </row>
    <row r="72" spans="1:9" ht="16.5" x14ac:dyDescent="0.3">
      <c r="A72" s="5"/>
      <c r="B72" s="12" t="s">
        <v>235</v>
      </c>
      <c r="C72" s="103"/>
      <c r="D72" s="103"/>
      <c r="E72" s="103"/>
      <c r="F72" s="103"/>
      <c r="G72" s="103"/>
      <c r="H72" s="103"/>
      <c r="I72" s="103"/>
    </row>
    <row r="73" spans="1:9" ht="16.5" x14ac:dyDescent="0.3">
      <c r="A73" s="5"/>
      <c r="B73" s="12" t="s">
        <v>236</v>
      </c>
      <c r="C73" s="103"/>
      <c r="D73" s="103"/>
      <c r="E73" s="103"/>
      <c r="F73" s="103"/>
      <c r="G73" s="103"/>
      <c r="H73" s="103"/>
      <c r="I73" s="103"/>
    </row>
    <row r="74" spans="1:9" ht="16.5" x14ac:dyDescent="0.3">
      <c r="A74" s="5"/>
      <c r="B74" s="12" t="s">
        <v>237</v>
      </c>
      <c r="C74" s="103"/>
      <c r="D74" s="103"/>
      <c r="E74" s="103"/>
      <c r="F74" s="103"/>
      <c r="G74" s="103"/>
      <c r="H74" s="103"/>
      <c r="I74" s="103"/>
    </row>
    <row r="75" spans="1:9" ht="16.5" x14ac:dyDescent="0.3">
      <c r="A75" s="5"/>
      <c r="B75" s="100" t="s">
        <v>60</v>
      </c>
      <c r="C75" s="101">
        <f>SUM(C76:C78)</f>
        <v>0</v>
      </c>
      <c r="D75" s="101">
        <f t="shared" ref="D75:I75" si="18">SUM(D76:D78)</f>
        <v>0</v>
      </c>
      <c r="E75" s="101">
        <f t="shared" si="18"/>
        <v>0</v>
      </c>
      <c r="F75" s="101">
        <f t="shared" si="18"/>
        <v>0</v>
      </c>
      <c r="G75" s="101">
        <f t="shared" si="18"/>
        <v>0</v>
      </c>
      <c r="H75" s="101"/>
      <c r="I75" s="101">
        <f t="shared" si="18"/>
        <v>0</v>
      </c>
    </row>
    <row r="76" spans="1:9" ht="16.5" x14ac:dyDescent="0.3">
      <c r="A76" s="5"/>
      <c r="B76" s="12" t="s">
        <v>235</v>
      </c>
      <c r="C76" s="103"/>
      <c r="D76" s="103"/>
      <c r="E76" s="103"/>
      <c r="F76" s="103"/>
      <c r="G76" s="103"/>
      <c r="H76" s="103"/>
      <c r="I76" s="103"/>
    </row>
    <row r="77" spans="1:9" ht="16.5" x14ac:dyDescent="0.3">
      <c r="A77" s="5"/>
      <c r="B77" s="12" t="s">
        <v>236</v>
      </c>
      <c r="C77" s="103"/>
      <c r="D77" s="103"/>
      <c r="E77" s="103"/>
      <c r="F77" s="103"/>
      <c r="G77" s="103"/>
      <c r="H77" s="103"/>
      <c r="I77" s="103"/>
    </row>
    <row r="78" spans="1:9" ht="16.5" x14ac:dyDescent="0.3">
      <c r="A78" s="5"/>
      <c r="B78" s="12" t="s">
        <v>238</v>
      </c>
      <c r="C78" s="103"/>
      <c r="D78" s="103"/>
      <c r="E78" s="103"/>
      <c r="F78" s="103"/>
      <c r="G78" s="103"/>
      <c r="H78" s="103"/>
      <c r="I78" s="103"/>
    </row>
    <row r="79" spans="1:9" ht="16.5" x14ac:dyDescent="0.3">
      <c r="A79" s="5"/>
      <c r="B79" s="100" t="s">
        <v>67</v>
      </c>
      <c r="C79" s="101">
        <f>SUM(C80:C82)</f>
        <v>0</v>
      </c>
      <c r="D79" s="101">
        <f t="shared" ref="D79:I79" si="19">SUM(D80:D82)</f>
        <v>0</v>
      </c>
      <c r="E79" s="101">
        <f t="shared" si="19"/>
        <v>0</v>
      </c>
      <c r="F79" s="101">
        <f t="shared" si="19"/>
        <v>0</v>
      </c>
      <c r="G79" s="101">
        <f t="shared" si="19"/>
        <v>0</v>
      </c>
      <c r="H79" s="101"/>
      <c r="I79" s="101">
        <f t="shared" si="19"/>
        <v>0</v>
      </c>
    </row>
    <row r="80" spans="1:9" ht="16.5" x14ac:dyDescent="0.3">
      <c r="A80" s="5"/>
      <c r="B80" s="12" t="s">
        <v>235</v>
      </c>
      <c r="C80" s="103"/>
      <c r="D80" s="103"/>
      <c r="E80" s="103"/>
      <c r="F80" s="103"/>
      <c r="G80" s="103"/>
      <c r="H80" s="103"/>
      <c r="I80" s="103"/>
    </row>
    <row r="81" spans="1:9" ht="16.5" x14ac:dyDescent="0.3">
      <c r="A81" s="5"/>
      <c r="B81" s="12" t="s">
        <v>236</v>
      </c>
      <c r="C81" s="103"/>
      <c r="D81" s="103"/>
      <c r="E81" s="103"/>
      <c r="F81" s="103"/>
      <c r="G81" s="103"/>
      <c r="H81" s="103"/>
      <c r="I81" s="103"/>
    </row>
    <row r="82" spans="1:9" ht="16.5" x14ac:dyDescent="0.3">
      <c r="A82" s="5"/>
      <c r="B82" s="12" t="s">
        <v>239</v>
      </c>
      <c r="C82" s="103"/>
      <c r="D82" s="103"/>
      <c r="E82" s="103"/>
      <c r="F82" s="103"/>
      <c r="G82" s="103"/>
      <c r="H82" s="103"/>
      <c r="I82" s="103"/>
    </row>
    <row r="83" spans="1:9" ht="16.5" x14ac:dyDescent="0.3">
      <c r="A83" s="5"/>
      <c r="B83" s="100" t="s">
        <v>72</v>
      </c>
      <c r="C83" s="101">
        <f>SUM(C84:C86)</f>
        <v>0</v>
      </c>
      <c r="D83" s="101">
        <f t="shared" ref="D83:I83" si="20">SUM(D84:D86)</f>
        <v>0</v>
      </c>
      <c r="E83" s="101">
        <f t="shared" si="20"/>
        <v>0</v>
      </c>
      <c r="F83" s="101">
        <f t="shared" si="20"/>
        <v>0</v>
      </c>
      <c r="G83" s="101">
        <f t="shared" si="20"/>
        <v>0</v>
      </c>
      <c r="H83" s="101"/>
      <c r="I83" s="101">
        <f t="shared" si="20"/>
        <v>0</v>
      </c>
    </row>
    <row r="84" spans="1:9" ht="16.5" x14ac:dyDescent="0.3">
      <c r="A84" s="5"/>
      <c r="B84" s="12" t="s">
        <v>235</v>
      </c>
      <c r="C84" s="103"/>
      <c r="D84" s="103"/>
      <c r="E84" s="103"/>
      <c r="F84" s="103"/>
      <c r="G84" s="103"/>
      <c r="H84" s="103"/>
      <c r="I84" s="103"/>
    </row>
    <row r="85" spans="1:9" ht="16.5" x14ac:dyDescent="0.3">
      <c r="A85" s="5"/>
      <c r="B85" s="12" t="s">
        <v>236</v>
      </c>
      <c r="C85" s="103"/>
      <c r="D85" s="103"/>
      <c r="E85" s="103"/>
      <c r="F85" s="103"/>
      <c r="G85" s="103"/>
      <c r="H85" s="103"/>
      <c r="I85" s="103"/>
    </row>
    <row r="86" spans="1:9" ht="16.5" x14ac:dyDescent="0.3">
      <c r="A86" s="5"/>
      <c r="B86" s="12" t="s">
        <v>240</v>
      </c>
      <c r="C86" s="103"/>
      <c r="D86" s="103"/>
      <c r="E86" s="103"/>
      <c r="F86" s="103"/>
      <c r="G86" s="103"/>
      <c r="H86" s="103"/>
      <c r="I86" s="103"/>
    </row>
    <row r="87" spans="1:9" ht="16.5" x14ac:dyDescent="0.3">
      <c r="A87" s="5"/>
      <c r="B87" s="100" t="s">
        <v>77</v>
      </c>
      <c r="C87" s="101">
        <f>SUM(C88:C90)</f>
        <v>0</v>
      </c>
      <c r="D87" s="101">
        <f t="shared" ref="D87:I87" si="21">SUM(D88:D90)</f>
        <v>0</v>
      </c>
      <c r="E87" s="101">
        <f t="shared" si="21"/>
        <v>0</v>
      </c>
      <c r="F87" s="101">
        <f t="shared" si="21"/>
        <v>0</v>
      </c>
      <c r="G87" s="101">
        <f t="shared" si="21"/>
        <v>0</v>
      </c>
      <c r="H87" s="101"/>
      <c r="I87" s="101">
        <f t="shared" si="21"/>
        <v>0</v>
      </c>
    </row>
    <row r="88" spans="1:9" ht="16.5" x14ac:dyDescent="0.3">
      <c r="A88" s="5"/>
      <c r="B88" s="12" t="s">
        <v>235</v>
      </c>
      <c r="C88" s="103"/>
      <c r="D88" s="103"/>
      <c r="E88" s="103"/>
      <c r="F88" s="103"/>
      <c r="G88" s="103"/>
      <c r="H88" s="103"/>
      <c r="I88" s="103"/>
    </row>
    <row r="89" spans="1:9" ht="16.5" x14ac:dyDescent="0.3">
      <c r="A89" s="5"/>
      <c r="B89" s="12" t="s">
        <v>236</v>
      </c>
      <c r="C89" s="103"/>
      <c r="D89" s="103"/>
      <c r="E89" s="103"/>
      <c r="F89" s="103"/>
      <c r="G89" s="103"/>
      <c r="H89" s="103"/>
      <c r="I89" s="103"/>
    </row>
    <row r="90" spans="1:9" ht="16.5" x14ac:dyDescent="0.3">
      <c r="A90" s="5"/>
      <c r="B90" s="12" t="s">
        <v>241</v>
      </c>
      <c r="C90" s="103"/>
      <c r="D90" s="103"/>
      <c r="E90" s="103"/>
      <c r="F90" s="103"/>
      <c r="G90" s="103"/>
      <c r="H90" s="103"/>
      <c r="I90" s="103"/>
    </row>
    <row r="91" spans="1:9" ht="16.5" x14ac:dyDescent="0.3">
      <c r="A91" s="5"/>
      <c r="B91" s="100" t="s">
        <v>82</v>
      </c>
      <c r="C91" s="101">
        <f>SUM(C92:C94)</f>
        <v>0</v>
      </c>
      <c r="D91" s="101">
        <f t="shared" ref="D91:I91" si="22">SUM(D92:D94)</f>
        <v>0</v>
      </c>
      <c r="E91" s="101">
        <f t="shared" si="22"/>
        <v>0</v>
      </c>
      <c r="F91" s="101">
        <f t="shared" si="22"/>
        <v>0</v>
      </c>
      <c r="G91" s="101">
        <f t="shared" si="22"/>
        <v>0</v>
      </c>
      <c r="H91" s="101"/>
      <c r="I91" s="101">
        <f t="shared" si="22"/>
        <v>0</v>
      </c>
    </row>
    <row r="92" spans="1:9" ht="16.5" x14ac:dyDescent="0.3">
      <c r="A92" s="5"/>
      <c r="B92" s="12" t="s">
        <v>235</v>
      </c>
      <c r="C92" s="103"/>
      <c r="D92" s="103"/>
      <c r="E92" s="103"/>
      <c r="F92" s="103"/>
      <c r="G92" s="103"/>
      <c r="H92" s="103"/>
      <c r="I92" s="103"/>
    </row>
    <row r="93" spans="1:9" ht="16.5" x14ac:dyDescent="0.3">
      <c r="A93" s="5"/>
      <c r="B93" s="12" t="s">
        <v>236</v>
      </c>
      <c r="C93" s="103"/>
      <c r="D93" s="103"/>
      <c r="E93" s="103"/>
      <c r="F93" s="103"/>
      <c r="G93" s="103"/>
      <c r="H93" s="103"/>
      <c r="I93" s="103"/>
    </row>
    <row r="94" spans="1:9" ht="16.5" x14ac:dyDescent="0.3">
      <c r="A94" s="5"/>
      <c r="B94" s="12" t="s">
        <v>242</v>
      </c>
      <c r="C94" s="103"/>
      <c r="D94" s="103"/>
      <c r="E94" s="103"/>
      <c r="F94" s="103"/>
      <c r="G94" s="103"/>
      <c r="H94" s="103"/>
      <c r="I94" s="103"/>
    </row>
    <row r="95" spans="1:9" ht="16.5" x14ac:dyDescent="0.3">
      <c r="A95" s="5"/>
      <c r="B95" s="100" t="s">
        <v>87</v>
      </c>
      <c r="C95" s="101">
        <f>SUM(C96:C98)</f>
        <v>0</v>
      </c>
      <c r="D95" s="101">
        <f t="shared" ref="D95:I95" si="23">SUM(D96:D98)</f>
        <v>0</v>
      </c>
      <c r="E95" s="101">
        <f t="shared" si="23"/>
        <v>0</v>
      </c>
      <c r="F95" s="101">
        <f t="shared" si="23"/>
        <v>0</v>
      </c>
      <c r="G95" s="101">
        <f t="shared" si="23"/>
        <v>0</v>
      </c>
      <c r="H95" s="101"/>
      <c r="I95" s="101">
        <f t="shared" si="23"/>
        <v>0</v>
      </c>
    </row>
    <row r="96" spans="1:9" ht="16.5" x14ac:dyDescent="0.3">
      <c r="A96" s="5"/>
      <c r="B96" s="12" t="s">
        <v>235</v>
      </c>
      <c r="C96" s="103"/>
      <c r="D96" s="103"/>
      <c r="E96" s="103"/>
      <c r="F96" s="103"/>
      <c r="G96" s="103"/>
      <c r="H96" s="103"/>
      <c r="I96" s="103"/>
    </row>
    <row r="97" spans="1:9" ht="16.5" x14ac:dyDescent="0.3">
      <c r="A97" s="5"/>
      <c r="B97" s="12" t="s">
        <v>236</v>
      </c>
      <c r="C97" s="103"/>
      <c r="D97" s="103"/>
      <c r="E97" s="103"/>
      <c r="F97" s="103"/>
      <c r="G97" s="103"/>
      <c r="H97" s="103"/>
      <c r="I97" s="103"/>
    </row>
    <row r="98" spans="1:9" ht="16.5" x14ac:dyDescent="0.3">
      <c r="A98" s="5"/>
      <c r="B98" s="12" t="s">
        <v>243</v>
      </c>
      <c r="C98" s="103"/>
      <c r="D98" s="103"/>
      <c r="E98" s="103"/>
      <c r="F98" s="103"/>
      <c r="G98" s="103"/>
      <c r="H98" s="103"/>
      <c r="I98" s="103"/>
    </row>
    <row r="99" spans="1:9" ht="16.5" x14ac:dyDescent="0.3">
      <c r="A99" s="5"/>
      <c r="B99" s="100" t="s">
        <v>90</v>
      </c>
      <c r="C99" s="101">
        <f>SUM(C100:C102)</f>
        <v>0</v>
      </c>
      <c r="D99" s="101">
        <f t="shared" ref="D99:I99" si="24">SUM(D100:D102)</f>
        <v>0</v>
      </c>
      <c r="E99" s="101">
        <f t="shared" si="24"/>
        <v>0</v>
      </c>
      <c r="F99" s="101">
        <f t="shared" si="24"/>
        <v>0</v>
      </c>
      <c r="G99" s="101">
        <f t="shared" si="24"/>
        <v>0</v>
      </c>
      <c r="H99" s="101"/>
      <c r="I99" s="101">
        <f t="shared" si="24"/>
        <v>0</v>
      </c>
    </row>
    <row r="100" spans="1:9" ht="16.5" x14ac:dyDescent="0.3">
      <c r="A100" s="5"/>
      <c r="B100" s="12" t="s">
        <v>235</v>
      </c>
      <c r="C100" s="103"/>
      <c r="D100" s="103"/>
      <c r="E100" s="103"/>
      <c r="F100" s="103"/>
      <c r="G100" s="103"/>
      <c r="H100" s="103"/>
      <c r="I100" s="103"/>
    </row>
    <row r="101" spans="1:9" ht="16.5" x14ac:dyDescent="0.3">
      <c r="A101" s="5"/>
      <c r="B101" s="12" t="s">
        <v>236</v>
      </c>
      <c r="C101" s="103"/>
      <c r="D101" s="103"/>
      <c r="E101" s="103"/>
      <c r="F101" s="103"/>
      <c r="G101" s="103"/>
      <c r="H101" s="103"/>
      <c r="I101" s="103"/>
    </row>
    <row r="102" spans="1:9" ht="16.5" x14ac:dyDescent="0.3">
      <c r="A102" s="5"/>
      <c r="B102" s="12" t="s">
        <v>244</v>
      </c>
      <c r="C102" s="103"/>
      <c r="D102" s="103"/>
      <c r="E102" s="103"/>
      <c r="F102" s="103"/>
      <c r="G102" s="103"/>
      <c r="H102" s="103"/>
      <c r="I102" s="103"/>
    </row>
    <row r="103" spans="1:9" ht="16.5" x14ac:dyDescent="0.3">
      <c r="A103" s="5"/>
      <c r="B103" s="100" t="s">
        <v>93</v>
      </c>
      <c r="C103" s="101">
        <f>SUM(C104:C106)</f>
        <v>0</v>
      </c>
      <c r="D103" s="101">
        <f t="shared" ref="D103:I103" si="25">SUM(D104:D106)</f>
        <v>0</v>
      </c>
      <c r="E103" s="101">
        <f t="shared" si="25"/>
        <v>0</v>
      </c>
      <c r="F103" s="101">
        <f t="shared" si="25"/>
        <v>0</v>
      </c>
      <c r="G103" s="101">
        <f t="shared" si="25"/>
        <v>0</v>
      </c>
      <c r="H103" s="101"/>
      <c r="I103" s="101">
        <f t="shared" si="25"/>
        <v>0</v>
      </c>
    </row>
    <row r="104" spans="1:9" ht="16.5" x14ac:dyDescent="0.3">
      <c r="A104" s="5"/>
      <c r="B104" s="12" t="s">
        <v>235</v>
      </c>
      <c r="C104" s="103"/>
      <c r="D104" s="103"/>
      <c r="E104" s="103"/>
      <c r="F104" s="103"/>
      <c r="G104" s="103"/>
      <c r="H104" s="103"/>
      <c r="I104" s="103"/>
    </row>
    <row r="105" spans="1:9" ht="16.5" x14ac:dyDescent="0.3">
      <c r="A105" s="5"/>
      <c r="B105" s="12" t="s">
        <v>236</v>
      </c>
      <c r="C105" s="103"/>
      <c r="D105" s="103"/>
      <c r="E105" s="103"/>
      <c r="F105" s="103"/>
      <c r="G105" s="103"/>
      <c r="H105" s="103"/>
      <c r="I105" s="103"/>
    </row>
    <row r="106" spans="1:9" ht="16.5" x14ac:dyDescent="0.3">
      <c r="A106" s="5"/>
      <c r="B106" s="12" t="s">
        <v>245</v>
      </c>
      <c r="C106" s="103"/>
      <c r="D106" s="103"/>
      <c r="E106" s="103"/>
      <c r="F106" s="103"/>
      <c r="G106" s="103"/>
      <c r="H106" s="103"/>
      <c r="I106" s="103"/>
    </row>
    <row r="107" spans="1:9" ht="16.5" x14ac:dyDescent="0.3">
      <c r="A107" s="5"/>
      <c r="B107" s="100" t="s">
        <v>98</v>
      </c>
      <c r="C107" s="101">
        <f>SUM(C108:C110)</f>
        <v>0</v>
      </c>
      <c r="D107" s="101">
        <f t="shared" ref="D107:I107" si="26">SUM(D108:D110)</f>
        <v>0</v>
      </c>
      <c r="E107" s="101">
        <f t="shared" si="26"/>
        <v>0</v>
      </c>
      <c r="F107" s="101">
        <f t="shared" si="26"/>
        <v>0</v>
      </c>
      <c r="G107" s="101">
        <f t="shared" si="26"/>
        <v>0</v>
      </c>
      <c r="H107" s="101"/>
      <c r="I107" s="101">
        <f t="shared" si="26"/>
        <v>0</v>
      </c>
    </row>
    <row r="108" spans="1:9" ht="16.5" x14ac:dyDescent="0.3">
      <c r="A108" s="5"/>
      <c r="B108" s="12" t="s">
        <v>235</v>
      </c>
      <c r="C108" s="103"/>
      <c r="D108" s="103"/>
      <c r="E108" s="103"/>
      <c r="F108" s="103"/>
      <c r="G108" s="103"/>
      <c r="H108" s="103"/>
      <c r="I108" s="103"/>
    </row>
    <row r="109" spans="1:9" ht="16.5" x14ac:dyDescent="0.3">
      <c r="A109" s="5"/>
      <c r="B109" s="12" t="s">
        <v>236</v>
      </c>
      <c r="C109" s="103"/>
      <c r="D109" s="103"/>
      <c r="E109" s="103"/>
      <c r="F109" s="103"/>
      <c r="G109" s="103"/>
      <c r="H109" s="103"/>
      <c r="I109" s="103"/>
    </row>
    <row r="110" spans="1:9" ht="16.5" x14ac:dyDescent="0.3">
      <c r="A110" s="5"/>
      <c r="B110" s="12" t="s">
        <v>246</v>
      </c>
      <c r="C110" s="103"/>
      <c r="D110" s="103"/>
      <c r="E110" s="103"/>
      <c r="F110" s="103"/>
      <c r="G110" s="103"/>
      <c r="H110" s="103"/>
      <c r="I110" s="103"/>
    </row>
    <row r="111" spans="1:9" ht="16.5" x14ac:dyDescent="0.3">
      <c r="A111" s="5"/>
      <c r="B111" s="100" t="s">
        <v>102</v>
      </c>
      <c r="C111" s="101">
        <f>SUM(C112:C114)</f>
        <v>0</v>
      </c>
      <c r="D111" s="101">
        <f t="shared" ref="D111:I111" si="27">SUM(D112:D114)</f>
        <v>0</v>
      </c>
      <c r="E111" s="101">
        <f t="shared" si="27"/>
        <v>0</v>
      </c>
      <c r="F111" s="101">
        <f t="shared" si="27"/>
        <v>0</v>
      </c>
      <c r="G111" s="101">
        <f t="shared" si="27"/>
        <v>0</v>
      </c>
      <c r="H111" s="101"/>
      <c r="I111" s="101">
        <f t="shared" si="27"/>
        <v>0</v>
      </c>
    </row>
    <row r="112" spans="1:9" ht="16.5" x14ac:dyDescent="0.3">
      <c r="A112" s="5"/>
      <c r="B112" s="12" t="s">
        <v>235</v>
      </c>
      <c r="C112" s="103"/>
      <c r="D112" s="103"/>
      <c r="E112" s="103"/>
      <c r="F112" s="103"/>
      <c r="G112" s="103"/>
      <c r="H112" s="103"/>
      <c r="I112" s="103"/>
    </row>
    <row r="113" spans="1:9" ht="16.5" x14ac:dyDescent="0.3">
      <c r="A113" s="5"/>
      <c r="B113" s="12" t="s">
        <v>236</v>
      </c>
      <c r="C113" s="103"/>
      <c r="D113" s="103"/>
      <c r="E113" s="103"/>
      <c r="F113" s="103"/>
      <c r="G113" s="103"/>
      <c r="H113" s="103"/>
      <c r="I113" s="103"/>
    </row>
    <row r="114" spans="1:9" ht="16.5" x14ac:dyDescent="0.3">
      <c r="A114" s="5"/>
      <c r="B114" s="12" t="s">
        <v>102</v>
      </c>
      <c r="C114" s="103"/>
      <c r="D114" s="103"/>
      <c r="E114" s="103"/>
      <c r="F114" s="103"/>
      <c r="G114" s="103"/>
      <c r="H114" s="103"/>
      <c r="I114" s="103"/>
    </row>
    <row r="115" spans="1:9" ht="16.5" x14ac:dyDescent="0.3">
      <c r="A115" s="5"/>
      <c r="B115" s="100" t="s">
        <v>104</v>
      </c>
      <c r="C115" s="101">
        <f>SUM(C116:C118)</f>
        <v>0</v>
      </c>
      <c r="D115" s="101">
        <f t="shared" ref="D115:I115" si="28">SUM(D116:D118)</f>
        <v>0</v>
      </c>
      <c r="E115" s="101">
        <f t="shared" si="28"/>
        <v>0</v>
      </c>
      <c r="F115" s="101">
        <f t="shared" si="28"/>
        <v>0</v>
      </c>
      <c r="G115" s="101">
        <f t="shared" si="28"/>
        <v>0</v>
      </c>
      <c r="H115" s="101"/>
      <c r="I115" s="101">
        <f t="shared" si="28"/>
        <v>0</v>
      </c>
    </row>
    <row r="116" spans="1:9" ht="16.5" x14ac:dyDescent="0.3">
      <c r="A116" s="5"/>
      <c r="B116" s="12" t="s">
        <v>235</v>
      </c>
      <c r="C116" s="103"/>
      <c r="D116" s="103"/>
      <c r="E116" s="103"/>
      <c r="F116" s="103"/>
      <c r="G116" s="103"/>
      <c r="H116" s="103"/>
      <c r="I116" s="103"/>
    </row>
    <row r="117" spans="1:9" ht="16.5" x14ac:dyDescent="0.3">
      <c r="A117" s="5"/>
      <c r="B117" s="12" t="s">
        <v>236</v>
      </c>
      <c r="C117" s="103"/>
      <c r="D117" s="103"/>
      <c r="E117" s="103"/>
      <c r="F117" s="103"/>
      <c r="G117" s="103"/>
      <c r="H117" s="103"/>
      <c r="I117" s="103"/>
    </row>
    <row r="118" spans="1:9" ht="16.5" x14ac:dyDescent="0.3">
      <c r="A118" s="5"/>
      <c r="B118" s="12" t="s">
        <v>247</v>
      </c>
      <c r="C118" s="103"/>
      <c r="D118" s="103"/>
      <c r="E118" s="103"/>
      <c r="F118" s="103"/>
      <c r="G118" s="103"/>
      <c r="H118" s="103"/>
      <c r="I118" s="103"/>
    </row>
    <row r="119" spans="1:9" ht="16.5" x14ac:dyDescent="0.3">
      <c r="A119" s="5"/>
      <c r="B119" s="100" t="s">
        <v>107</v>
      </c>
      <c r="C119" s="101">
        <f>SUM(C120:C122)</f>
        <v>0</v>
      </c>
      <c r="D119" s="101">
        <f t="shared" ref="D119:I119" si="29">SUM(D120:D122)</f>
        <v>0</v>
      </c>
      <c r="E119" s="101">
        <f t="shared" si="29"/>
        <v>0</v>
      </c>
      <c r="F119" s="101">
        <f t="shared" si="29"/>
        <v>0</v>
      </c>
      <c r="G119" s="101">
        <f t="shared" si="29"/>
        <v>0</v>
      </c>
      <c r="H119" s="101"/>
      <c r="I119" s="101">
        <f t="shared" si="29"/>
        <v>0</v>
      </c>
    </row>
    <row r="120" spans="1:9" ht="16.5" x14ac:dyDescent="0.3">
      <c r="A120" s="5"/>
      <c r="B120" s="12" t="s">
        <v>235</v>
      </c>
      <c r="C120" s="103"/>
      <c r="D120" s="103"/>
      <c r="E120" s="103"/>
      <c r="F120" s="103"/>
      <c r="G120" s="103"/>
      <c r="H120" s="103"/>
      <c r="I120" s="103"/>
    </row>
    <row r="121" spans="1:9" ht="16.5" x14ac:dyDescent="0.3">
      <c r="A121" s="5"/>
      <c r="B121" s="12" t="s">
        <v>236</v>
      </c>
      <c r="C121" s="103"/>
      <c r="D121" s="103"/>
      <c r="E121" s="103"/>
      <c r="F121" s="103"/>
      <c r="G121" s="103"/>
      <c r="H121" s="103"/>
      <c r="I121" s="103"/>
    </row>
    <row r="122" spans="1:9" ht="16.5" x14ac:dyDescent="0.3">
      <c r="A122" s="5"/>
      <c r="B122" s="12" t="s">
        <v>248</v>
      </c>
      <c r="C122" s="103"/>
      <c r="D122" s="103"/>
      <c r="E122" s="103"/>
      <c r="F122" s="103"/>
      <c r="G122" s="103"/>
      <c r="H122" s="103"/>
      <c r="I122" s="103"/>
    </row>
    <row r="123" spans="1:9" ht="16.5" x14ac:dyDescent="0.3">
      <c r="A123" s="5"/>
      <c r="B123" s="100" t="s">
        <v>109</v>
      </c>
      <c r="C123" s="101">
        <f>SUM(C124:C126)</f>
        <v>0</v>
      </c>
      <c r="D123" s="101">
        <f t="shared" ref="D123:I123" si="30">SUM(D124:D126)</f>
        <v>0</v>
      </c>
      <c r="E123" s="101">
        <f t="shared" si="30"/>
        <v>0</v>
      </c>
      <c r="F123" s="101">
        <f t="shared" si="30"/>
        <v>0</v>
      </c>
      <c r="G123" s="101">
        <f t="shared" si="30"/>
        <v>0</v>
      </c>
      <c r="H123" s="101"/>
      <c r="I123" s="101">
        <f t="shared" si="30"/>
        <v>0</v>
      </c>
    </row>
    <row r="124" spans="1:9" ht="16.5" x14ac:dyDescent="0.3">
      <c r="A124" s="5"/>
      <c r="B124" s="12" t="s">
        <v>235</v>
      </c>
      <c r="C124" s="103"/>
      <c r="D124" s="103"/>
      <c r="E124" s="103"/>
      <c r="F124" s="103"/>
      <c r="G124" s="103"/>
      <c r="H124" s="103"/>
      <c r="I124" s="103"/>
    </row>
    <row r="125" spans="1:9" ht="16.5" x14ac:dyDescent="0.3">
      <c r="A125" s="5"/>
      <c r="B125" s="12" t="s">
        <v>236</v>
      </c>
      <c r="C125" s="103"/>
      <c r="D125" s="103"/>
      <c r="E125" s="103"/>
      <c r="F125" s="103"/>
      <c r="G125" s="103"/>
      <c r="H125" s="103"/>
      <c r="I125" s="103"/>
    </row>
    <row r="126" spans="1:9" ht="16.5" x14ac:dyDescent="0.3">
      <c r="A126" s="5"/>
      <c r="B126" s="12" t="s">
        <v>249</v>
      </c>
      <c r="C126" s="103"/>
      <c r="D126" s="103"/>
      <c r="E126" s="103"/>
      <c r="F126" s="103"/>
      <c r="G126" s="103"/>
      <c r="H126" s="103"/>
      <c r="I126" s="103"/>
    </row>
    <row r="127" spans="1:9" ht="16.5" x14ac:dyDescent="0.3">
      <c r="A127" s="5"/>
      <c r="B127" s="100" t="s">
        <v>111</v>
      </c>
      <c r="C127" s="101">
        <f>SUM(C128:C130)</f>
        <v>0</v>
      </c>
      <c r="D127" s="101">
        <f t="shared" ref="D127:I127" si="31">SUM(D128:D130)</f>
        <v>0</v>
      </c>
      <c r="E127" s="101">
        <f t="shared" si="31"/>
        <v>0</v>
      </c>
      <c r="F127" s="101">
        <f t="shared" si="31"/>
        <v>0</v>
      </c>
      <c r="G127" s="101">
        <f t="shared" si="31"/>
        <v>0</v>
      </c>
      <c r="H127" s="101"/>
      <c r="I127" s="101">
        <f t="shared" si="31"/>
        <v>0</v>
      </c>
    </row>
    <row r="128" spans="1:9" ht="16.5" x14ac:dyDescent="0.3">
      <c r="A128" s="5"/>
      <c r="B128" s="12" t="s">
        <v>235</v>
      </c>
      <c r="C128" s="103"/>
      <c r="D128" s="103"/>
      <c r="E128" s="103"/>
      <c r="F128" s="103"/>
      <c r="G128" s="103"/>
      <c r="H128" s="103"/>
      <c r="I128" s="103"/>
    </row>
    <row r="129" spans="1:9" ht="16.5" x14ac:dyDescent="0.3">
      <c r="A129" s="5"/>
      <c r="B129" s="12" t="s">
        <v>236</v>
      </c>
      <c r="C129" s="103"/>
      <c r="D129" s="103"/>
      <c r="E129" s="103"/>
      <c r="F129" s="103"/>
      <c r="G129" s="103"/>
      <c r="H129" s="103"/>
      <c r="I129" s="103"/>
    </row>
    <row r="130" spans="1:9" ht="16.5" x14ac:dyDescent="0.3">
      <c r="A130" s="5"/>
      <c r="B130" s="12" t="s">
        <v>250</v>
      </c>
      <c r="C130" s="103"/>
      <c r="D130" s="103"/>
      <c r="E130" s="103"/>
      <c r="F130" s="103"/>
      <c r="G130" s="103"/>
      <c r="H130" s="103"/>
      <c r="I130" s="103"/>
    </row>
    <row r="131" spans="1:9" ht="16.5" x14ac:dyDescent="0.3">
      <c r="A131" s="5"/>
      <c r="B131" s="100" t="s">
        <v>251</v>
      </c>
      <c r="C131" s="101">
        <v>0</v>
      </c>
      <c r="D131" s="101">
        <v>0</v>
      </c>
      <c r="E131" s="101">
        <v>0</v>
      </c>
      <c r="F131" s="101">
        <v>0</v>
      </c>
      <c r="G131" s="101">
        <v>0</v>
      </c>
      <c r="H131" s="101"/>
      <c r="I131" s="101">
        <v>0</v>
      </c>
    </row>
    <row r="132" spans="1:9" ht="16.5" x14ac:dyDescent="0.3">
      <c r="A132" s="5"/>
      <c r="B132" s="98" t="s">
        <v>209</v>
      </c>
      <c r="C132" s="99">
        <f>SUM(C133,C135,C137,C139,C141,C143,C145,C147,C149,C151,C153,C155,C157,C159,C161,C163)</f>
        <v>0</v>
      </c>
      <c r="D132" s="99">
        <f t="shared" ref="D132:I132" si="32">SUM(D133,D135,D137,D139,D141,D143,D145,D147,D149,D151,D153,D155,D157,D159,D161,D163)</f>
        <v>0</v>
      </c>
      <c r="E132" s="99">
        <f t="shared" si="32"/>
        <v>0</v>
      </c>
      <c r="F132" s="99">
        <f t="shared" si="32"/>
        <v>0</v>
      </c>
      <c r="G132" s="99">
        <f t="shared" si="32"/>
        <v>0</v>
      </c>
      <c r="H132" s="99"/>
      <c r="I132" s="99">
        <f t="shared" si="32"/>
        <v>0</v>
      </c>
    </row>
    <row r="133" spans="1:9" ht="16.5" x14ac:dyDescent="0.3">
      <c r="A133" s="5"/>
      <c r="B133" s="100" t="s">
        <v>53</v>
      </c>
      <c r="C133" s="101">
        <f t="shared" ref="C133:I133" si="33">SUM(C134:C134)</f>
        <v>0</v>
      </c>
      <c r="D133" s="101">
        <f t="shared" si="33"/>
        <v>0</v>
      </c>
      <c r="E133" s="101">
        <f t="shared" si="33"/>
        <v>0</v>
      </c>
      <c r="F133" s="101">
        <f t="shared" si="33"/>
        <v>0</v>
      </c>
      <c r="G133" s="101">
        <f t="shared" si="33"/>
        <v>0</v>
      </c>
      <c r="H133" s="101"/>
      <c r="I133" s="101">
        <f t="shared" si="33"/>
        <v>0</v>
      </c>
    </row>
    <row r="134" spans="1:9" ht="16.5" x14ac:dyDescent="0.3">
      <c r="A134" s="5"/>
      <c r="B134" s="12" t="s">
        <v>237</v>
      </c>
      <c r="C134" s="103"/>
      <c r="D134" s="103"/>
      <c r="E134" s="103"/>
      <c r="F134" s="103"/>
      <c r="G134" s="103"/>
      <c r="H134" s="103"/>
      <c r="I134" s="103"/>
    </row>
    <row r="135" spans="1:9" ht="16.5" x14ac:dyDescent="0.3">
      <c r="A135" s="5"/>
      <c r="B135" s="100" t="s">
        <v>60</v>
      </c>
      <c r="C135" s="101">
        <f t="shared" ref="C135:I135" si="34">SUM(C136:C136)</f>
        <v>0</v>
      </c>
      <c r="D135" s="101">
        <f t="shared" si="34"/>
        <v>0</v>
      </c>
      <c r="E135" s="101">
        <f t="shared" si="34"/>
        <v>0</v>
      </c>
      <c r="F135" s="101">
        <f t="shared" si="34"/>
        <v>0</v>
      </c>
      <c r="G135" s="101">
        <f t="shared" si="34"/>
        <v>0</v>
      </c>
      <c r="H135" s="101"/>
      <c r="I135" s="101">
        <f t="shared" si="34"/>
        <v>0</v>
      </c>
    </row>
    <row r="136" spans="1:9" ht="16.5" x14ac:dyDescent="0.3">
      <c r="A136" s="5"/>
      <c r="B136" s="12" t="s">
        <v>238</v>
      </c>
      <c r="C136" s="103"/>
      <c r="D136" s="103"/>
      <c r="E136" s="103"/>
      <c r="F136" s="103"/>
      <c r="G136" s="103"/>
      <c r="H136" s="103"/>
      <c r="I136" s="103"/>
    </row>
    <row r="137" spans="1:9" ht="16.5" x14ac:dyDescent="0.3">
      <c r="A137" s="5"/>
      <c r="B137" s="100" t="s">
        <v>67</v>
      </c>
      <c r="C137" s="101">
        <f t="shared" ref="C137:I137" si="35">SUM(C138:C138)</f>
        <v>0</v>
      </c>
      <c r="D137" s="101">
        <f t="shared" si="35"/>
        <v>0</v>
      </c>
      <c r="E137" s="101">
        <f t="shared" si="35"/>
        <v>0</v>
      </c>
      <c r="F137" s="101">
        <f t="shared" si="35"/>
        <v>0</v>
      </c>
      <c r="G137" s="101">
        <f t="shared" si="35"/>
        <v>0</v>
      </c>
      <c r="H137" s="101"/>
      <c r="I137" s="101">
        <f t="shared" si="35"/>
        <v>0</v>
      </c>
    </row>
    <row r="138" spans="1:9" ht="16.5" x14ac:dyDescent="0.3">
      <c r="A138" s="5"/>
      <c r="B138" s="12" t="s">
        <v>239</v>
      </c>
      <c r="C138" s="103"/>
      <c r="D138" s="103"/>
      <c r="E138" s="103"/>
      <c r="F138" s="103"/>
      <c r="G138" s="103"/>
      <c r="H138" s="103"/>
      <c r="I138" s="103"/>
    </row>
    <row r="139" spans="1:9" ht="16.5" x14ac:dyDescent="0.3">
      <c r="A139" s="5"/>
      <c r="B139" s="100" t="s">
        <v>72</v>
      </c>
      <c r="C139" s="101">
        <f t="shared" ref="C139:I139" si="36">SUM(C140:C140)</f>
        <v>0</v>
      </c>
      <c r="D139" s="101">
        <f t="shared" si="36"/>
        <v>0</v>
      </c>
      <c r="E139" s="101">
        <f t="shared" si="36"/>
        <v>0</v>
      </c>
      <c r="F139" s="101">
        <f t="shared" si="36"/>
        <v>0</v>
      </c>
      <c r="G139" s="101">
        <f t="shared" si="36"/>
        <v>0</v>
      </c>
      <c r="H139" s="101"/>
      <c r="I139" s="101">
        <f t="shared" si="36"/>
        <v>0</v>
      </c>
    </row>
    <row r="140" spans="1:9" ht="16.5" x14ac:dyDescent="0.3">
      <c r="A140" s="5"/>
      <c r="B140" s="12" t="s">
        <v>240</v>
      </c>
      <c r="C140" s="103"/>
      <c r="D140" s="103"/>
      <c r="E140" s="103"/>
      <c r="F140" s="103"/>
      <c r="G140" s="103"/>
      <c r="H140" s="103"/>
      <c r="I140" s="103"/>
    </row>
    <row r="141" spans="1:9" ht="16.5" x14ac:dyDescent="0.3">
      <c r="A141" s="5"/>
      <c r="B141" s="100" t="s">
        <v>77</v>
      </c>
      <c r="C141" s="101">
        <f t="shared" ref="C141:I141" si="37">SUM(C142:C142)</f>
        <v>0</v>
      </c>
      <c r="D141" s="101">
        <f t="shared" si="37"/>
        <v>0</v>
      </c>
      <c r="E141" s="101">
        <f t="shared" si="37"/>
        <v>0</v>
      </c>
      <c r="F141" s="101">
        <f t="shared" si="37"/>
        <v>0</v>
      </c>
      <c r="G141" s="101">
        <f t="shared" si="37"/>
        <v>0</v>
      </c>
      <c r="H141" s="101"/>
      <c r="I141" s="101">
        <f t="shared" si="37"/>
        <v>0</v>
      </c>
    </row>
    <row r="142" spans="1:9" ht="16.5" x14ac:dyDescent="0.3">
      <c r="A142" s="5"/>
      <c r="B142" s="12" t="s">
        <v>241</v>
      </c>
      <c r="C142" s="103"/>
      <c r="D142" s="103"/>
      <c r="E142" s="103"/>
      <c r="F142" s="103"/>
      <c r="G142" s="103"/>
      <c r="H142" s="103"/>
      <c r="I142" s="103"/>
    </row>
    <row r="143" spans="1:9" ht="16.5" x14ac:dyDescent="0.3">
      <c r="A143" s="5"/>
      <c r="B143" s="100" t="s">
        <v>82</v>
      </c>
      <c r="C143" s="101">
        <f t="shared" ref="C143:I143" si="38">SUM(C144:C144)</f>
        <v>0</v>
      </c>
      <c r="D143" s="101">
        <f t="shared" si="38"/>
        <v>0</v>
      </c>
      <c r="E143" s="101">
        <f t="shared" si="38"/>
        <v>0</v>
      </c>
      <c r="F143" s="101">
        <f t="shared" si="38"/>
        <v>0</v>
      </c>
      <c r="G143" s="101">
        <f t="shared" si="38"/>
        <v>0</v>
      </c>
      <c r="H143" s="101"/>
      <c r="I143" s="101">
        <f t="shared" si="38"/>
        <v>0</v>
      </c>
    </row>
    <row r="144" spans="1:9" ht="16.5" x14ac:dyDescent="0.3">
      <c r="A144" s="5"/>
      <c r="B144" s="12" t="s">
        <v>242</v>
      </c>
      <c r="C144" s="103"/>
      <c r="D144" s="103"/>
      <c r="E144" s="103"/>
      <c r="F144" s="103"/>
      <c r="G144" s="103"/>
      <c r="H144" s="103"/>
      <c r="I144" s="103"/>
    </row>
    <row r="145" spans="1:9" ht="16.5" x14ac:dyDescent="0.3">
      <c r="A145" s="5"/>
      <c r="B145" s="100" t="s">
        <v>87</v>
      </c>
      <c r="C145" s="101">
        <f t="shared" ref="C145:I145" si="39">SUM(C146:C146)</f>
        <v>0</v>
      </c>
      <c r="D145" s="101">
        <f t="shared" si="39"/>
        <v>0</v>
      </c>
      <c r="E145" s="101">
        <f t="shared" si="39"/>
        <v>0</v>
      </c>
      <c r="F145" s="101">
        <f t="shared" si="39"/>
        <v>0</v>
      </c>
      <c r="G145" s="101">
        <f t="shared" si="39"/>
        <v>0</v>
      </c>
      <c r="H145" s="101"/>
      <c r="I145" s="101">
        <f t="shared" si="39"/>
        <v>0</v>
      </c>
    </row>
    <row r="146" spans="1:9" ht="16.5" x14ac:dyDescent="0.3">
      <c r="A146" s="5"/>
      <c r="B146" s="12" t="s">
        <v>243</v>
      </c>
      <c r="C146" s="103"/>
      <c r="D146" s="103"/>
      <c r="E146" s="103"/>
      <c r="F146" s="103"/>
      <c r="G146" s="103"/>
      <c r="H146" s="103"/>
      <c r="I146" s="103"/>
    </row>
    <row r="147" spans="1:9" ht="16.5" x14ac:dyDescent="0.3">
      <c r="A147" s="5"/>
      <c r="B147" s="100" t="s">
        <v>90</v>
      </c>
      <c r="C147" s="101">
        <f t="shared" ref="C147:I147" si="40">SUM(C148:C148)</f>
        <v>0</v>
      </c>
      <c r="D147" s="101">
        <f t="shared" si="40"/>
        <v>0</v>
      </c>
      <c r="E147" s="101">
        <f t="shared" si="40"/>
        <v>0</v>
      </c>
      <c r="F147" s="101">
        <f t="shared" si="40"/>
        <v>0</v>
      </c>
      <c r="G147" s="101">
        <f t="shared" si="40"/>
        <v>0</v>
      </c>
      <c r="H147" s="101"/>
      <c r="I147" s="101">
        <f t="shared" si="40"/>
        <v>0</v>
      </c>
    </row>
    <row r="148" spans="1:9" ht="16.5" x14ac:dyDescent="0.3">
      <c r="A148" s="5"/>
      <c r="B148" s="12" t="s">
        <v>244</v>
      </c>
      <c r="C148" s="103"/>
      <c r="D148" s="103"/>
      <c r="E148" s="103"/>
      <c r="F148" s="103"/>
      <c r="G148" s="103"/>
      <c r="H148" s="103"/>
      <c r="I148" s="103"/>
    </row>
    <row r="149" spans="1:9" ht="16.5" x14ac:dyDescent="0.3">
      <c r="A149" s="5"/>
      <c r="B149" s="100" t="s">
        <v>93</v>
      </c>
      <c r="C149" s="101">
        <f t="shared" ref="C149:I149" si="41">SUM(C150:C150)</f>
        <v>0</v>
      </c>
      <c r="D149" s="101">
        <f t="shared" si="41"/>
        <v>0</v>
      </c>
      <c r="E149" s="101">
        <f t="shared" si="41"/>
        <v>0</v>
      </c>
      <c r="F149" s="101">
        <f t="shared" si="41"/>
        <v>0</v>
      </c>
      <c r="G149" s="101">
        <f t="shared" si="41"/>
        <v>0</v>
      </c>
      <c r="H149" s="101"/>
      <c r="I149" s="101">
        <f t="shared" si="41"/>
        <v>0</v>
      </c>
    </row>
    <row r="150" spans="1:9" ht="16.5" x14ac:dyDescent="0.3">
      <c r="A150" s="5"/>
      <c r="B150" s="12" t="s">
        <v>245</v>
      </c>
      <c r="C150" s="103"/>
      <c r="D150" s="103"/>
      <c r="E150" s="103"/>
      <c r="F150" s="103"/>
      <c r="G150" s="103"/>
      <c r="H150" s="103"/>
      <c r="I150" s="103"/>
    </row>
    <row r="151" spans="1:9" ht="16.5" x14ac:dyDescent="0.3">
      <c r="A151" s="5"/>
      <c r="B151" s="100" t="s">
        <v>98</v>
      </c>
      <c r="C151" s="101">
        <f t="shared" ref="C151:I151" si="42">SUM(C152:C152)</f>
        <v>0</v>
      </c>
      <c r="D151" s="101">
        <f t="shared" si="42"/>
        <v>0</v>
      </c>
      <c r="E151" s="101">
        <f t="shared" si="42"/>
        <v>0</v>
      </c>
      <c r="F151" s="101">
        <f t="shared" si="42"/>
        <v>0</v>
      </c>
      <c r="G151" s="101">
        <f t="shared" si="42"/>
        <v>0</v>
      </c>
      <c r="H151" s="101"/>
      <c r="I151" s="101">
        <f t="shared" si="42"/>
        <v>0</v>
      </c>
    </row>
    <row r="152" spans="1:9" ht="16.5" x14ac:dyDescent="0.3">
      <c r="A152" s="5"/>
      <c r="B152" s="12" t="s">
        <v>246</v>
      </c>
      <c r="C152" s="103"/>
      <c r="D152" s="103"/>
      <c r="E152" s="103"/>
      <c r="F152" s="103"/>
      <c r="G152" s="103"/>
      <c r="H152" s="103"/>
      <c r="I152" s="103"/>
    </row>
    <row r="153" spans="1:9" ht="16.5" x14ac:dyDescent="0.3">
      <c r="A153" s="5"/>
      <c r="B153" s="100" t="s">
        <v>102</v>
      </c>
      <c r="C153" s="101">
        <f t="shared" ref="C153:I153" si="43">SUM(C154:C154)</f>
        <v>0</v>
      </c>
      <c r="D153" s="101">
        <f t="shared" si="43"/>
        <v>0</v>
      </c>
      <c r="E153" s="101">
        <f t="shared" si="43"/>
        <v>0</v>
      </c>
      <c r="F153" s="101">
        <f t="shared" si="43"/>
        <v>0</v>
      </c>
      <c r="G153" s="101">
        <f t="shared" si="43"/>
        <v>0</v>
      </c>
      <c r="H153" s="101"/>
      <c r="I153" s="101">
        <f t="shared" si="43"/>
        <v>0</v>
      </c>
    </row>
    <row r="154" spans="1:9" ht="16.5" x14ac:dyDescent="0.3">
      <c r="A154" s="5"/>
      <c r="B154" s="12" t="s">
        <v>102</v>
      </c>
      <c r="C154" s="103"/>
      <c r="D154" s="103"/>
      <c r="E154" s="103"/>
      <c r="F154" s="103"/>
      <c r="G154" s="103"/>
      <c r="H154" s="103"/>
      <c r="I154" s="103"/>
    </row>
    <row r="155" spans="1:9" ht="16.5" x14ac:dyDescent="0.3">
      <c r="A155" s="5"/>
      <c r="B155" s="100" t="s">
        <v>104</v>
      </c>
      <c r="C155" s="101">
        <f t="shared" ref="C155:I155" si="44">SUM(C156:C156)</f>
        <v>0</v>
      </c>
      <c r="D155" s="101">
        <f t="shared" si="44"/>
        <v>0</v>
      </c>
      <c r="E155" s="101">
        <f t="shared" si="44"/>
        <v>0</v>
      </c>
      <c r="F155" s="101">
        <f t="shared" si="44"/>
        <v>0</v>
      </c>
      <c r="G155" s="101">
        <f t="shared" si="44"/>
        <v>0</v>
      </c>
      <c r="H155" s="101"/>
      <c r="I155" s="101">
        <f t="shared" si="44"/>
        <v>0</v>
      </c>
    </row>
    <row r="156" spans="1:9" ht="16.5" x14ac:dyDescent="0.3">
      <c r="A156" s="5"/>
      <c r="B156" s="12" t="s">
        <v>247</v>
      </c>
      <c r="C156" s="103"/>
      <c r="D156" s="103"/>
      <c r="E156" s="103"/>
      <c r="F156" s="103"/>
      <c r="G156" s="103"/>
      <c r="H156" s="103"/>
      <c r="I156" s="103"/>
    </row>
    <row r="157" spans="1:9" ht="16.5" x14ac:dyDescent="0.3">
      <c r="A157" s="5"/>
      <c r="B157" s="100" t="s">
        <v>107</v>
      </c>
      <c r="C157" s="101">
        <f t="shared" ref="C157:I157" si="45">SUM(C158:C158)</f>
        <v>0</v>
      </c>
      <c r="D157" s="101">
        <f t="shared" si="45"/>
        <v>0</v>
      </c>
      <c r="E157" s="101">
        <f t="shared" si="45"/>
        <v>0</v>
      </c>
      <c r="F157" s="101">
        <f t="shared" si="45"/>
        <v>0</v>
      </c>
      <c r="G157" s="101">
        <f t="shared" si="45"/>
        <v>0</v>
      </c>
      <c r="H157" s="101"/>
      <c r="I157" s="101">
        <f t="shared" si="45"/>
        <v>0</v>
      </c>
    </row>
    <row r="158" spans="1:9" ht="16.5" x14ac:dyDescent="0.3">
      <c r="A158" s="5"/>
      <c r="B158" s="12" t="s">
        <v>248</v>
      </c>
      <c r="C158" s="103"/>
      <c r="D158" s="103"/>
      <c r="E158" s="103"/>
      <c r="F158" s="103"/>
      <c r="G158" s="103"/>
      <c r="H158" s="103"/>
      <c r="I158" s="103"/>
    </row>
    <row r="159" spans="1:9" ht="16.5" x14ac:dyDescent="0.3">
      <c r="A159" s="5"/>
      <c r="B159" s="100" t="s">
        <v>109</v>
      </c>
      <c r="C159" s="101">
        <f t="shared" ref="C159:I159" si="46">SUM(C160:C160)</f>
        <v>0</v>
      </c>
      <c r="D159" s="101">
        <f t="shared" si="46"/>
        <v>0</v>
      </c>
      <c r="E159" s="101">
        <f t="shared" si="46"/>
        <v>0</v>
      </c>
      <c r="F159" s="101">
        <f t="shared" si="46"/>
        <v>0</v>
      </c>
      <c r="G159" s="101">
        <f t="shared" si="46"/>
        <v>0</v>
      </c>
      <c r="H159" s="101"/>
      <c r="I159" s="101">
        <f t="shared" si="46"/>
        <v>0</v>
      </c>
    </row>
    <row r="160" spans="1:9" ht="16.5" x14ac:dyDescent="0.3">
      <c r="A160" s="5"/>
      <c r="B160" s="12" t="s">
        <v>249</v>
      </c>
      <c r="C160" s="103"/>
      <c r="D160" s="103"/>
      <c r="E160" s="103"/>
      <c r="F160" s="103"/>
      <c r="G160" s="103"/>
      <c r="H160" s="103"/>
      <c r="I160" s="103"/>
    </row>
    <row r="161" spans="1:9" ht="16.5" x14ac:dyDescent="0.3">
      <c r="A161" s="5"/>
      <c r="B161" s="100" t="s">
        <v>111</v>
      </c>
      <c r="C161" s="101">
        <f t="shared" ref="C161:I161" si="47">SUM(C162:C162)</f>
        <v>0</v>
      </c>
      <c r="D161" s="101">
        <f t="shared" si="47"/>
        <v>0</v>
      </c>
      <c r="E161" s="101">
        <f t="shared" si="47"/>
        <v>0</v>
      </c>
      <c r="F161" s="101">
        <f t="shared" si="47"/>
        <v>0</v>
      </c>
      <c r="G161" s="101">
        <f t="shared" si="47"/>
        <v>0</v>
      </c>
      <c r="H161" s="101"/>
      <c r="I161" s="101">
        <f t="shared" si="47"/>
        <v>0</v>
      </c>
    </row>
    <row r="162" spans="1:9" ht="16.5" x14ac:dyDescent="0.3">
      <c r="A162" s="5"/>
      <c r="B162" s="12" t="s">
        <v>250</v>
      </c>
      <c r="C162" s="103"/>
      <c r="D162" s="103"/>
      <c r="E162" s="103"/>
      <c r="F162" s="103"/>
      <c r="G162" s="103"/>
      <c r="H162" s="103"/>
      <c r="I162" s="103"/>
    </row>
    <row r="163" spans="1:9" ht="16.5" x14ac:dyDescent="0.3">
      <c r="A163" s="5"/>
      <c r="B163" s="100" t="s">
        <v>251</v>
      </c>
      <c r="C163" s="101">
        <v>0</v>
      </c>
      <c r="D163" s="101">
        <v>0</v>
      </c>
      <c r="E163" s="101">
        <v>0</v>
      </c>
      <c r="F163" s="101">
        <v>0</v>
      </c>
      <c r="G163" s="101">
        <v>0</v>
      </c>
      <c r="H163" s="101"/>
      <c r="I163" s="101">
        <v>0</v>
      </c>
    </row>
    <row r="164" spans="1:9" ht="16.5" x14ac:dyDescent="0.3">
      <c r="A164" s="5"/>
      <c r="B164" s="98" t="s">
        <v>164</v>
      </c>
      <c r="C164" s="99">
        <f>SUM(C165,C169,C173,C177,C181,C185,C189,C193,C197,C201,C205,C209,C213,C217,C221,C225)</f>
        <v>0</v>
      </c>
      <c r="D164" s="99">
        <f t="shared" ref="D164:I164" si="48">SUM(D165,D169,D173,D177,D181,D185,D189,D193,D197,D201,D205,D209,D213,D217,D221,D225)</f>
        <v>0</v>
      </c>
      <c r="E164" s="99">
        <f t="shared" si="48"/>
        <v>0</v>
      </c>
      <c r="F164" s="99">
        <f t="shared" si="48"/>
        <v>0</v>
      </c>
      <c r="G164" s="99">
        <f t="shared" si="48"/>
        <v>0</v>
      </c>
      <c r="H164" s="99"/>
      <c r="I164" s="99">
        <f t="shared" si="48"/>
        <v>0</v>
      </c>
    </row>
    <row r="165" spans="1:9" ht="16.5" x14ac:dyDescent="0.3">
      <c r="A165" s="5"/>
      <c r="B165" s="100" t="s">
        <v>53</v>
      </c>
      <c r="C165" s="101">
        <f>SUM(C166:C168)</f>
        <v>0</v>
      </c>
      <c r="D165" s="101">
        <f t="shared" ref="D165:I165" si="49">SUM(D166:D168)</f>
        <v>0</v>
      </c>
      <c r="E165" s="101">
        <f t="shared" si="49"/>
        <v>0</v>
      </c>
      <c r="F165" s="101">
        <f t="shared" si="49"/>
        <v>0</v>
      </c>
      <c r="G165" s="101">
        <f t="shared" si="49"/>
        <v>0</v>
      </c>
      <c r="H165" s="101"/>
      <c r="I165" s="101">
        <f t="shared" si="49"/>
        <v>0</v>
      </c>
    </row>
    <row r="166" spans="1:9" ht="16.5" x14ac:dyDescent="0.3">
      <c r="A166" s="5"/>
      <c r="B166" s="12" t="s">
        <v>235</v>
      </c>
      <c r="C166" s="103"/>
      <c r="D166" s="103"/>
      <c r="E166" s="103"/>
      <c r="F166" s="103"/>
      <c r="G166" s="103"/>
      <c r="H166" s="103"/>
      <c r="I166" s="103"/>
    </row>
    <row r="167" spans="1:9" ht="16.5" x14ac:dyDescent="0.3">
      <c r="A167" s="5"/>
      <c r="B167" s="12" t="s">
        <v>236</v>
      </c>
      <c r="C167" s="103"/>
      <c r="D167" s="103"/>
      <c r="E167" s="103"/>
      <c r="F167" s="103"/>
      <c r="G167" s="103"/>
      <c r="H167" s="103"/>
      <c r="I167" s="103"/>
    </row>
    <row r="168" spans="1:9" ht="16.5" x14ac:dyDescent="0.3">
      <c r="A168" s="5"/>
      <c r="B168" s="12" t="s">
        <v>237</v>
      </c>
      <c r="C168" s="103"/>
      <c r="D168" s="103"/>
      <c r="E168" s="103"/>
      <c r="F168" s="103"/>
      <c r="G168" s="103"/>
      <c r="H168" s="103"/>
      <c r="I168" s="103"/>
    </row>
    <row r="169" spans="1:9" ht="16.5" x14ac:dyDescent="0.3">
      <c r="A169" s="5"/>
      <c r="B169" s="100" t="s">
        <v>60</v>
      </c>
      <c r="C169" s="101">
        <f>SUM(C170:C172)</f>
        <v>0</v>
      </c>
      <c r="D169" s="101">
        <f t="shared" ref="D169:I169" si="50">SUM(D170:D172)</f>
        <v>0</v>
      </c>
      <c r="E169" s="101">
        <f t="shared" si="50"/>
        <v>0</v>
      </c>
      <c r="F169" s="101">
        <f t="shared" si="50"/>
        <v>0</v>
      </c>
      <c r="G169" s="101">
        <f t="shared" si="50"/>
        <v>0</v>
      </c>
      <c r="H169" s="101"/>
      <c r="I169" s="101">
        <f t="shared" si="50"/>
        <v>0</v>
      </c>
    </row>
    <row r="170" spans="1:9" ht="16.5" x14ac:dyDescent="0.3">
      <c r="A170" s="5"/>
      <c r="B170" s="12" t="s">
        <v>235</v>
      </c>
      <c r="C170" s="103"/>
      <c r="D170" s="103"/>
      <c r="E170" s="103"/>
      <c r="F170" s="103"/>
      <c r="G170" s="103"/>
      <c r="H170" s="103"/>
      <c r="I170" s="103"/>
    </row>
    <row r="171" spans="1:9" ht="16.5" x14ac:dyDescent="0.3">
      <c r="A171" s="5"/>
      <c r="B171" s="12" t="s">
        <v>236</v>
      </c>
      <c r="C171" s="103"/>
      <c r="D171" s="103"/>
      <c r="E171" s="103"/>
      <c r="F171" s="103"/>
      <c r="G171" s="103"/>
      <c r="H171" s="103"/>
      <c r="I171" s="103"/>
    </row>
    <row r="172" spans="1:9" ht="16.5" x14ac:dyDescent="0.3">
      <c r="A172" s="5"/>
      <c r="B172" s="12" t="s">
        <v>238</v>
      </c>
      <c r="C172" s="103"/>
      <c r="D172" s="103"/>
      <c r="E172" s="103"/>
      <c r="F172" s="103"/>
      <c r="G172" s="103"/>
      <c r="H172" s="103"/>
      <c r="I172" s="103"/>
    </row>
    <row r="173" spans="1:9" ht="16.5" x14ac:dyDescent="0.3">
      <c r="A173" s="5"/>
      <c r="B173" s="100" t="s">
        <v>67</v>
      </c>
      <c r="C173" s="101">
        <f>SUM(C174:C176)</f>
        <v>0</v>
      </c>
      <c r="D173" s="101">
        <f t="shared" ref="D173:I173" si="51">SUM(D174:D176)</f>
        <v>0</v>
      </c>
      <c r="E173" s="101">
        <f t="shared" si="51"/>
        <v>0</v>
      </c>
      <c r="F173" s="101">
        <f t="shared" si="51"/>
        <v>0</v>
      </c>
      <c r="G173" s="101">
        <f t="shared" si="51"/>
        <v>0</v>
      </c>
      <c r="H173" s="101"/>
      <c r="I173" s="101">
        <f t="shared" si="51"/>
        <v>0</v>
      </c>
    </row>
    <row r="174" spans="1:9" ht="16.5" x14ac:dyDescent="0.3">
      <c r="A174" s="5"/>
      <c r="B174" s="12" t="s">
        <v>235</v>
      </c>
      <c r="C174" s="103"/>
      <c r="D174" s="103"/>
      <c r="E174" s="103"/>
      <c r="F174" s="103"/>
      <c r="G174" s="103"/>
      <c r="H174" s="103"/>
      <c r="I174" s="103"/>
    </row>
    <row r="175" spans="1:9" ht="16.5" x14ac:dyDescent="0.3">
      <c r="A175" s="5"/>
      <c r="B175" s="12" t="s">
        <v>236</v>
      </c>
      <c r="C175" s="103"/>
      <c r="D175" s="103"/>
      <c r="E175" s="103"/>
      <c r="F175" s="103"/>
      <c r="G175" s="103"/>
      <c r="H175" s="103"/>
      <c r="I175" s="103"/>
    </row>
    <row r="176" spans="1:9" ht="16.5" x14ac:dyDescent="0.3">
      <c r="A176" s="5"/>
      <c r="B176" s="12" t="s">
        <v>239</v>
      </c>
      <c r="C176" s="103"/>
      <c r="D176" s="103"/>
      <c r="E176" s="103"/>
      <c r="F176" s="103"/>
      <c r="G176" s="103"/>
      <c r="H176" s="103"/>
      <c r="I176" s="103"/>
    </row>
    <row r="177" spans="1:9" ht="16.5" x14ac:dyDescent="0.3">
      <c r="A177" s="5"/>
      <c r="B177" s="100" t="s">
        <v>72</v>
      </c>
      <c r="C177" s="101">
        <f>SUM(C178:C180)</f>
        <v>0</v>
      </c>
      <c r="D177" s="101">
        <f t="shared" ref="D177:I177" si="52">SUM(D178:D180)</f>
        <v>0</v>
      </c>
      <c r="E177" s="101">
        <f t="shared" si="52"/>
        <v>0</v>
      </c>
      <c r="F177" s="101">
        <f t="shared" si="52"/>
        <v>0</v>
      </c>
      <c r="G177" s="101">
        <f t="shared" si="52"/>
        <v>0</v>
      </c>
      <c r="H177" s="101"/>
      <c r="I177" s="101">
        <f t="shared" si="52"/>
        <v>0</v>
      </c>
    </row>
    <row r="178" spans="1:9" ht="16.5" x14ac:dyDescent="0.3">
      <c r="A178" s="5"/>
      <c r="B178" s="12" t="s">
        <v>235</v>
      </c>
      <c r="C178" s="103"/>
      <c r="D178" s="103"/>
      <c r="E178" s="103"/>
      <c r="F178" s="103"/>
      <c r="G178" s="103"/>
      <c r="H178" s="103"/>
      <c r="I178" s="103"/>
    </row>
    <row r="179" spans="1:9" ht="16.5" x14ac:dyDescent="0.3">
      <c r="A179" s="5"/>
      <c r="B179" s="12" t="s">
        <v>236</v>
      </c>
      <c r="C179" s="103"/>
      <c r="D179" s="103"/>
      <c r="E179" s="103"/>
      <c r="F179" s="103"/>
      <c r="G179" s="103"/>
      <c r="H179" s="103"/>
      <c r="I179" s="103"/>
    </row>
    <row r="180" spans="1:9" ht="16.5" x14ac:dyDescent="0.3">
      <c r="A180" s="5"/>
      <c r="B180" s="12" t="s">
        <v>240</v>
      </c>
      <c r="C180" s="103"/>
      <c r="D180" s="103"/>
      <c r="E180" s="103"/>
      <c r="F180" s="103"/>
      <c r="G180" s="103"/>
      <c r="H180" s="103"/>
      <c r="I180" s="103"/>
    </row>
    <row r="181" spans="1:9" ht="16.5" x14ac:dyDescent="0.3">
      <c r="A181" s="5"/>
      <c r="B181" s="100" t="s">
        <v>77</v>
      </c>
      <c r="C181" s="101">
        <f>SUM(C182:C184)</f>
        <v>0</v>
      </c>
      <c r="D181" s="101">
        <f t="shared" ref="D181:I181" si="53">SUM(D182:D184)</f>
        <v>0</v>
      </c>
      <c r="E181" s="101">
        <f t="shared" si="53"/>
        <v>0</v>
      </c>
      <c r="F181" s="101">
        <f t="shared" si="53"/>
        <v>0</v>
      </c>
      <c r="G181" s="101">
        <f t="shared" si="53"/>
        <v>0</v>
      </c>
      <c r="H181" s="101"/>
      <c r="I181" s="101">
        <f t="shared" si="53"/>
        <v>0</v>
      </c>
    </row>
    <row r="182" spans="1:9" ht="16.5" x14ac:dyDescent="0.3">
      <c r="A182" s="5"/>
      <c r="B182" s="12" t="s">
        <v>235</v>
      </c>
      <c r="C182" s="103"/>
      <c r="D182" s="103"/>
      <c r="E182" s="103"/>
      <c r="F182" s="103"/>
      <c r="G182" s="103"/>
      <c r="H182" s="103"/>
      <c r="I182" s="103"/>
    </row>
    <row r="183" spans="1:9" ht="16.5" x14ac:dyDescent="0.3">
      <c r="A183" s="5"/>
      <c r="B183" s="12" t="s">
        <v>236</v>
      </c>
      <c r="C183" s="103"/>
      <c r="D183" s="103"/>
      <c r="E183" s="103"/>
      <c r="F183" s="103"/>
      <c r="G183" s="103"/>
      <c r="H183" s="103"/>
      <c r="I183" s="103"/>
    </row>
    <row r="184" spans="1:9" ht="16.5" x14ac:dyDescent="0.3">
      <c r="A184" s="5"/>
      <c r="B184" s="12" t="s">
        <v>241</v>
      </c>
      <c r="C184" s="103"/>
      <c r="D184" s="103"/>
      <c r="E184" s="103"/>
      <c r="F184" s="103"/>
      <c r="G184" s="103"/>
      <c r="H184" s="103"/>
      <c r="I184" s="103"/>
    </row>
    <row r="185" spans="1:9" ht="16.5" x14ac:dyDescent="0.3">
      <c r="A185" s="5"/>
      <c r="B185" s="100" t="s">
        <v>82</v>
      </c>
      <c r="C185" s="101">
        <f>SUM(C186:C188)</f>
        <v>0</v>
      </c>
      <c r="D185" s="101">
        <f t="shared" ref="D185:I185" si="54">SUM(D186:D188)</f>
        <v>0</v>
      </c>
      <c r="E185" s="101">
        <f t="shared" si="54"/>
        <v>0</v>
      </c>
      <c r="F185" s="101">
        <f t="shared" si="54"/>
        <v>0</v>
      </c>
      <c r="G185" s="101">
        <f t="shared" si="54"/>
        <v>0</v>
      </c>
      <c r="H185" s="101"/>
      <c r="I185" s="101">
        <f t="shared" si="54"/>
        <v>0</v>
      </c>
    </row>
    <row r="186" spans="1:9" ht="16.5" x14ac:dyDescent="0.3">
      <c r="A186" s="5"/>
      <c r="B186" s="12" t="s">
        <v>235</v>
      </c>
      <c r="C186" s="103"/>
      <c r="D186" s="103"/>
      <c r="E186" s="103"/>
      <c r="F186" s="103"/>
      <c r="G186" s="103"/>
      <c r="H186" s="103"/>
      <c r="I186" s="103"/>
    </row>
    <row r="187" spans="1:9" ht="16.5" x14ac:dyDescent="0.3">
      <c r="A187" s="5"/>
      <c r="B187" s="12" t="s">
        <v>236</v>
      </c>
      <c r="C187" s="103"/>
      <c r="D187" s="103"/>
      <c r="E187" s="103"/>
      <c r="F187" s="103"/>
      <c r="G187" s="103"/>
      <c r="H187" s="103"/>
      <c r="I187" s="103"/>
    </row>
    <row r="188" spans="1:9" ht="16.5" x14ac:dyDescent="0.3">
      <c r="A188" s="5"/>
      <c r="B188" s="12" t="s">
        <v>242</v>
      </c>
      <c r="C188" s="103"/>
      <c r="D188" s="103"/>
      <c r="E188" s="103"/>
      <c r="F188" s="103"/>
      <c r="G188" s="103"/>
      <c r="H188" s="103"/>
      <c r="I188" s="103"/>
    </row>
    <row r="189" spans="1:9" ht="16.5" x14ac:dyDescent="0.3">
      <c r="A189" s="5"/>
      <c r="B189" s="100" t="s">
        <v>87</v>
      </c>
      <c r="C189" s="101">
        <f>SUM(C190:C192)</f>
        <v>0</v>
      </c>
      <c r="D189" s="101">
        <f t="shared" ref="D189:I189" si="55">SUM(D190:D192)</f>
        <v>0</v>
      </c>
      <c r="E189" s="101">
        <f t="shared" si="55"/>
        <v>0</v>
      </c>
      <c r="F189" s="101">
        <f t="shared" si="55"/>
        <v>0</v>
      </c>
      <c r="G189" s="101">
        <f t="shared" si="55"/>
        <v>0</v>
      </c>
      <c r="H189" s="101"/>
      <c r="I189" s="101">
        <f t="shared" si="55"/>
        <v>0</v>
      </c>
    </row>
    <row r="190" spans="1:9" ht="16.5" x14ac:dyDescent="0.3">
      <c r="A190" s="5"/>
      <c r="B190" s="12" t="s">
        <v>235</v>
      </c>
      <c r="C190" s="103"/>
      <c r="D190" s="103"/>
      <c r="E190" s="103"/>
      <c r="F190" s="103"/>
      <c r="G190" s="103"/>
      <c r="H190" s="103"/>
      <c r="I190" s="103"/>
    </row>
    <row r="191" spans="1:9" ht="16.5" x14ac:dyDescent="0.3">
      <c r="A191" s="5"/>
      <c r="B191" s="12" t="s">
        <v>236</v>
      </c>
      <c r="C191" s="103"/>
      <c r="D191" s="103"/>
      <c r="E191" s="103"/>
      <c r="F191" s="103"/>
      <c r="G191" s="103"/>
      <c r="H191" s="103"/>
      <c r="I191" s="103"/>
    </row>
    <row r="192" spans="1:9" ht="16.5" x14ac:dyDescent="0.3">
      <c r="A192" s="5"/>
      <c r="B192" s="12" t="s">
        <v>243</v>
      </c>
      <c r="C192" s="103"/>
      <c r="D192" s="103"/>
      <c r="E192" s="103"/>
      <c r="F192" s="103"/>
      <c r="G192" s="103"/>
      <c r="H192" s="103"/>
      <c r="I192" s="103"/>
    </row>
    <row r="193" spans="1:9" ht="16.5" x14ac:dyDescent="0.3">
      <c r="A193" s="5"/>
      <c r="B193" s="100" t="s">
        <v>90</v>
      </c>
      <c r="C193" s="101">
        <f>SUM(C194:C196)</f>
        <v>0</v>
      </c>
      <c r="D193" s="101">
        <f t="shared" ref="D193:I193" si="56">SUM(D194:D196)</f>
        <v>0</v>
      </c>
      <c r="E193" s="101">
        <f t="shared" si="56"/>
        <v>0</v>
      </c>
      <c r="F193" s="101">
        <f t="shared" si="56"/>
        <v>0</v>
      </c>
      <c r="G193" s="101">
        <f t="shared" si="56"/>
        <v>0</v>
      </c>
      <c r="H193" s="101"/>
      <c r="I193" s="101">
        <f t="shared" si="56"/>
        <v>0</v>
      </c>
    </row>
    <row r="194" spans="1:9" ht="16.5" x14ac:dyDescent="0.3">
      <c r="A194" s="5"/>
      <c r="B194" s="12" t="s">
        <v>235</v>
      </c>
      <c r="C194" s="103"/>
      <c r="D194" s="103"/>
      <c r="E194" s="103"/>
      <c r="F194" s="103"/>
      <c r="G194" s="103"/>
      <c r="H194" s="103"/>
      <c r="I194" s="103"/>
    </row>
    <row r="195" spans="1:9" ht="16.5" x14ac:dyDescent="0.3">
      <c r="A195" s="5"/>
      <c r="B195" s="12" t="s">
        <v>236</v>
      </c>
      <c r="C195" s="103"/>
      <c r="D195" s="103"/>
      <c r="E195" s="103"/>
      <c r="F195" s="103"/>
      <c r="G195" s="103"/>
      <c r="H195" s="103"/>
      <c r="I195" s="103"/>
    </row>
    <row r="196" spans="1:9" ht="16.5" x14ac:dyDescent="0.3">
      <c r="A196" s="5"/>
      <c r="B196" s="12" t="s">
        <v>244</v>
      </c>
      <c r="C196" s="103"/>
      <c r="D196" s="103"/>
      <c r="E196" s="103"/>
      <c r="F196" s="103"/>
      <c r="G196" s="103"/>
      <c r="H196" s="103"/>
      <c r="I196" s="103"/>
    </row>
    <row r="197" spans="1:9" ht="16.5" x14ac:dyDescent="0.3">
      <c r="A197" s="5"/>
      <c r="B197" s="100" t="s">
        <v>93</v>
      </c>
      <c r="C197" s="101">
        <f>SUM(C198:C200)</f>
        <v>0</v>
      </c>
      <c r="D197" s="101">
        <f t="shared" ref="D197:I197" si="57">SUM(D198:D200)</f>
        <v>0</v>
      </c>
      <c r="E197" s="101">
        <f t="shared" si="57"/>
        <v>0</v>
      </c>
      <c r="F197" s="101">
        <f t="shared" si="57"/>
        <v>0</v>
      </c>
      <c r="G197" s="101">
        <f t="shared" si="57"/>
        <v>0</v>
      </c>
      <c r="H197" s="101"/>
      <c r="I197" s="101">
        <f t="shared" si="57"/>
        <v>0</v>
      </c>
    </row>
    <row r="198" spans="1:9" ht="16.5" x14ac:dyDescent="0.3">
      <c r="A198" s="5"/>
      <c r="B198" s="12" t="s">
        <v>235</v>
      </c>
      <c r="C198" s="103"/>
      <c r="D198" s="103"/>
      <c r="E198" s="103"/>
      <c r="F198" s="103"/>
      <c r="G198" s="103"/>
      <c r="H198" s="103"/>
      <c r="I198" s="103"/>
    </row>
    <row r="199" spans="1:9" ht="16.5" x14ac:dyDescent="0.3">
      <c r="A199" s="5"/>
      <c r="B199" s="12" t="s">
        <v>236</v>
      </c>
      <c r="C199" s="103"/>
      <c r="D199" s="103"/>
      <c r="E199" s="103"/>
      <c r="F199" s="103"/>
      <c r="G199" s="103"/>
      <c r="H199" s="103"/>
      <c r="I199" s="103"/>
    </row>
    <row r="200" spans="1:9" ht="16.5" x14ac:dyDescent="0.3">
      <c r="A200" s="5"/>
      <c r="B200" s="12" t="s">
        <v>245</v>
      </c>
      <c r="C200" s="103"/>
      <c r="D200" s="103"/>
      <c r="E200" s="103"/>
      <c r="F200" s="103"/>
      <c r="G200" s="103"/>
      <c r="H200" s="103"/>
      <c r="I200" s="103"/>
    </row>
    <row r="201" spans="1:9" ht="16.5" x14ac:dyDescent="0.3">
      <c r="A201" s="5"/>
      <c r="B201" s="100" t="s">
        <v>98</v>
      </c>
      <c r="C201" s="101">
        <f>SUM(C202:C204)</f>
        <v>0</v>
      </c>
      <c r="D201" s="101">
        <f t="shared" ref="D201:I201" si="58">SUM(D202:D204)</f>
        <v>0</v>
      </c>
      <c r="E201" s="101">
        <f t="shared" si="58"/>
        <v>0</v>
      </c>
      <c r="F201" s="101">
        <f t="shared" si="58"/>
        <v>0</v>
      </c>
      <c r="G201" s="101">
        <f t="shared" si="58"/>
        <v>0</v>
      </c>
      <c r="H201" s="101"/>
      <c r="I201" s="101">
        <f t="shared" si="58"/>
        <v>0</v>
      </c>
    </row>
    <row r="202" spans="1:9" ht="16.5" x14ac:dyDescent="0.3">
      <c r="A202" s="5"/>
      <c r="B202" s="12" t="s">
        <v>235</v>
      </c>
      <c r="C202" s="103"/>
      <c r="D202" s="103"/>
      <c r="E202" s="103"/>
      <c r="F202" s="103"/>
      <c r="G202" s="103"/>
      <c r="H202" s="103"/>
      <c r="I202" s="103"/>
    </row>
    <row r="203" spans="1:9" ht="16.5" x14ac:dyDescent="0.3">
      <c r="A203" s="5"/>
      <c r="B203" s="12" t="s">
        <v>236</v>
      </c>
      <c r="C203" s="103"/>
      <c r="D203" s="103"/>
      <c r="E203" s="103"/>
      <c r="F203" s="103"/>
      <c r="G203" s="103"/>
      <c r="H203" s="103"/>
      <c r="I203" s="103"/>
    </row>
    <row r="204" spans="1:9" ht="16.5" x14ac:dyDescent="0.3">
      <c r="A204" s="5"/>
      <c r="B204" s="12" t="s">
        <v>246</v>
      </c>
      <c r="C204" s="103"/>
      <c r="D204" s="103"/>
      <c r="E204" s="103"/>
      <c r="F204" s="103"/>
      <c r="G204" s="103"/>
      <c r="H204" s="103"/>
      <c r="I204" s="103"/>
    </row>
    <row r="205" spans="1:9" ht="16.5" x14ac:dyDescent="0.3">
      <c r="A205" s="5"/>
      <c r="B205" s="100" t="s">
        <v>102</v>
      </c>
      <c r="C205" s="101">
        <f>SUM(C206:C208)</f>
        <v>0</v>
      </c>
      <c r="D205" s="101">
        <f t="shared" ref="D205:I205" si="59">SUM(D206:D208)</f>
        <v>0</v>
      </c>
      <c r="E205" s="101">
        <f t="shared" si="59"/>
        <v>0</v>
      </c>
      <c r="F205" s="101">
        <f t="shared" si="59"/>
        <v>0</v>
      </c>
      <c r="G205" s="101">
        <f t="shared" si="59"/>
        <v>0</v>
      </c>
      <c r="H205" s="101"/>
      <c r="I205" s="101">
        <f t="shared" si="59"/>
        <v>0</v>
      </c>
    </row>
    <row r="206" spans="1:9" ht="16.5" x14ac:dyDescent="0.3">
      <c r="A206" s="5"/>
      <c r="B206" s="12" t="s">
        <v>235</v>
      </c>
      <c r="C206" s="103"/>
      <c r="D206" s="103"/>
      <c r="E206" s="103"/>
      <c r="F206" s="103"/>
      <c r="G206" s="103"/>
      <c r="H206" s="103"/>
      <c r="I206" s="103"/>
    </row>
    <row r="207" spans="1:9" ht="16.5" x14ac:dyDescent="0.3">
      <c r="A207" s="5"/>
      <c r="B207" s="12" t="s">
        <v>236</v>
      </c>
      <c r="C207" s="103"/>
      <c r="D207" s="103"/>
      <c r="E207" s="103"/>
      <c r="F207" s="103"/>
      <c r="G207" s="103"/>
      <c r="H207" s="103"/>
      <c r="I207" s="103"/>
    </row>
    <row r="208" spans="1:9" ht="16.5" x14ac:dyDescent="0.3">
      <c r="A208" s="5"/>
      <c r="B208" s="12" t="s">
        <v>102</v>
      </c>
      <c r="C208" s="103"/>
      <c r="D208" s="103"/>
      <c r="E208" s="103"/>
      <c r="F208" s="103"/>
      <c r="G208" s="103"/>
      <c r="H208" s="103"/>
      <c r="I208" s="103"/>
    </row>
    <row r="209" spans="1:9" ht="16.5" x14ac:dyDescent="0.3">
      <c r="A209" s="5"/>
      <c r="B209" s="100" t="s">
        <v>104</v>
      </c>
      <c r="C209" s="101">
        <f>SUM(C210:C212)</f>
        <v>0</v>
      </c>
      <c r="D209" s="101">
        <f t="shared" ref="D209:I209" si="60">SUM(D210:D212)</f>
        <v>0</v>
      </c>
      <c r="E209" s="101">
        <f t="shared" si="60"/>
        <v>0</v>
      </c>
      <c r="F209" s="101">
        <f t="shared" si="60"/>
        <v>0</v>
      </c>
      <c r="G209" s="101">
        <f t="shared" si="60"/>
        <v>0</v>
      </c>
      <c r="H209" s="101"/>
      <c r="I209" s="101">
        <f t="shared" si="60"/>
        <v>0</v>
      </c>
    </row>
    <row r="210" spans="1:9" ht="16.5" x14ac:dyDescent="0.3">
      <c r="A210" s="5"/>
      <c r="B210" s="12" t="s">
        <v>235</v>
      </c>
      <c r="C210" s="103"/>
      <c r="D210" s="103"/>
      <c r="E210" s="103"/>
      <c r="F210" s="103"/>
      <c r="G210" s="103"/>
      <c r="H210" s="103"/>
      <c r="I210" s="103"/>
    </row>
    <row r="211" spans="1:9" ht="16.5" x14ac:dyDescent="0.3">
      <c r="A211" s="5"/>
      <c r="B211" s="12" t="s">
        <v>236</v>
      </c>
      <c r="C211" s="103"/>
      <c r="D211" s="103"/>
      <c r="E211" s="103"/>
      <c r="F211" s="103"/>
      <c r="G211" s="103"/>
      <c r="H211" s="103"/>
      <c r="I211" s="103"/>
    </row>
    <row r="212" spans="1:9" ht="16.5" x14ac:dyDescent="0.3">
      <c r="A212" s="5"/>
      <c r="B212" s="12" t="s">
        <v>247</v>
      </c>
      <c r="C212" s="103"/>
      <c r="D212" s="103"/>
      <c r="E212" s="103"/>
      <c r="F212" s="103"/>
      <c r="G212" s="103"/>
      <c r="H212" s="103"/>
      <c r="I212" s="103"/>
    </row>
    <row r="213" spans="1:9" ht="16.5" x14ac:dyDescent="0.3">
      <c r="A213" s="5"/>
      <c r="B213" s="100" t="s">
        <v>107</v>
      </c>
      <c r="C213" s="101">
        <f>SUM(C214:C216)</f>
        <v>0</v>
      </c>
      <c r="D213" s="101">
        <f t="shared" ref="D213:I213" si="61">SUM(D214:D216)</f>
        <v>0</v>
      </c>
      <c r="E213" s="101">
        <f t="shared" si="61"/>
        <v>0</v>
      </c>
      <c r="F213" s="101">
        <f t="shared" si="61"/>
        <v>0</v>
      </c>
      <c r="G213" s="101">
        <f t="shared" si="61"/>
        <v>0</v>
      </c>
      <c r="H213" s="101"/>
      <c r="I213" s="101">
        <f t="shared" si="61"/>
        <v>0</v>
      </c>
    </row>
    <row r="214" spans="1:9" ht="16.5" x14ac:dyDescent="0.3">
      <c r="A214" s="5"/>
      <c r="B214" s="12" t="s">
        <v>235</v>
      </c>
      <c r="C214" s="103"/>
      <c r="D214" s="103"/>
      <c r="E214" s="103"/>
      <c r="F214" s="103"/>
      <c r="G214" s="103"/>
      <c r="H214" s="103"/>
      <c r="I214" s="103"/>
    </row>
    <row r="215" spans="1:9" ht="16.5" x14ac:dyDescent="0.3">
      <c r="A215" s="5"/>
      <c r="B215" s="12" t="s">
        <v>236</v>
      </c>
      <c r="C215" s="103"/>
      <c r="D215" s="103"/>
      <c r="E215" s="103"/>
      <c r="F215" s="103"/>
      <c r="G215" s="103"/>
      <c r="H215" s="103"/>
      <c r="I215" s="103"/>
    </row>
    <row r="216" spans="1:9" ht="16.5" x14ac:dyDescent="0.3">
      <c r="A216" s="5"/>
      <c r="B216" s="12" t="s">
        <v>248</v>
      </c>
      <c r="C216" s="103"/>
      <c r="D216" s="103"/>
      <c r="E216" s="103"/>
      <c r="F216" s="103"/>
      <c r="G216" s="103"/>
      <c r="H216" s="103"/>
      <c r="I216" s="103"/>
    </row>
    <row r="217" spans="1:9" ht="16.5" x14ac:dyDescent="0.3">
      <c r="A217" s="5"/>
      <c r="B217" s="100" t="s">
        <v>109</v>
      </c>
      <c r="C217" s="101">
        <f>SUM(C218:C220)</f>
        <v>0</v>
      </c>
      <c r="D217" s="101">
        <f t="shared" ref="D217:I217" si="62">SUM(D218:D220)</f>
        <v>0</v>
      </c>
      <c r="E217" s="101">
        <f t="shared" si="62"/>
        <v>0</v>
      </c>
      <c r="F217" s="101">
        <f t="shared" si="62"/>
        <v>0</v>
      </c>
      <c r="G217" s="101">
        <f t="shared" si="62"/>
        <v>0</v>
      </c>
      <c r="H217" s="101"/>
      <c r="I217" s="101">
        <f t="shared" si="62"/>
        <v>0</v>
      </c>
    </row>
    <row r="218" spans="1:9" ht="16.5" x14ac:dyDescent="0.3">
      <c r="A218" s="5"/>
      <c r="B218" s="12" t="s">
        <v>235</v>
      </c>
      <c r="C218" s="103"/>
      <c r="D218" s="103"/>
      <c r="E218" s="103"/>
      <c r="F218" s="103"/>
      <c r="G218" s="103"/>
      <c r="H218" s="103"/>
      <c r="I218" s="103"/>
    </row>
    <row r="219" spans="1:9" ht="16.5" x14ac:dyDescent="0.3">
      <c r="A219" s="5"/>
      <c r="B219" s="12" t="s">
        <v>236</v>
      </c>
      <c r="C219" s="103"/>
      <c r="D219" s="103"/>
      <c r="E219" s="103"/>
      <c r="F219" s="103"/>
      <c r="G219" s="103"/>
      <c r="H219" s="103"/>
      <c r="I219" s="103"/>
    </row>
    <row r="220" spans="1:9" ht="16.5" x14ac:dyDescent="0.3">
      <c r="A220" s="5"/>
      <c r="B220" s="12" t="s">
        <v>249</v>
      </c>
      <c r="C220" s="103"/>
      <c r="D220" s="103"/>
      <c r="E220" s="103"/>
      <c r="F220" s="103"/>
      <c r="G220" s="103"/>
      <c r="H220" s="103"/>
      <c r="I220" s="103"/>
    </row>
    <row r="221" spans="1:9" ht="16.5" x14ac:dyDescent="0.3">
      <c r="A221" s="5"/>
      <c r="B221" s="100" t="s">
        <v>111</v>
      </c>
      <c r="C221" s="101">
        <f>SUM(C222:C224)</f>
        <v>0</v>
      </c>
      <c r="D221" s="101">
        <f t="shared" ref="D221:I221" si="63">SUM(D222:D224)</f>
        <v>0</v>
      </c>
      <c r="E221" s="101">
        <f t="shared" si="63"/>
        <v>0</v>
      </c>
      <c r="F221" s="101">
        <f t="shared" si="63"/>
        <v>0</v>
      </c>
      <c r="G221" s="101">
        <f t="shared" si="63"/>
        <v>0</v>
      </c>
      <c r="H221" s="101"/>
      <c r="I221" s="101">
        <f t="shared" si="63"/>
        <v>0</v>
      </c>
    </row>
    <row r="222" spans="1:9" ht="16.5" x14ac:dyDescent="0.3">
      <c r="A222" s="5"/>
      <c r="B222" s="12" t="s">
        <v>235</v>
      </c>
      <c r="C222" s="103"/>
      <c r="D222" s="103"/>
      <c r="E222" s="103"/>
      <c r="F222" s="103"/>
      <c r="G222" s="103"/>
      <c r="H222" s="103"/>
      <c r="I222" s="103"/>
    </row>
    <row r="223" spans="1:9" ht="16.5" x14ac:dyDescent="0.3">
      <c r="A223" s="5"/>
      <c r="B223" s="12" t="s">
        <v>236</v>
      </c>
      <c r="C223" s="103"/>
      <c r="D223" s="103"/>
      <c r="E223" s="103"/>
      <c r="F223" s="103"/>
      <c r="G223" s="103"/>
      <c r="H223" s="103"/>
      <c r="I223" s="103"/>
    </row>
    <row r="224" spans="1:9" ht="16.5" x14ac:dyDescent="0.3">
      <c r="A224" s="5"/>
      <c r="B224" s="12" t="s">
        <v>250</v>
      </c>
      <c r="C224" s="103"/>
      <c r="D224" s="103"/>
      <c r="E224" s="103"/>
      <c r="F224" s="103"/>
      <c r="G224" s="103"/>
      <c r="H224" s="103"/>
      <c r="I224" s="103"/>
    </row>
    <row r="225" spans="1:9" ht="16.5" x14ac:dyDescent="0.3">
      <c r="A225" s="5"/>
      <c r="B225" s="100" t="s">
        <v>251</v>
      </c>
      <c r="C225" s="101">
        <v>0</v>
      </c>
      <c r="D225" s="101">
        <v>0</v>
      </c>
      <c r="E225" s="101">
        <v>0</v>
      </c>
      <c r="F225" s="101">
        <v>0</v>
      </c>
      <c r="G225" s="101">
        <v>0</v>
      </c>
      <c r="H225" s="101"/>
      <c r="I225" s="101">
        <v>0</v>
      </c>
    </row>
    <row r="226" spans="1:9" ht="16.5" x14ac:dyDescent="0.3">
      <c r="A226" s="5"/>
      <c r="B226" s="98" t="s">
        <v>165</v>
      </c>
      <c r="C226" s="99">
        <f>SUM(C227,C231,C235,C239,C243,C247,C251,C255,C259,C263,C267,C271,C275,C279,C283,C287)</f>
        <v>0</v>
      </c>
      <c r="D226" s="99">
        <f t="shared" ref="D226:I226" si="64">SUM(D227,D231,D235,D239,D243,D247,D251,D255,D259,D263,D267,D271,D275,D279,D283,D287)</f>
        <v>0</v>
      </c>
      <c r="E226" s="99">
        <f t="shared" si="64"/>
        <v>0</v>
      </c>
      <c r="F226" s="99">
        <f t="shared" si="64"/>
        <v>0</v>
      </c>
      <c r="G226" s="99">
        <f t="shared" si="64"/>
        <v>0</v>
      </c>
      <c r="H226" s="99"/>
      <c r="I226" s="99">
        <f t="shared" si="64"/>
        <v>0</v>
      </c>
    </row>
    <row r="227" spans="1:9" ht="16.5" x14ac:dyDescent="0.3">
      <c r="A227" s="5"/>
      <c r="B227" s="100" t="s">
        <v>53</v>
      </c>
      <c r="C227" s="101">
        <f>SUM(C228:C230)</f>
        <v>0</v>
      </c>
      <c r="D227" s="101">
        <f t="shared" ref="D227:I227" si="65">SUM(D228:D230)</f>
        <v>0</v>
      </c>
      <c r="E227" s="101">
        <f t="shared" si="65"/>
        <v>0</v>
      </c>
      <c r="F227" s="101">
        <f t="shared" si="65"/>
        <v>0</v>
      </c>
      <c r="G227" s="101">
        <f t="shared" si="65"/>
        <v>0</v>
      </c>
      <c r="H227" s="101"/>
      <c r="I227" s="101">
        <f t="shared" si="65"/>
        <v>0</v>
      </c>
    </row>
    <row r="228" spans="1:9" ht="16.5" x14ac:dyDescent="0.3">
      <c r="A228" s="5"/>
      <c r="B228" s="12" t="s">
        <v>235</v>
      </c>
      <c r="C228" s="103"/>
      <c r="D228" s="103"/>
      <c r="E228" s="103"/>
      <c r="F228" s="103"/>
      <c r="G228" s="103"/>
      <c r="H228" s="103"/>
      <c r="I228" s="103"/>
    </row>
    <row r="229" spans="1:9" ht="16.5" x14ac:dyDescent="0.3">
      <c r="A229" s="5"/>
      <c r="B229" s="12" t="s">
        <v>236</v>
      </c>
      <c r="C229" s="103"/>
      <c r="D229" s="103"/>
      <c r="E229" s="103"/>
      <c r="F229" s="103"/>
      <c r="G229" s="103"/>
      <c r="H229" s="103"/>
      <c r="I229" s="103"/>
    </row>
    <row r="230" spans="1:9" ht="16.5" x14ac:dyDescent="0.3">
      <c r="A230" s="5"/>
      <c r="B230" s="12" t="s">
        <v>237</v>
      </c>
      <c r="C230" s="103"/>
      <c r="D230" s="103"/>
      <c r="E230" s="103"/>
      <c r="F230" s="103"/>
      <c r="G230" s="103"/>
      <c r="H230" s="103"/>
      <c r="I230" s="103"/>
    </row>
    <row r="231" spans="1:9" ht="16.5" x14ac:dyDescent="0.3">
      <c r="A231" s="5"/>
      <c r="B231" s="100" t="s">
        <v>60</v>
      </c>
      <c r="C231" s="101">
        <f>SUM(C232:C234)</f>
        <v>0</v>
      </c>
      <c r="D231" s="101">
        <f t="shared" ref="D231:I231" si="66">SUM(D232:D234)</f>
        <v>0</v>
      </c>
      <c r="E231" s="101">
        <f t="shared" si="66"/>
        <v>0</v>
      </c>
      <c r="F231" s="101">
        <f t="shared" si="66"/>
        <v>0</v>
      </c>
      <c r="G231" s="101">
        <f t="shared" si="66"/>
        <v>0</v>
      </c>
      <c r="H231" s="101"/>
      <c r="I231" s="101">
        <f t="shared" si="66"/>
        <v>0</v>
      </c>
    </row>
    <row r="232" spans="1:9" ht="16.5" x14ac:dyDescent="0.3">
      <c r="A232" s="5"/>
      <c r="B232" s="12" t="s">
        <v>235</v>
      </c>
      <c r="C232" s="103"/>
      <c r="D232" s="103"/>
      <c r="E232" s="103"/>
      <c r="F232" s="103"/>
      <c r="G232" s="103"/>
      <c r="H232" s="103"/>
      <c r="I232" s="103"/>
    </row>
    <row r="233" spans="1:9" ht="16.5" x14ac:dyDescent="0.3">
      <c r="A233" s="5"/>
      <c r="B233" s="12" t="s">
        <v>236</v>
      </c>
      <c r="C233" s="103"/>
      <c r="D233" s="103"/>
      <c r="E233" s="103"/>
      <c r="F233" s="103"/>
      <c r="G233" s="103"/>
      <c r="H233" s="103"/>
      <c r="I233" s="103"/>
    </row>
    <row r="234" spans="1:9" ht="16.5" x14ac:dyDescent="0.3">
      <c r="A234" s="5"/>
      <c r="B234" s="12" t="s">
        <v>238</v>
      </c>
      <c r="C234" s="103"/>
      <c r="D234" s="103"/>
      <c r="E234" s="103"/>
      <c r="F234" s="103"/>
      <c r="G234" s="103"/>
      <c r="H234" s="103"/>
      <c r="I234" s="103"/>
    </row>
    <row r="235" spans="1:9" ht="16.5" x14ac:dyDescent="0.3">
      <c r="A235" s="5"/>
      <c r="B235" s="100" t="s">
        <v>67</v>
      </c>
      <c r="C235" s="101">
        <f>SUM(C236:C238)</f>
        <v>0</v>
      </c>
      <c r="D235" s="101">
        <f t="shared" ref="D235:I235" si="67">SUM(D236:D238)</f>
        <v>0</v>
      </c>
      <c r="E235" s="101">
        <f t="shared" si="67"/>
        <v>0</v>
      </c>
      <c r="F235" s="101">
        <f t="shared" si="67"/>
        <v>0</v>
      </c>
      <c r="G235" s="101">
        <f t="shared" si="67"/>
        <v>0</v>
      </c>
      <c r="H235" s="101"/>
      <c r="I235" s="101">
        <f t="shared" si="67"/>
        <v>0</v>
      </c>
    </row>
    <row r="236" spans="1:9" ht="16.5" x14ac:dyDescent="0.3">
      <c r="A236" s="5"/>
      <c r="B236" s="12" t="s">
        <v>235</v>
      </c>
      <c r="C236" s="103"/>
      <c r="D236" s="103"/>
      <c r="E236" s="103"/>
      <c r="F236" s="103"/>
      <c r="G236" s="103"/>
      <c r="H236" s="103"/>
      <c r="I236" s="103"/>
    </row>
    <row r="237" spans="1:9" ht="16.5" x14ac:dyDescent="0.3">
      <c r="A237" s="5"/>
      <c r="B237" s="12" t="s">
        <v>236</v>
      </c>
      <c r="C237" s="103"/>
      <c r="D237" s="103"/>
      <c r="E237" s="103"/>
      <c r="F237" s="103"/>
      <c r="G237" s="103"/>
      <c r="H237" s="103"/>
      <c r="I237" s="103"/>
    </row>
    <row r="238" spans="1:9" ht="16.5" x14ac:dyDescent="0.3">
      <c r="A238" s="5"/>
      <c r="B238" s="12" t="s">
        <v>239</v>
      </c>
      <c r="C238" s="103"/>
      <c r="D238" s="103"/>
      <c r="E238" s="103"/>
      <c r="F238" s="103"/>
      <c r="G238" s="103"/>
      <c r="H238" s="103"/>
      <c r="I238" s="103"/>
    </row>
    <row r="239" spans="1:9" ht="16.5" x14ac:dyDescent="0.3">
      <c r="A239" s="5"/>
      <c r="B239" s="100" t="s">
        <v>72</v>
      </c>
      <c r="C239" s="101">
        <f>SUM(C240:C242)</f>
        <v>0</v>
      </c>
      <c r="D239" s="101">
        <f t="shared" ref="D239:I239" si="68">SUM(D240:D242)</f>
        <v>0</v>
      </c>
      <c r="E239" s="101">
        <f t="shared" si="68"/>
        <v>0</v>
      </c>
      <c r="F239" s="101">
        <f t="shared" si="68"/>
        <v>0</v>
      </c>
      <c r="G239" s="101">
        <f t="shared" si="68"/>
        <v>0</v>
      </c>
      <c r="H239" s="101"/>
      <c r="I239" s="101">
        <f t="shared" si="68"/>
        <v>0</v>
      </c>
    </row>
    <row r="240" spans="1:9" ht="16.5" x14ac:dyDescent="0.3">
      <c r="A240" s="5"/>
      <c r="B240" s="12" t="s">
        <v>235</v>
      </c>
      <c r="C240" s="103"/>
      <c r="D240" s="103"/>
      <c r="E240" s="103"/>
      <c r="F240" s="103"/>
      <c r="G240" s="103"/>
      <c r="H240" s="103"/>
      <c r="I240" s="103"/>
    </row>
    <row r="241" spans="1:9" ht="16.5" x14ac:dyDescent="0.3">
      <c r="A241" s="5"/>
      <c r="B241" s="12" t="s">
        <v>236</v>
      </c>
      <c r="C241" s="103"/>
      <c r="D241" s="103"/>
      <c r="E241" s="103"/>
      <c r="F241" s="103"/>
      <c r="G241" s="103"/>
      <c r="H241" s="103"/>
      <c r="I241" s="103"/>
    </row>
    <row r="242" spans="1:9" ht="16.5" x14ac:dyDescent="0.3">
      <c r="A242" s="5"/>
      <c r="B242" s="12" t="s">
        <v>240</v>
      </c>
      <c r="C242" s="103"/>
      <c r="D242" s="103"/>
      <c r="E242" s="103"/>
      <c r="F242" s="103"/>
      <c r="G242" s="103"/>
      <c r="H242" s="103"/>
      <c r="I242" s="103"/>
    </row>
    <row r="243" spans="1:9" ht="16.5" x14ac:dyDescent="0.3">
      <c r="A243" s="5"/>
      <c r="B243" s="100" t="s">
        <v>77</v>
      </c>
      <c r="C243" s="101">
        <f>SUM(C244:C246)</f>
        <v>0</v>
      </c>
      <c r="D243" s="101">
        <f t="shared" ref="D243:I243" si="69">SUM(D244:D246)</f>
        <v>0</v>
      </c>
      <c r="E243" s="101">
        <f t="shared" si="69"/>
        <v>0</v>
      </c>
      <c r="F243" s="101">
        <f t="shared" si="69"/>
        <v>0</v>
      </c>
      <c r="G243" s="101">
        <f t="shared" si="69"/>
        <v>0</v>
      </c>
      <c r="H243" s="101"/>
      <c r="I243" s="101">
        <f t="shared" si="69"/>
        <v>0</v>
      </c>
    </row>
    <row r="244" spans="1:9" ht="16.5" x14ac:dyDescent="0.3">
      <c r="A244" s="5"/>
      <c r="B244" s="12" t="s">
        <v>235</v>
      </c>
      <c r="C244" s="103"/>
      <c r="D244" s="103"/>
      <c r="E244" s="103"/>
      <c r="F244" s="103"/>
      <c r="G244" s="103"/>
      <c r="H244" s="103"/>
      <c r="I244" s="103"/>
    </row>
    <row r="245" spans="1:9" ht="16.5" x14ac:dyDescent="0.3">
      <c r="A245" s="5"/>
      <c r="B245" s="12" t="s">
        <v>236</v>
      </c>
      <c r="C245" s="103"/>
      <c r="D245" s="103"/>
      <c r="E245" s="103"/>
      <c r="F245" s="103"/>
      <c r="G245" s="103"/>
      <c r="H245" s="103"/>
      <c r="I245" s="103"/>
    </row>
    <row r="246" spans="1:9" ht="16.5" x14ac:dyDescent="0.3">
      <c r="A246" s="5"/>
      <c r="B246" s="12" t="s">
        <v>241</v>
      </c>
      <c r="C246" s="103"/>
      <c r="D246" s="103"/>
      <c r="E246" s="103"/>
      <c r="F246" s="103"/>
      <c r="G246" s="103"/>
      <c r="H246" s="103"/>
      <c r="I246" s="103"/>
    </row>
    <row r="247" spans="1:9" ht="16.5" x14ac:dyDescent="0.3">
      <c r="A247" s="5"/>
      <c r="B247" s="100" t="s">
        <v>82</v>
      </c>
      <c r="C247" s="101">
        <f>SUM(C248:C250)</f>
        <v>0</v>
      </c>
      <c r="D247" s="101">
        <f t="shared" ref="D247:I247" si="70">SUM(D248:D250)</f>
        <v>0</v>
      </c>
      <c r="E247" s="101">
        <f t="shared" si="70"/>
        <v>0</v>
      </c>
      <c r="F247" s="101">
        <f t="shared" si="70"/>
        <v>0</v>
      </c>
      <c r="G247" s="101">
        <f t="shared" si="70"/>
        <v>0</v>
      </c>
      <c r="H247" s="101"/>
      <c r="I247" s="101">
        <f t="shared" si="70"/>
        <v>0</v>
      </c>
    </row>
    <row r="248" spans="1:9" ht="16.5" x14ac:dyDescent="0.3">
      <c r="A248" s="5"/>
      <c r="B248" s="12" t="s">
        <v>235</v>
      </c>
      <c r="C248" s="103"/>
      <c r="D248" s="103"/>
      <c r="E248" s="103"/>
      <c r="F248" s="103"/>
      <c r="G248" s="103"/>
      <c r="H248" s="103"/>
      <c r="I248" s="103"/>
    </row>
    <row r="249" spans="1:9" ht="16.5" x14ac:dyDescent="0.3">
      <c r="A249" s="5"/>
      <c r="B249" s="12" t="s">
        <v>236</v>
      </c>
      <c r="C249" s="103"/>
      <c r="D249" s="103"/>
      <c r="E249" s="103"/>
      <c r="F249" s="103"/>
      <c r="G249" s="103"/>
      <c r="H249" s="103"/>
      <c r="I249" s="103"/>
    </row>
    <row r="250" spans="1:9" ht="16.5" x14ac:dyDescent="0.3">
      <c r="A250" s="5"/>
      <c r="B250" s="12" t="s">
        <v>242</v>
      </c>
      <c r="C250" s="103"/>
      <c r="D250" s="103"/>
      <c r="E250" s="103"/>
      <c r="F250" s="103"/>
      <c r="G250" s="103"/>
      <c r="H250" s="103"/>
      <c r="I250" s="103"/>
    </row>
    <row r="251" spans="1:9" ht="16.5" x14ac:dyDescent="0.3">
      <c r="A251" s="5"/>
      <c r="B251" s="100" t="s">
        <v>87</v>
      </c>
      <c r="C251" s="101">
        <f>SUM(C252:C254)</f>
        <v>0</v>
      </c>
      <c r="D251" s="101">
        <f t="shared" ref="D251:I251" si="71">SUM(D252:D254)</f>
        <v>0</v>
      </c>
      <c r="E251" s="101">
        <f t="shared" si="71"/>
        <v>0</v>
      </c>
      <c r="F251" s="101">
        <f t="shared" si="71"/>
        <v>0</v>
      </c>
      <c r="G251" s="101">
        <f t="shared" si="71"/>
        <v>0</v>
      </c>
      <c r="H251" s="101"/>
      <c r="I251" s="101">
        <f t="shared" si="71"/>
        <v>0</v>
      </c>
    </row>
    <row r="252" spans="1:9" ht="16.5" x14ac:dyDescent="0.3">
      <c r="A252" s="5"/>
      <c r="B252" s="12" t="s">
        <v>235</v>
      </c>
      <c r="C252" s="103"/>
      <c r="D252" s="103"/>
      <c r="E252" s="103"/>
      <c r="F252" s="103"/>
      <c r="G252" s="103"/>
      <c r="H252" s="103"/>
      <c r="I252" s="103"/>
    </row>
    <row r="253" spans="1:9" ht="16.5" x14ac:dyDescent="0.3">
      <c r="A253" s="5"/>
      <c r="B253" s="12" t="s">
        <v>236</v>
      </c>
      <c r="C253" s="103"/>
      <c r="D253" s="103"/>
      <c r="E253" s="103"/>
      <c r="F253" s="103"/>
      <c r="G253" s="103"/>
      <c r="H253" s="103"/>
      <c r="I253" s="103"/>
    </row>
    <row r="254" spans="1:9" ht="16.5" x14ac:dyDescent="0.3">
      <c r="A254" s="5"/>
      <c r="B254" s="12" t="s">
        <v>243</v>
      </c>
      <c r="C254" s="103"/>
      <c r="D254" s="103"/>
      <c r="E254" s="103"/>
      <c r="F254" s="103"/>
      <c r="G254" s="103"/>
      <c r="H254" s="103"/>
      <c r="I254" s="103"/>
    </row>
    <row r="255" spans="1:9" ht="16.5" x14ac:dyDescent="0.3">
      <c r="A255" s="5"/>
      <c r="B255" s="100" t="s">
        <v>90</v>
      </c>
      <c r="C255" s="101">
        <f>SUM(C256:C258)</f>
        <v>0</v>
      </c>
      <c r="D255" s="101">
        <f t="shared" ref="D255:I255" si="72">SUM(D256:D258)</f>
        <v>0</v>
      </c>
      <c r="E255" s="101">
        <f t="shared" si="72"/>
        <v>0</v>
      </c>
      <c r="F255" s="101">
        <f t="shared" si="72"/>
        <v>0</v>
      </c>
      <c r="G255" s="101">
        <f t="shared" si="72"/>
        <v>0</v>
      </c>
      <c r="H255" s="101"/>
      <c r="I255" s="101">
        <f t="shared" si="72"/>
        <v>0</v>
      </c>
    </row>
    <row r="256" spans="1:9" ht="16.5" x14ac:dyDescent="0.3">
      <c r="A256" s="5"/>
      <c r="B256" s="12" t="s">
        <v>235</v>
      </c>
      <c r="C256" s="103"/>
      <c r="D256" s="103"/>
      <c r="E256" s="103"/>
      <c r="F256" s="103"/>
      <c r="G256" s="103"/>
      <c r="H256" s="103"/>
      <c r="I256" s="103"/>
    </row>
    <row r="257" spans="1:9" ht="16.5" x14ac:dyDescent="0.3">
      <c r="A257" s="5"/>
      <c r="B257" s="12" t="s">
        <v>236</v>
      </c>
      <c r="C257" s="103"/>
      <c r="D257" s="103"/>
      <c r="E257" s="103"/>
      <c r="F257" s="103"/>
      <c r="G257" s="103"/>
      <c r="H257" s="103"/>
      <c r="I257" s="103"/>
    </row>
    <row r="258" spans="1:9" ht="16.5" x14ac:dyDescent="0.3">
      <c r="A258" s="5"/>
      <c r="B258" s="12" t="s">
        <v>244</v>
      </c>
      <c r="C258" s="103"/>
      <c r="D258" s="103"/>
      <c r="E258" s="103"/>
      <c r="F258" s="103"/>
      <c r="G258" s="103"/>
      <c r="H258" s="103"/>
      <c r="I258" s="103"/>
    </row>
    <row r="259" spans="1:9" ht="16.5" x14ac:dyDescent="0.3">
      <c r="A259" s="5"/>
      <c r="B259" s="100" t="s">
        <v>93</v>
      </c>
      <c r="C259" s="101">
        <f>SUM(C260:C262)</f>
        <v>0</v>
      </c>
      <c r="D259" s="101">
        <f t="shared" ref="D259:I259" si="73">SUM(D260:D262)</f>
        <v>0</v>
      </c>
      <c r="E259" s="101">
        <f t="shared" si="73"/>
        <v>0</v>
      </c>
      <c r="F259" s="101">
        <f t="shared" si="73"/>
        <v>0</v>
      </c>
      <c r="G259" s="101">
        <f t="shared" si="73"/>
        <v>0</v>
      </c>
      <c r="H259" s="101"/>
      <c r="I259" s="101">
        <f t="shared" si="73"/>
        <v>0</v>
      </c>
    </row>
    <row r="260" spans="1:9" ht="16.5" x14ac:dyDescent="0.3">
      <c r="A260" s="5"/>
      <c r="B260" s="12" t="s">
        <v>235</v>
      </c>
      <c r="C260" s="103"/>
      <c r="D260" s="103"/>
      <c r="E260" s="103"/>
      <c r="F260" s="103"/>
      <c r="G260" s="103"/>
      <c r="H260" s="103"/>
      <c r="I260" s="103"/>
    </row>
    <row r="261" spans="1:9" ht="16.5" x14ac:dyDescent="0.3">
      <c r="A261" s="5"/>
      <c r="B261" s="12" t="s">
        <v>236</v>
      </c>
      <c r="C261" s="103"/>
      <c r="D261" s="103"/>
      <c r="E261" s="103"/>
      <c r="F261" s="103"/>
      <c r="G261" s="103"/>
      <c r="H261" s="103"/>
      <c r="I261" s="103"/>
    </row>
    <row r="262" spans="1:9" ht="16.5" x14ac:dyDescent="0.3">
      <c r="A262" s="5"/>
      <c r="B262" s="12" t="s">
        <v>245</v>
      </c>
      <c r="C262" s="103"/>
      <c r="D262" s="103"/>
      <c r="E262" s="103"/>
      <c r="F262" s="103"/>
      <c r="G262" s="103"/>
      <c r="H262" s="103"/>
      <c r="I262" s="103"/>
    </row>
    <row r="263" spans="1:9" ht="16.5" x14ac:dyDescent="0.3">
      <c r="A263" s="5"/>
      <c r="B263" s="100" t="s">
        <v>98</v>
      </c>
      <c r="C263" s="101">
        <f>SUM(C264:C266)</f>
        <v>0</v>
      </c>
      <c r="D263" s="101">
        <f t="shared" ref="D263:I263" si="74">SUM(D264:D266)</f>
        <v>0</v>
      </c>
      <c r="E263" s="101">
        <f t="shared" si="74"/>
        <v>0</v>
      </c>
      <c r="F263" s="101">
        <f t="shared" si="74"/>
        <v>0</v>
      </c>
      <c r="G263" s="101">
        <f t="shared" si="74"/>
        <v>0</v>
      </c>
      <c r="H263" s="101"/>
      <c r="I263" s="101">
        <f t="shared" si="74"/>
        <v>0</v>
      </c>
    </row>
    <row r="264" spans="1:9" ht="16.5" x14ac:dyDescent="0.3">
      <c r="A264" s="5"/>
      <c r="B264" s="12" t="s">
        <v>235</v>
      </c>
      <c r="C264" s="103"/>
      <c r="D264" s="103"/>
      <c r="E264" s="103"/>
      <c r="F264" s="103"/>
      <c r="G264" s="103"/>
      <c r="H264" s="103"/>
      <c r="I264" s="103"/>
    </row>
    <row r="265" spans="1:9" ht="16.5" x14ac:dyDescent="0.3">
      <c r="A265" s="5"/>
      <c r="B265" s="12" t="s">
        <v>236</v>
      </c>
      <c r="C265" s="103"/>
      <c r="D265" s="103"/>
      <c r="E265" s="103"/>
      <c r="F265" s="103"/>
      <c r="G265" s="103"/>
      <c r="H265" s="103"/>
      <c r="I265" s="103"/>
    </row>
    <row r="266" spans="1:9" ht="16.5" x14ac:dyDescent="0.3">
      <c r="A266" s="5"/>
      <c r="B266" s="12" t="s">
        <v>246</v>
      </c>
      <c r="C266" s="103"/>
      <c r="D266" s="103"/>
      <c r="E266" s="103"/>
      <c r="F266" s="103"/>
      <c r="G266" s="103"/>
      <c r="H266" s="103"/>
      <c r="I266" s="103"/>
    </row>
    <row r="267" spans="1:9" ht="16.5" x14ac:dyDescent="0.3">
      <c r="A267" s="5"/>
      <c r="B267" s="100" t="s">
        <v>102</v>
      </c>
      <c r="C267" s="101">
        <f>SUM(C268:C270)</f>
        <v>0</v>
      </c>
      <c r="D267" s="101">
        <f t="shared" ref="D267:I267" si="75">SUM(D268:D270)</f>
        <v>0</v>
      </c>
      <c r="E267" s="101">
        <f t="shared" si="75"/>
        <v>0</v>
      </c>
      <c r="F267" s="101">
        <f t="shared" si="75"/>
        <v>0</v>
      </c>
      <c r="G267" s="101">
        <f t="shared" si="75"/>
        <v>0</v>
      </c>
      <c r="H267" s="101"/>
      <c r="I267" s="101">
        <f t="shared" si="75"/>
        <v>0</v>
      </c>
    </row>
    <row r="268" spans="1:9" ht="16.5" x14ac:dyDescent="0.3">
      <c r="A268" s="5"/>
      <c r="B268" s="12" t="s">
        <v>235</v>
      </c>
      <c r="C268" s="103"/>
      <c r="D268" s="103"/>
      <c r="E268" s="103"/>
      <c r="F268" s="103"/>
      <c r="G268" s="103"/>
      <c r="H268" s="103"/>
      <c r="I268" s="103"/>
    </row>
    <row r="269" spans="1:9" ht="16.5" x14ac:dyDescent="0.3">
      <c r="A269" s="5"/>
      <c r="B269" s="12" t="s">
        <v>236</v>
      </c>
      <c r="C269" s="103"/>
      <c r="D269" s="103"/>
      <c r="E269" s="103"/>
      <c r="F269" s="103"/>
      <c r="G269" s="103"/>
      <c r="H269" s="103"/>
      <c r="I269" s="103"/>
    </row>
    <row r="270" spans="1:9" ht="16.5" x14ac:dyDescent="0.3">
      <c r="A270" s="5"/>
      <c r="B270" s="12" t="s">
        <v>102</v>
      </c>
      <c r="C270" s="103"/>
      <c r="D270" s="103"/>
      <c r="E270" s="103"/>
      <c r="F270" s="103"/>
      <c r="G270" s="103"/>
      <c r="H270" s="103"/>
      <c r="I270" s="103"/>
    </row>
    <row r="271" spans="1:9" ht="16.5" x14ac:dyDescent="0.3">
      <c r="A271" s="5"/>
      <c r="B271" s="100" t="s">
        <v>104</v>
      </c>
      <c r="C271" s="101">
        <f>SUM(C272:C274)</f>
        <v>0</v>
      </c>
      <c r="D271" s="101">
        <f t="shared" ref="D271:I271" si="76">SUM(D272:D274)</f>
        <v>0</v>
      </c>
      <c r="E271" s="101">
        <f t="shared" si="76"/>
        <v>0</v>
      </c>
      <c r="F271" s="101">
        <f t="shared" si="76"/>
        <v>0</v>
      </c>
      <c r="G271" s="101">
        <f t="shared" si="76"/>
        <v>0</v>
      </c>
      <c r="H271" s="101"/>
      <c r="I271" s="101">
        <f t="shared" si="76"/>
        <v>0</v>
      </c>
    </row>
    <row r="272" spans="1:9" ht="16.5" x14ac:dyDescent="0.3">
      <c r="A272" s="5"/>
      <c r="B272" s="12" t="s">
        <v>235</v>
      </c>
      <c r="C272" s="103"/>
      <c r="D272" s="103"/>
      <c r="E272" s="103"/>
      <c r="F272" s="103"/>
      <c r="G272" s="103"/>
      <c r="H272" s="103"/>
      <c r="I272" s="103"/>
    </row>
    <row r="273" spans="1:9" ht="16.5" x14ac:dyDescent="0.3">
      <c r="A273" s="5"/>
      <c r="B273" s="12" t="s">
        <v>236</v>
      </c>
      <c r="C273" s="103"/>
      <c r="D273" s="103"/>
      <c r="E273" s="103"/>
      <c r="F273" s="103"/>
      <c r="G273" s="103"/>
      <c r="H273" s="103"/>
      <c r="I273" s="103"/>
    </row>
    <row r="274" spans="1:9" ht="16.5" x14ac:dyDescent="0.3">
      <c r="A274" s="5"/>
      <c r="B274" s="12" t="s">
        <v>247</v>
      </c>
      <c r="C274" s="103"/>
      <c r="D274" s="103"/>
      <c r="E274" s="103"/>
      <c r="F274" s="103"/>
      <c r="G274" s="103"/>
      <c r="H274" s="103"/>
      <c r="I274" s="103"/>
    </row>
    <row r="275" spans="1:9" ht="16.5" x14ac:dyDescent="0.3">
      <c r="A275" s="5"/>
      <c r="B275" s="100" t="s">
        <v>107</v>
      </c>
      <c r="C275" s="101">
        <f>SUM(C276:C278)</f>
        <v>0</v>
      </c>
      <c r="D275" s="101">
        <f t="shared" ref="D275:I275" si="77">SUM(D276:D278)</f>
        <v>0</v>
      </c>
      <c r="E275" s="101">
        <f t="shared" si="77"/>
        <v>0</v>
      </c>
      <c r="F275" s="101">
        <f t="shared" si="77"/>
        <v>0</v>
      </c>
      <c r="G275" s="101">
        <f t="shared" si="77"/>
        <v>0</v>
      </c>
      <c r="H275" s="101"/>
      <c r="I275" s="101">
        <f t="shared" si="77"/>
        <v>0</v>
      </c>
    </row>
    <row r="276" spans="1:9" ht="16.5" x14ac:dyDescent="0.3">
      <c r="A276" s="5"/>
      <c r="B276" s="12" t="s">
        <v>235</v>
      </c>
      <c r="C276" s="103"/>
      <c r="D276" s="103"/>
      <c r="E276" s="103"/>
      <c r="F276" s="103"/>
      <c r="G276" s="103"/>
      <c r="H276" s="103"/>
      <c r="I276" s="103"/>
    </row>
    <row r="277" spans="1:9" ht="16.5" x14ac:dyDescent="0.3">
      <c r="A277" s="5"/>
      <c r="B277" s="12" t="s">
        <v>236</v>
      </c>
      <c r="C277" s="103"/>
      <c r="D277" s="103"/>
      <c r="E277" s="103"/>
      <c r="F277" s="103"/>
      <c r="G277" s="103"/>
      <c r="H277" s="103"/>
      <c r="I277" s="103"/>
    </row>
    <row r="278" spans="1:9" ht="16.5" x14ac:dyDescent="0.3">
      <c r="A278" s="5"/>
      <c r="B278" s="12" t="s">
        <v>248</v>
      </c>
      <c r="C278" s="103"/>
      <c r="D278" s="103"/>
      <c r="E278" s="103"/>
      <c r="F278" s="103"/>
      <c r="G278" s="103"/>
      <c r="H278" s="103"/>
      <c r="I278" s="103"/>
    </row>
    <row r="279" spans="1:9" ht="16.5" x14ac:dyDescent="0.3">
      <c r="A279" s="5"/>
      <c r="B279" s="100" t="s">
        <v>109</v>
      </c>
      <c r="C279" s="101">
        <f>SUM(C280:C282)</f>
        <v>0</v>
      </c>
      <c r="D279" s="101">
        <f t="shared" ref="D279:I279" si="78">SUM(D280:D282)</f>
        <v>0</v>
      </c>
      <c r="E279" s="101">
        <f t="shared" si="78"/>
        <v>0</v>
      </c>
      <c r="F279" s="101">
        <f t="shared" si="78"/>
        <v>0</v>
      </c>
      <c r="G279" s="101">
        <f t="shared" si="78"/>
        <v>0</v>
      </c>
      <c r="H279" s="101"/>
      <c r="I279" s="101">
        <f t="shared" si="78"/>
        <v>0</v>
      </c>
    </row>
    <row r="280" spans="1:9" ht="16.5" x14ac:dyDescent="0.3">
      <c r="A280" s="5"/>
      <c r="B280" s="12" t="s">
        <v>235</v>
      </c>
      <c r="C280" s="103"/>
      <c r="D280" s="103"/>
      <c r="E280" s="103"/>
      <c r="F280" s="103"/>
      <c r="G280" s="103"/>
      <c r="H280" s="103"/>
      <c r="I280" s="103"/>
    </row>
    <row r="281" spans="1:9" ht="16.5" x14ac:dyDescent="0.3">
      <c r="A281" s="5"/>
      <c r="B281" s="12" t="s">
        <v>236</v>
      </c>
      <c r="C281" s="103"/>
      <c r="D281" s="103"/>
      <c r="E281" s="103"/>
      <c r="F281" s="103"/>
      <c r="G281" s="103"/>
      <c r="H281" s="103"/>
      <c r="I281" s="103"/>
    </row>
    <row r="282" spans="1:9" ht="16.5" x14ac:dyDescent="0.3">
      <c r="A282" s="5"/>
      <c r="B282" s="12" t="s">
        <v>249</v>
      </c>
      <c r="C282" s="103"/>
      <c r="D282" s="103"/>
      <c r="E282" s="103"/>
      <c r="F282" s="103"/>
      <c r="G282" s="103"/>
      <c r="H282" s="103"/>
      <c r="I282" s="103"/>
    </row>
    <row r="283" spans="1:9" ht="16.5" x14ac:dyDescent="0.3">
      <c r="A283" s="5"/>
      <c r="B283" s="100" t="s">
        <v>111</v>
      </c>
      <c r="C283" s="101">
        <f>SUM(C284:C286)</f>
        <v>0</v>
      </c>
      <c r="D283" s="101">
        <f t="shared" ref="D283:I283" si="79">SUM(D284:D286)</f>
        <v>0</v>
      </c>
      <c r="E283" s="101">
        <f t="shared" si="79"/>
        <v>0</v>
      </c>
      <c r="F283" s="101">
        <f t="shared" si="79"/>
        <v>0</v>
      </c>
      <c r="G283" s="101">
        <f t="shared" si="79"/>
        <v>0</v>
      </c>
      <c r="H283" s="101"/>
      <c r="I283" s="101">
        <f t="shared" si="79"/>
        <v>0</v>
      </c>
    </row>
    <row r="284" spans="1:9" ht="16.5" x14ac:dyDescent="0.3">
      <c r="A284" s="5"/>
      <c r="B284" s="12" t="s">
        <v>235</v>
      </c>
      <c r="C284" s="103"/>
      <c r="D284" s="103"/>
      <c r="E284" s="103"/>
      <c r="F284" s="103"/>
      <c r="G284" s="103"/>
      <c r="H284" s="103"/>
      <c r="I284" s="103"/>
    </row>
    <row r="285" spans="1:9" ht="16.5" x14ac:dyDescent="0.3">
      <c r="A285" s="5"/>
      <c r="B285" s="12" t="s">
        <v>236</v>
      </c>
      <c r="C285" s="103"/>
      <c r="D285" s="103"/>
      <c r="E285" s="103"/>
      <c r="F285" s="103"/>
      <c r="G285" s="103"/>
      <c r="H285" s="103"/>
      <c r="I285" s="103"/>
    </row>
    <row r="286" spans="1:9" ht="16.5" x14ac:dyDescent="0.3">
      <c r="A286" s="5"/>
      <c r="B286" s="12" t="s">
        <v>250</v>
      </c>
      <c r="C286" s="103"/>
      <c r="D286" s="103"/>
      <c r="E286" s="103"/>
      <c r="F286" s="103"/>
      <c r="G286" s="103"/>
      <c r="H286" s="103"/>
      <c r="I286" s="103"/>
    </row>
    <row r="287" spans="1:9" ht="16.5" x14ac:dyDescent="0.3">
      <c r="A287" s="5"/>
      <c r="B287" s="100" t="s">
        <v>251</v>
      </c>
      <c r="C287" s="101">
        <v>0</v>
      </c>
      <c r="D287" s="101">
        <v>0</v>
      </c>
      <c r="E287" s="101">
        <v>0</v>
      </c>
      <c r="F287" s="101">
        <v>0</v>
      </c>
      <c r="G287" s="101">
        <v>0</v>
      </c>
      <c r="H287" s="101"/>
      <c r="I287" s="101">
        <v>0</v>
      </c>
    </row>
    <row r="288" spans="1:9" ht="16.5" x14ac:dyDescent="0.3">
      <c r="A288" s="5"/>
      <c r="B288" s="98" t="s">
        <v>15</v>
      </c>
      <c r="C288" s="99">
        <f>SUM(C289,C293,C297,C301,C305,C309,C313,C317,C321,C325,C329,C333,C337,C341,C345,C349)</f>
        <v>0</v>
      </c>
      <c r="D288" s="99">
        <f t="shared" ref="D288:I288" si="80">SUM(D289,D293,D297,D301,D305,D309,D313,D317,D321,D325,D329,D333,D337,D341,D345,D349)</f>
        <v>0</v>
      </c>
      <c r="E288" s="99">
        <f t="shared" si="80"/>
        <v>0</v>
      </c>
      <c r="F288" s="99">
        <f t="shared" si="80"/>
        <v>0</v>
      </c>
      <c r="G288" s="99">
        <f t="shared" si="80"/>
        <v>0</v>
      </c>
      <c r="H288" s="99"/>
      <c r="I288" s="99">
        <f t="shared" si="80"/>
        <v>0</v>
      </c>
    </row>
    <row r="289" spans="1:9" ht="16.5" x14ac:dyDescent="0.3">
      <c r="A289" s="5"/>
      <c r="B289" s="100" t="s">
        <v>53</v>
      </c>
      <c r="C289" s="101">
        <f>SUM(C290:C292)</f>
        <v>0</v>
      </c>
      <c r="D289" s="101">
        <f t="shared" ref="D289:I289" si="81">SUM(D290:D292)</f>
        <v>0</v>
      </c>
      <c r="E289" s="101">
        <f t="shared" si="81"/>
        <v>0</v>
      </c>
      <c r="F289" s="101">
        <f t="shared" si="81"/>
        <v>0</v>
      </c>
      <c r="G289" s="101">
        <f t="shared" si="81"/>
        <v>0</v>
      </c>
      <c r="H289" s="101"/>
      <c r="I289" s="101">
        <f t="shared" si="81"/>
        <v>0</v>
      </c>
    </row>
    <row r="290" spans="1:9" ht="16.5" x14ac:dyDescent="0.3">
      <c r="A290" s="5"/>
      <c r="B290" s="12" t="s">
        <v>235</v>
      </c>
      <c r="C290" s="103"/>
      <c r="D290" s="103"/>
      <c r="E290" s="103"/>
      <c r="F290" s="103"/>
      <c r="G290" s="103"/>
      <c r="H290" s="103"/>
      <c r="I290" s="103"/>
    </row>
    <row r="291" spans="1:9" ht="16.5" x14ac:dyDescent="0.3">
      <c r="A291" s="5"/>
      <c r="B291" s="12" t="s">
        <v>236</v>
      </c>
      <c r="C291" s="103"/>
      <c r="D291" s="103"/>
      <c r="E291" s="103"/>
      <c r="F291" s="103"/>
      <c r="G291" s="103"/>
      <c r="H291" s="103"/>
      <c r="I291" s="103"/>
    </row>
    <row r="292" spans="1:9" ht="16.5" x14ac:dyDescent="0.3">
      <c r="A292" s="5"/>
      <c r="B292" s="12" t="s">
        <v>237</v>
      </c>
      <c r="C292" s="103"/>
      <c r="D292" s="103"/>
      <c r="E292" s="103"/>
      <c r="F292" s="103"/>
      <c r="G292" s="103"/>
      <c r="H292" s="103"/>
      <c r="I292" s="103"/>
    </row>
    <row r="293" spans="1:9" ht="16.5" x14ac:dyDescent="0.3">
      <c r="A293" s="5"/>
      <c r="B293" s="100" t="s">
        <v>60</v>
      </c>
      <c r="C293" s="101">
        <f>SUM(C294:C296)</f>
        <v>0</v>
      </c>
      <c r="D293" s="101">
        <f t="shared" ref="D293:I293" si="82">SUM(D294:D296)</f>
        <v>0</v>
      </c>
      <c r="E293" s="101">
        <f t="shared" si="82"/>
        <v>0</v>
      </c>
      <c r="F293" s="101">
        <f t="shared" si="82"/>
        <v>0</v>
      </c>
      <c r="G293" s="101">
        <f t="shared" si="82"/>
        <v>0</v>
      </c>
      <c r="H293" s="101"/>
      <c r="I293" s="101">
        <f t="shared" si="82"/>
        <v>0</v>
      </c>
    </row>
    <row r="294" spans="1:9" ht="16.5" x14ac:dyDescent="0.3">
      <c r="A294" s="5"/>
      <c r="B294" s="12" t="s">
        <v>235</v>
      </c>
      <c r="C294" s="103"/>
      <c r="D294" s="103"/>
      <c r="E294" s="103"/>
      <c r="F294" s="103"/>
      <c r="G294" s="103"/>
      <c r="H294" s="103"/>
      <c r="I294" s="103"/>
    </row>
    <row r="295" spans="1:9" ht="16.5" x14ac:dyDescent="0.3">
      <c r="A295" s="5"/>
      <c r="B295" s="12" t="s">
        <v>236</v>
      </c>
      <c r="C295" s="103"/>
      <c r="D295" s="103"/>
      <c r="E295" s="103"/>
      <c r="F295" s="103"/>
      <c r="G295" s="103"/>
      <c r="H295" s="103"/>
      <c r="I295" s="103"/>
    </row>
    <row r="296" spans="1:9" ht="16.5" x14ac:dyDescent="0.3">
      <c r="A296" s="5"/>
      <c r="B296" s="12" t="s">
        <v>238</v>
      </c>
      <c r="C296" s="103"/>
      <c r="D296" s="103"/>
      <c r="E296" s="103"/>
      <c r="F296" s="103"/>
      <c r="G296" s="103"/>
      <c r="H296" s="103"/>
      <c r="I296" s="103"/>
    </row>
    <row r="297" spans="1:9" ht="16.5" x14ac:dyDescent="0.3">
      <c r="A297" s="5"/>
      <c r="B297" s="100" t="s">
        <v>67</v>
      </c>
      <c r="C297" s="101">
        <f>SUM(C298:C300)</f>
        <v>0</v>
      </c>
      <c r="D297" s="101">
        <f t="shared" ref="D297:I297" si="83">SUM(D298:D300)</f>
        <v>0</v>
      </c>
      <c r="E297" s="101">
        <f t="shared" si="83"/>
        <v>0</v>
      </c>
      <c r="F297" s="101">
        <f t="shared" si="83"/>
        <v>0</v>
      </c>
      <c r="G297" s="101">
        <f t="shared" si="83"/>
        <v>0</v>
      </c>
      <c r="H297" s="101"/>
      <c r="I297" s="101">
        <f t="shared" si="83"/>
        <v>0</v>
      </c>
    </row>
    <row r="298" spans="1:9" ht="16.5" x14ac:dyDescent="0.3">
      <c r="A298" s="5"/>
      <c r="B298" s="12" t="s">
        <v>235</v>
      </c>
      <c r="C298" s="103"/>
      <c r="D298" s="103"/>
      <c r="E298" s="103"/>
      <c r="F298" s="103"/>
      <c r="G298" s="103"/>
      <c r="H298" s="103"/>
      <c r="I298" s="103"/>
    </row>
    <row r="299" spans="1:9" ht="16.5" x14ac:dyDescent="0.3">
      <c r="A299" s="5"/>
      <c r="B299" s="12" t="s">
        <v>236</v>
      </c>
      <c r="C299" s="103"/>
      <c r="D299" s="103"/>
      <c r="E299" s="103"/>
      <c r="F299" s="103"/>
      <c r="G299" s="103"/>
      <c r="H299" s="103"/>
      <c r="I299" s="103"/>
    </row>
    <row r="300" spans="1:9" ht="16.5" x14ac:dyDescent="0.3">
      <c r="A300" s="5"/>
      <c r="B300" s="12" t="s">
        <v>239</v>
      </c>
      <c r="C300" s="103"/>
      <c r="D300" s="103"/>
      <c r="E300" s="103"/>
      <c r="F300" s="103"/>
      <c r="G300" s="103"/>
      <c r="H300" s="103"/>
      <c r="I300" s="103"/>
    </row>
    <row r="301" spans="1:9" ht="16.5" x14ac:dyDescent="0.3">
      <c r="A301" s="5"/>
      <c r="B301" s="100" t="s">
        <v>72</v>
      </c>
      <c r="C301" s="101">
        <f>SUM(C302:C304)</f>
        <v>0</v>
      </c>
      <c r="D301" s="101">
        <f t="shared" ref="D301:I301" si="84">SUM(D302:D304)</f>
        <v>0</v>
      </c>
      <c r="E301" s="101">
        <f t="shared" si="84"/>
        <v>0</v>
      </c>
      <c r="F301" s="101">
        <f t="shared" si="84"/>
        <v>0</v>
      </c>
      <c r="G301" s="101">
        <f t="shared" si="84"/>
        <v>0</v>
      </c>
      <c r="H301" s="101"/>
      <c r="I301" s="101">
        <f t="shared" si="84"/>
        <v>0</v>
      </c>
    </row>
    <row r="302" spans="1:9" ht="16.5" x14ac:dyDescent="0.3">
      <c r="A302" s="5"/>
      <c r="B302" s="12" t="s">
        <v>235</v>
      </c>
      <c r="C302" s="103"/>
      <c r="D302" s="103"/>
      <c r="E302" s="103"/>
      <c r="F302" s="103"/>
      <c r="G302" s="103"/>
      <c r="H302" s="103"/>
      <c r="I302" s="103"/>
    </row>
    <row r="303" spans="1:9" ht="16.5" x14ac:dyDescent="0.3">
      <c r="A303" s="5"/>
      <c r="B303" s="12" t="s">
        <v>236</v>
      </c>
      <c r="C303" s="103"/>
      <c r="D303" s="103"/>
      <c r="E303" s="103"/>
      <c r="F303" s="103"/>
      <c r="G303" s="103"/>
      <c r="H303" s="103"/>
      <c r="I303" s="103"/>
    </row>
    <row r="304" spans="1:9" ht="16.5" x14ac:dyDescent="0.3">
      <c r="A304" s="5"/>
      <c r="B304" s="12" t="s">
        <v>240</v>
      </c>
      <c r="C304" s="103"/>
      <c r="D304" s="103"/>
      <c r="E304" s="103"/>
      <c r="F304" s="103"/>
      <c r="G304" s="103"/>
      <c r="H304" s="103"/>
      <c r="I304" s="103"/>
    </row>
    <row r="305" spans="1:9" ht="16.5" x14ac:dyDescent="0.3">
      <c r="A305" s="5"/>
      <c r="B305" s="100" t="s">
        <v>77</v>
      </c>
      <c r="C305" s="101">
        <f>SUM(C306:C308)</f>
        <v>0</v>
      </c>
      <c r="D305" s="101">
        <f t="shared" ref="D305:I305" si="85">SUM(D306:D308)</f>
        <v>0</v>
      </c>
      <c r="E305" s="101">
        <f t="shared" si="85"/>
        <v>0</v>
      </c>
      <c r="F305" s="101">
        <f t="shared" si="85"/>
        <v>0</v>
      </c>
      <c r="G305" s="101">
        <f t="shared" si="85"/>
        <v>0</v>
      </c>
      <c r="H305" s="101"/>
      <c r="I305" s="101">
        <f t="shared" si="85"/>
        <v>0</v>
      </c>
    </row>
    <row r="306" spans="1:9" ht="16.5" x14ac:dyDescent="0.3">
      <c r="A306" s="5"/>
      <c r="B306" s="12" t="s">
        <v>235</v>
      </c>
      <c r="C306" s="103"/>
      <c r="D306" s="103"/>
      <c r="E306" s="103"/>
      <c r="F306" s="103"/>
      <c r="G306" s="103"/>
      <c r="H306" s="103"/>
      <c r="I306" s="103"/>
    </row>
    <row r="307" spans="1:9" ht="16.5" x14ac:dyDescent="0.3">
      <c r="A307" s="5"/>
      <c r="B307" s="12" t="s">
        <v>236</v>
      </c>
      <c r="C307" s="103"/>
      <c r="D307" s="103"/>
      <c r="E307" s="103"/>
      <c r="F307" s="103"/>
      <c r="G307" s="103"/>
      <c r="H307" s="103"/>
      <c r="I307" s="103"/>
    </row>
    <row r="308" spans="1:9" ht="16.5" x14ac:dyDescent="0.3">
      <c r="A308" s="5"/>
      <c r="B308" s="12" t="s">
        <v>241</v>
      </c>
      <c r="C308" s="103"/>
      <c r="D308" s="103"/>
      <c r="E308" s="103"/>
      <c r="F308" s="103"/>
      <c r="G308" s="103"/>
      <c r="H308" s="103"/>
      <c r="I308" s="103"/>
    </row>
    <row r="309" spans="1:9" ht="16.5" x14ac:dyDescent="0.3">
      <c r="A309" s="5"/>
      <c r="B309" s="100" t="s">
        <v>82</v>
      </c>
      <c r="C309" s="101">
        <f>SUM(C310:C312)</f>
        <v>0</v>
      </c>
      <c r="D309" s="101">
        <f t="shared" ref="D309:I309" si="86">SUM(D310:D312)</f>
        <v>0</v>
      </c>
      <c r="E309" s="101">
        <f t="shared" si="86"/>
        <v>0</v>
      </c>
      <c r="F309" s="101">
        <f t="shared" si="86"/>
        <v>0</v>
      </c>
      <c r="G309" s="101">
        <f t="shared" si="86"/>
        <v>0</v>
      </c>
      <c r="H309" s="101"/>
      <c r="I309" s="101">
        <f t="shared" si="86"/>
        <v>0</v>
      </c>
    </row>
    <row r="310" spans="1:9" ht="16.5" x14ac:dyDescent="0.3">
      <c r="A310" s="5"/>
      <c r="B310" s="12" t="s">
        <v>235</v>
      </c>
      <c r="C310" s="103"/>
      <c r="D310" s="103"/>
      <c r="E310" s="103"/>
      <c r="F310" s="103"/>
      <c r="G310" s="103"/>
      <c r="H310" s="103"/>
      <c r="I310" s="103"/>
    </row>
    <row r="311" spans="1:9" ht="16.5" x14ac:dyDescent="0.3">
      <c r="A311" s="5"/>
      <c r="B311" s="12" t="s">
        <v>236</v>
      </c>
      <c r="C311" s="103"/>
      <c r="D311" s="103"/>
      <c r="E311" s="103"/>
      <c r="F311" s="103"/>
      <c r="G311" s="103"/>
      <c r="H311" s="103"/>
      <c r="I311" s="103"/>
    </row>
    <row r="312" spans="1:9" ht="16.5" x14ac:dyDescent="0.3">
      <c r="A312" s="5"/>
      <c r="B312" s="12" t="s">
        <v>242</v>
      </c>
      <c r="C312" s="103"/>
      <c r="D312" s="103"/>
      <c r="E312" s="103"/>
      <c r="F312" s="103"/>
      <c r="G312" s="103"/>
      <c r="H312" s="103"/>
      <c r="I312" s="103"/>
    </row>
    <row r="313" spans="1:9" ht="16.5" x14ac:dyDescent="0.3">
      <c r="A313" s="5"/>
      <c r="B313" s="100" t="s">
        <v>87</v>
      </c>
      <c r="C313" s="101">
        <f>SUM(C314:C316)</f>
        <v>0</v>
      </c>
      <c r="D313" s="101">
        <f t="shared" ref="D313:I313" si="87">SUM(D314:D316)</f>
        <v>0</v>
      </c>
      <c r="E313" s="101">
        <f t="shared" si="87"/>
        <v>0</v>
      </c>
      <c r="F313" s="101">
        <f t="shared" si="87"/>
        <v>0</v>
      </c>
      <c r="G313" s="101">
        <f t="shared" si="87"/>
        <v>0</v>
      </c>
      <c r="H313" s="101"/>
      <c r="I313" s="101">
        <f t="shared" si="87"/>
        <v>0</v>
      </c>
    </row>
    <row r="314" spans="1:9" ht="16.5" x14ac:dyDescent="0.3">
      <c r="A314" s="5"/>
      <c r="B314" s="12" t="s">
        <v>235</v>
      </c>
      <c r="C314" s="103"/>
      <c r="D314" s="103"/>
      <c r="E314" s="103"/>
      <c r="F314" s="103"/>
      <c r="G314" s="103"/>
      <c r="H314" s="103"/>
      <c r="I314" s="103"/>
    </row>
    <row r="315" spans="1:9" ht="16.5" x14ac:dyDescent="0.3">
      <c r="A315" s="5"/>
      <c r="B315" s="12" t="s">
        <v>236</v>
      </c>
      <c r="C315" s="103"/>
      <c r="D315" s="103"/>
      <c r="E315" s="103"/>
      <c r="F315" s="103"/>
      <c r="G315" s="103"/>
      <c r="H315" s="103"/>
      <c r="I315" s="103"/>
    </row>
    <row r="316" spans="1:9" ht="16.5" x14ac:dyDescent="0.3">
      <c r="A316" s="5"/>
      <c r="B316" s="12" t="s">
        <v>243</v>
      </c>
      <c r="C316" s="103"/>
      <c r="D316" s="103"/>
      <c r="E316" s="103"/>
      <c r="F316" s="103"/>
      <c r="G316" s="103"/>
      <c r="H316" s="103"/>
      <c r="I316" s="103"/>
    </row>
    <row r="317" spans="1:9" ht="16.5" x14ac:dyDescent="0.3">
      <c r="A317" s="5"/>
      <c r="B317" s="100" t="s">
        <v>90</v>
      </c>
      <c r="C317" s="101">
        <f>SUM(C318:C320)</f>
        <v>0</v>
      </c>
      <c r="D317" s="101">
        <f t="shared" ref="D317:I317" si="88">SUM(D318:D320)</f>
        <v>0</v>
      </c>
      <c r="E317" s="101">
        <f t="shared" si="88"/>
        <v>0</v>
      </c>
      <c r="F317" s="101">
        <f t="shared" si="88"/>
        <v>0</v>
      </c>
      <c r="G317" s="101">
        <f t="shared" si="88"/>
        <v>0</v>
      </c>
      <c r="H317" s="101"/>
      <c r="I317" s="101">
        <f t="shared" si="88"/>
        <v>0</v>
      </c>
    </row>
    <row r="318" spans="1:9" ht="16.5" x14ac:dyDescent="0.3">
      <c r="A318" s="5"/>
      <c r="B318" s="12" t="s">
        <v>235</v>
      </c>
      <c r="C318" s="103"/>
      <c r="D318" s="103"/>
      <c r="E318" s="103"/>
      <c r="F318" s="103"/>
      <c r="G318" s="103"/>
      <c r="H318" s="103"/>
      <c r="I318" s="103"/>
    </row>
    <row r="319" spans="1:9" ht="16.5" x14ac:dyDescent="0.3">
      <c r="A319" s="5"/>
      <c r="B319" s="12" t="s">
        <v>236</v>
      </c>
      <c r="C319" s="103"/>
      <c r="D319" s="103"/>
      <c r="E319" s="103"/>
      <c r="F319" s="103"/>
      <c r="G319" s="103"/>
      <c r="H319" s="103"/>
      <c r="I319" s="103"/>
    </row>
    <row r="320" spans="1:9" ht="16.5" x14ac:dyDescent="0.3">
      <c r="A320" s="5"/>
      <c r="B320" s="12" t="s">
        <v>244</v>
      </c>
      <c r="C320" s="103"/>
      <c r="D320" s="103"/>
      <c r="E320" s="103"/>
      <c r="F320" s="103"/>
      <c r="G320" s="103"/>
      <c r="H320" s="103"/>
      <c r="I320" s="103"/>
    </row>
    <row r="321" spans="1:9" ht="16.5" x14ac:dyDescent="0.3">
      <c r="A321" s="5"/>
      <c r="B321" s="100" t="s">
        <v>93</v>
      </c>
      <c r="C321" s="101">
        <f>SUM(C322:C324)</f>
        <v>0</v>
      </c>
      <c r="D321" s="101">
        <f t="shared" ref="D321:I321" si="89">SUM(D322:D324)</f>
        <v>0</v>
      </c>
      <c r="E321" s="101">
        <f t="shared" si="89"/>
        <v>0</v>
      </c>
      <c r="F321" s="101">
        <f t="shared" si="89"/>
        <v>0</v>
      </c>
      <c r="G321" s="101">
        <f t="shared" si="89"/>
        <v>0</v>
      </c>
      <c r="H321" s="101"/>
      <c r="I321" s="101">
        <f t="shared" si="89"/>
        <v>0</v>
      </c>
    </row>
    <row r="322" spans="1:9" ht="16.5" x14ac:dyDescent="0.3">
      <c r="A322" s="5"/>
      <c r="B322" s="12" t="s">
        <v>235</v>
      </c>
      <c r="C322" s="103"/>
      <c r="D322" s="103"/>
      <c r="E322" s="103"/>
      <c r="F322" s="103"/>
      <c r="G322" s="103"/>
      <c r="H322" s="103"/>
      <c r="I322" s="103"/>
    </row>
    <row r="323" spans="1:9" ht="16.5" x14ac:dyDescent="0.3">
      <c r="A323" s="5"/>
      <c r="B323" s="12" t="s">
        <v>236</v>
      </c>
      <c r="C323" s="103"/>
      <c r="D323" s="103"/>
      <c r="E323" s="103"/>
      <c r="F323" s="103"/>
      <c r="G323" s="103"/>
      <c r="H323" s="103"/>
      <c r="I323" s="103"/>
    </row>
    <row r="324" spans="1:9" ht="16.5" x14ac:dyDescent="0.3">
      <c r="A324" s="5"/>
      <c r="B324" s="12" t="s">
        <v>245</v>
      </c>
      <c r="C324" s="103"/>
      <c r="D324" s="103"/>
      <c r="E324" s="103"/>
      <c r="F324" s="103"/>
      <c r="G324" s="103"/>
      <c r="H324" s="103"/>
      <c r="I324" s="103"/>
    </row>
    <row r="325" spans="1:9" ht="16.5" x14ac:dyDescent="0.3">
      <c r="A325" s="5"/>
      <c r="B325" s="100" t="s">
        <v>98</v>
      </c>
      <c r="C325" s="101">
        <f>SUM(C326:C328)</f>
        <v>0</v>
      </c>
      <c r="D325" s="101">
        <f t="shared" ref="D325:I325" si="90">SUM(D326:D328)</f>
        <v>0</v>
      </c>
      <c r="E325" s="101">
        <f t="shared" si="90"/>
        <v>0</v>
      </c>
      <c r="F325" s="101">
        <f t="shared" si="90"/>
        <v>0</v>
      </c>
      <c r="G325" s="101">
        <f t="shared" si="90"/>
        <v>0</v>
      </c>
      <c r="H325" s="101"/>
      <c r="I325" s="101">
        <f t="shared" si="90"/>
        <v>0</v>
      </c>
    </row>
    <row r="326" spans="1:9" ht="16.5" x14ac:dyDescent="0.3">
      <c r="A326" s="5"/>
      <c r="B326" s="12" t="s">
        <v>235</v>
      </c>
      <c r="C326" s="103"/>
      <c r="D326" s="103"/>
      <c r="E326" s="103"/>
      <c r="F326" s="103"/>
      <c r="G326" s="103"/>
      <c r="H326" s="103"/>
      <c r="I326" s="103"/>
    </row>
    <row r="327" spans="1:9" ht="16.5" x14ac:dyDescent="0.3">
      <c r="A327" s="5"/>
      <c r="B327" s="12" t="s">
        <v>236</v>
      </c>
      <c r="C327" s="103"/>
      <c r="D327" s="103"/>
      <c r="E327" s="103"/>
      <c r="F327" s="103"/>
      <c r="G327" s="103"/>
      <c r="H327" s="103"/>
      <c r="I327" s="103"/>
    </row>
    <row r="328" spans="1:9" ht="16.5" x14ac:dyDescent="0.3">
      <c r="A328" s="5"/>
      <c r="B328" s="12" t="s">
        <v>246</v>
      </c>
      <c r="C328" s="103"/>
      <c r="D328" s="103"/>
      <c r="E328" s="103"/>
      <c r="F328" s="103"/>
      <c r="G328" s="103"/>
      <c r="H328" s="103"/>
      <c r="I328" s="103"/>
    </row>
    <row r="329" spans="1:9" ht="16.5" x14ac:dyDescent="0.3">
      <c r="A329" s="5"/>
      <c r="B329" s="100" t="s">
        <v>102</v>
      </c>
      <c r="C329" s="101">
        <f>SUM(C330:C332)</f>
        <v>0</v>
      </c>
      <c r="D329" s="101">
        <f t="shared" ref="D329:I329" si="91">SUM(D330:D332)</f>
        <v>0</v>
      </c>
      <c r="E329" s="101">
        <f t="shared" si="91"/>
        <v>0</v>
      </c>
      <c r="F329" s="101">
        <f t="shared" si="91"/>
        <v>0</v>
      </c>
      <c r="G329" s="101">
        <f t="shared" si="91"/>
        <v>0</v>
      </c>
      <c r="H329" s="101"/>
      <c r="I329" s="101">
        <f t="shared" si="91"/>
        <v>0</v>
      </c>
    </row>
    <row r="330" spans="1:9" ht="16.5" x14ac:dyDescent="0.3">
      <c r="A330" s="5"/>
      <c r="B330" s="12" t="s">
        <v>235</v>
      </c>
      <c r="C330" s="103"/>
      <c r="D330" s="103"/>
      <c r="E330" s="103"/>
      <c r="F330" s="103"/>
      <c r="G330" s="103"/>
      <c r="H330" s="103"/>
      <c r="I330" s="103"/>
    </row>
    <row r="331" spans="1:9" ht="16.5" x14ac:dyDescent="0.3">
      <c r="A331" s="5"/>
      <c r="B331" s="12" t="s">
        <v>236</v>
      </c>
      <c r="C331" s="103"/>
      <c r="D331" s="103"/>
      <c r="E331" s="103"/>
      <c r="F331" s="103"/>
      <c r="G331" s="103"/>
      <c r="H331" s="103"/>
      <c r="I331" s="103"/>
    </row>
    <row r="332" spans="1:9" ht="16.5" x14ac:dyDescent="0.3">
      <c r="A332" s="5"/>
      <c r="B332" s="12" t="s">
        <v>102</v>
      </c>
      <c r="C332" s="103"/>
      <c r="D332" s="103"/>
      <c r="E332" s="103"/>
      <c r="F332" s="103"/>
      <c r="G332" s="103"/>
      <c r="H332" s="103"/>
      <c r="I332" s="103"/>
    </row>
    <row r="333" spans="1:9" ht="16.5" x14ac:dyDescent="0.3">
      <c r="A333" s="5"/>
      <c r="B333" s="100" t="s">
        <v>104</v>
      </c>
      <c r="C333" s="101">
        <f>SUM(C334:C336)</f>
        <v>0</v>
      </c>
      <c r="D333" s="101">
        <f t="shared" ref="D333:I333" si="92">SUM(D334:D336)</f>
        <v>0</v>
      </c>
      <c r="E333" s="101">
        <f t="shared" si="92"/>
        <v>0</v>
      </c>
      <c r="F333" s="101">
        <f t="shared" si="92"/>
        <v>0</v>
      </c>
      <c r="G333" s="101">
        <f t="shared" si="92"/>
        <v>0</v>
      </c>
      <c r="H333" s="101"/>
      <c r="I333" s="101">
        <f t="shared" si="92"/>
        <v>0</v>
      </c>
    </row>
    <row r="334" spans="1:9" ht="16.5" x14ac:dyDescent="0.3">
      <c r="A334" s="5"/>
      <c r="B334" s="12" t="s">
        <v>235</v>
      </c>
      <c r="C334" s="103"/>
      <c r="D334" s="103"/>
      <c r="E334" s="103"/>
      <c r="F334" s="103"/>
      <c r="G334" s="103"/>
      <c r="H334" s="103"/>
      <c r="I334" s="103"/>
    </row>
    <row r="335" spans="1:9" ht="16.5" x14ac:dyDescent="0.3">
      <c r="A335" s="5"/>
      <c r="B335" s="12" t="s">
        <v>236</v>
      </c>
      <c r="C335" s="103"/>
      <c r="D335" s="103"/>
      <c r="E335" s="103"/>
      <c r="F335" s="103"/>
      <c r="G335" s="103"/>
      <c r="H335" s="103"/>
      <c r="I335" s="103"/>
    </row>
    <row r="336" spans="1:9" ht="16.5" x14ac:dyDescent="0.3">
      <c r="A336" s="5"/>
      <c r="B336" s="12" t="s">
        <v>247</v>
      </c>
      <c r="C336" s="103"/>
      <c r="D336" s="103"/>
      <c r="E336" s="103"/>
      <c r="F336" s="103"/>
      <c r="G336" s="103"/>
      <c r="H336" s="103"/>
      <c r="I336" s="103"/>
    </row>
    <row r="337" spans="1:9" ht="16.5" x14ac:dyDescent="0.3">
      <c r="A337" s="5"/>
      <c r="B337" s="100" t="s">
        <v>107</v>
      </c>
      <c r="C337" s="101">
        <f>SUM(C338:C340)</f>
        <v>0</v>
      </c>
      <c r="D337" s="101">
        <f t="shared" ref="D337:I337" si="93">SUM(D338:D340)</f>
        <v>0</v>
      </c>
      <c r="E337" s="101">
        <f t="shared" si="93"/>
        <v>0</v>
      </c>
      <c r="F337" s="101">
        <f t="shared" si="93"/>
        <v>0</v>
      </c>
      <c r="G337" s="101">
        <f t="shared" si="93"/>
        <v>0</v>
      </c>
      <c r="H337" s="101"/>
      <c r="I337" s="101">
        <f t="shared" si="93"/>
        <v>0</v>
      </c>
    </row>
    <row r="338" spans="1:9" ht="16.5" x14ac:dyDescent="0.3">
      <c r="A338" s="5"/>
      <c r="B338" s="12" t="s">
        <v>235</v>
      </c>
      <c r="C338" s="103"/>
      <c r="D338" s="103"/>
      <c r="E338" s="103"/>
      <c r="F338" s="103"/>
      <c r="G338" s="103"/>
      <c r="H338" s="103"/>
      <c r="I338" s="103"/>
    </row>
    <row r="339" spans="1:9" ht="16.5" x14ac:dyDescent="0.3">
      <c r="A339" s="5"/>
      <c r="B339" s="12" t="s">
        <v>236</v>
      </c>
      <c r="C339" s="103"/>
      <c r="D339" s="103"/>
      <c r="E339" s="103"/>
      <c r="F339" s="103"/>
      <c r="G339" s="103"/>
      <c r="H339" s="103"/>
      <c r="I339" s="103"/>
    </row>
    <row r="340" spans="1:9" ht="16.5" x14ac:dyDescent="0.3">
      <c r="A340" s="5"/>
      <c r="B340" s="12" t="s">
        <v>248</v>
      </c>
      <c r="C340" s="103"/>
      <c r="D340" s="103"/>
      <c r="E340" s="103"/>
      <c r="F340" s="103"/>
      <c r="G340" s="103"/>
      <c r="H340" s="103"/>
      <c r="I340" s="103"/>
    </row>
    <row r="341" spans="1:9" ht="16.5" x14ac:dyDescent="0.3">
      <c r="A341" s="5"/>
      <c r="B341" s="100" t="s">
        <v>109</v>
      </c>
      <c r="C341" s="101">
        <f>SUM(C342:C344)</f>
        <v>0</v>
      </c>
      <c r="D341" s="101">
        <f t="shared" ref="D341:I341" si="94">SUM(D342:D344)</f>
        <v>0</v>
      </c>
      <c r="E341" s="101">
        <f t="shared" si="94"/>
        <v>0</v>
      </c>
      <c r="F341" s="101">
        <f t="shared" si="94"/>
        <v>0</v>
      </c>
      <c r="G341" s="101">
        <f t="shared" si="94"/>
        <v>0</v>
      </c>
      <c r="H341" s="101"/>
      <c r="I341" s="101">
        <f t="shared" si="94"/>
        <v>0</v>
      </c>
    </row>
    <row r="342" spans="1:9" ht="16.5" x14ac:dyDescent="0.3">
      <c r="A342" s="5"/>
      <c r="B342" s="12" t="s">
        <v>235</v>
      </c>
      <c r="C342" s="103"/>
      <c r="D342" s="103"/>
      <c r="E342" s="103"/>
      <c r="F342" s="103"/>
      <c r="G342" s="103"/>
      <c r="H342" s="103"/>
      <c r="I342" s="103"/>
    </row>
    <row r="343" spans="1:9" ht="16.5" x14ac:dyDescent="0.3">
      <c r="A343" s="5"/>
      <c r="B343" s="12" t="s">
        <v>236</v>
      </c>
      <c r="C343" s="103"/>
      <c r="D343" s="103"/>
      <c r="E343" s="103"/>
      <c r="F343" s="103"/>
      <c r="G343" s="103"/>
      <c r="H343" s="103"/>
      <c r="I343" s="103"/>
    </row>
    <row r="344" spans="1:9" ht="16.5" x14ac:dyDescent="0.3">
      <c r="A344" s="5"/>
      <c r="B344" s="12" t="s">
        <v>249</v>
      </c>
      <c r="C344" s="103"/>
      <c r="D344" s="103"/>
      <c r="E344" s="103"/>
      <c r="F344" s="103"/>
      <c r="G344" s="103"/>
      <c r="H344" s="103"/>
      <c r="I344" s="103"/>
    </row>
    <row r="345" spans="1:9" ht="16.5" x14ac:dyDescent="0.3">
      <c r="A345" s="5"/>
      <c r="B345" s="100" t="s">
        <v>111</v>
      </c>
      <c r="C345" s="101">
        <f>SUM(C346:C348)</f>
        <v>0</v>
      </c>
      <c r="D345" s="101">
        <f t="shared" ref="D345:I345" si="95">SUM(D346:D348)</f>
        <v>0</v>
      </c>
      <c r="E345" s="101">
        <f t="shared" si="95"/>
        <v>0</v>
      </c>
      <c r="F345" s="101">
        <f t="shared" si="95"/>
        <v>0</v>
      </c>
      <c r="G345" s="101">
        <f t="shared" si="95"/>
        <v>0</v>
      </c>
      <c r="H345" s="101"/>
      <c r="I345" s="101">
        <f t="shared" si="95"/>
        <v>0</v>
      </c>
    </row>
    <row r="346" spans="1:9" ht="16.5" x14ac:dyDescent="0.3">
      <c r="A346" s="5"/>
      <c r="B346" s="12" t="s">
        <v>235</v>
      </c>
      <c r="C346" s="103"/>
      <c r="D346" s="103"/>
      <c r="E346" s="103"/>
      <c r="F346" s="103"/>
      <c r="G346" s="103"/>
      <c r="H346" s="103"/>
      <c r="I346" s="103"/>
    </row>
    <row r="347" spans="1:9" ht="16.5" x14ac:dyDescent="0.3">
      <c r="A347" s="5"/>
      <c r="B347" s="12" t="s">
        <v>236</v>
      </c>
      <c r="C347" s="103"/>
      <c r="D347" s="103"/>
      <c r="E347" s="103"/>
      <c r="F347" s="103"/>
      <c r="G347" s="103"/>
      <c r="H347" s="103"/>
      <c r="I347" s="103"/>
    </row>
    <row r="348" spans="1:9" ht="16.5" x14ac:dyDescent="0.3">
      <c r="A348" s="5"/>
      <c r="B348" s="12" t="s">
        <v>250</v>
      </c>
      <c r="C348" s="103"/>
      <c r="D348" s="103"/>
      <c r="E348" s="103"/>
      <c r="F348" s="103"/>
      <c r="G348" s="103"/>
      <c r="H348" s="103"/>
      <c r="I348" s="103"/>
    </row>
    <row r="349" spans="1:9" ht="16.5" x14ac:dyDescent="0.3">
      <c r="A349" s="5"/>
      <c r="B349" s="100" t="s">
        <v>251</v>
      </c>
      <c r="C349" s="101">
        <v>0</v>
      </c>
      <c r="D349" s="101">
        <v>0</v>
      </c>
      <c r="E349" s="101">
        <v>0</v>
      </c>
      <c r="F349" s="101">
        <v>0</v>
      </c>
      <c r="G349" s="101">
        <v>0</v>
      </c>
      <c r="H349" s="101"/>
      <c r="I349" s="101">
        <v>0</v>
      </c>
    </row>
    <row r="350" spans="1:9" ht="17.25" thickBot="1" x14ac:dyDescent="0.35">
      <c r="A350" s="5"/>
      <c r="B350" s="105" t="s">
        <v>210</v>
      </c>
      <c r="C350" s="106">
        <f>SUM(C7,C70,C132,C164,C226,C288)</f>
        <v>7776759</v>
      </c>
      <c r="D350" s="106">
        <f t="shared" ref="D350:I350" si="96">SUM(D7,D70,D132,D164,D226,D288)</f>
        <v>6621268</v>
      </c>
      <c r="E350" s="106">
        <f t="shared" si="96"/>
        <v>9146660.2899999991</v>
      </c>
      <c r="F350" s="106">
        <f t="shared" si="96"/>
        <v>8466133</v>
      </c>
      <c r="G350" s="106">
        <f t="shared" si="96"/>
        <v>9073982.6549999975</v>
      </c>
      <c r="H350" s="106"/>
      <c r="I350" s="106">
        <f t="shared" si="96"/>
        <v>0</v>
      </c>
    </row>
    <row r="351" spans="1:9" ht="15.75" thickTop="1" x14ac:dyDescent="0.25"/>
  </sheetData>
  <mergeCells count="1">
    <mergeCell ref="B5:I5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EF153-F83E-442C-93D2-170F17F7FAC0}">
  <sheetPr>
    <tabColor theme="5" tint="0.59999389629810485"/>
  </sheetPr>
  <dimension ref="A2:J6"/>
  <sheetViews>
    <sheetView workbookViewId="0">
      <selection activeCell="A6" sqref="A6"/>
    </sheetView>
  </sheetViews>
  <sheetFormatPr defaultRowHeight="15" x14ac:dyDescent="0.25"/>
  <cols>
    <col min="1" max="1" width="99.7109375" bestFit="1" customWidth="1"/>
    <col min="2" max="2" width="9.85546875" bestFit="1" customWidth="1"/>
    <col min="3" max="3" width="17.85546875" bestFit="1" customWidth="1"/>
    <col min="10" max="10" width="43.28515625" customWidth="1"/>
  </cols>
  <sheetData>
    <row r="2" spans="1:10" ht="26.25" x14ac:dyDescent="0.4">
      <c r="A2" s="72" t="s">
        <v>260</v>
      </c>
      <c r="B2" s="73"/>
      <c r="C2" s="73"/>
      <c r="D2" s="73"/>
      <c r="E2" s="74"/>
      <c r="F2" s="74"/>
      <c r="G2" s="74"/>
      <c r="H2" s="74"/>
      <c r="I2" s="74"/>
      <c r="J2" s="74"/>
    </row>
    <row r="3" spans="1:10" x14ac:dyDescent="0.25">
      <c r="A3" s="75"/>
      <c r="B3" s="75"/>
      <c r="C3" s="76"/>
      <c r="D3" s="76"/>
      <c r="E3" s="76"/>
      <c r="F3" s="76"/>
      <c r="G3" s="76"/>
      <c r="H3" s="76"/>
      <c r="I3" s="76"/>
      <c r="J3" s="76"/>
    </row>
    <row r="4" spans="1:10" ht="26.25" x14ac:dyDescent="0.4">
      <c r="A4" s="72" t="s">
        <v>261</v>
      </c>
      <c r="B4" s="73"/>
      <c r="C4" s="73"/>
      <c r="D4" s="73"/>
      <c r="E4" s="73"/>
      <c r="F4" s="73"/>
      <c r="G4" s="73"/>
      <c r="H4" s="73"/>
      <c r="I4" s="73"/>
      <c r="J4" s="73"/>
    </row>
    <row r="6" spans="1:10" x14ac:dyDescent="0.25">
      <c r="A6" t="s">
        <v>262</v>
      </c>
      <c r="B6" t="s">
        <v>263</v>
      </c>
      <c r="C6" t="s">
        <v>264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C1C53-BBB7-4C5A-A296-1C9AAFB23BCE}">
  <sheetPr>
    <tabColor theme="5" tint="0.59999389629810485"/>
  </sheetPr>
  <dimension ref="A1:Q62"/>
  <sheetViews>
    <sheetView workbookViewId="0">
      <selection activeCell="B6" sqref="B6"/>
    </sheetView>
  </sheetViews>
  <sheetFormatPr defaultColWidth="9.140625" defaultRowHeight="15" x14ac:dyDescent="0.25"/>
  <cols>
    <col min="1" max="1" width="38.140625" bestFit="1" customWidth="1"/>
    <col min="2" max="2" width="17.28515625" customWidth="1"/>
    <col min="3" max="3" width="18.140625" customWidth="1"/>
    <col min="4" max="4" width="112.5703125" bestFit="1" customWidth="1"/>
    <col min="5" max="5" width="3.85546875" style="76" customWidth="1"/>
    <col min="6" max="6" width="16.5703125" customWidth="1"/>
    <col min="7" max="7" width="19.85546875" customWidth="1"/>
    <col min="8" max="8" width="103.140625" bestFit="1" customWidth="1"/>
    <col min="10" max="10" width="41.42578125" customWidth="1"/>
    <col min="13" max="13" width="73.140625" customWidth="1"/>
    <col min="17" max="17" width="75.42578125" customWidth="1"/>
  </cols>
  <sheetData>
    <row r="1" spans="1:17" x14ac:dyDescent="0.25">
      <c r="A1" s="132" t="s">
        <v>265</v>
      </c>
      <c r="B1" s="132"/>
      <c r="C1" s="132"/>
      <c r="D1" s="132"/>
      <c r="E1" s="132"/>
      <c r="F1" s="132"/>
      <c r="G1" s="132"/>
      <c r="H1" s="330"/>
      <c r="I1" s="331"/>
      <c r="J1" s="331"/>
      <c r="K1" s="331"/>
      <c r="L1" s="331"/>
      <c r="M1" s="331"/>
      <c r="N1" s="331"/>
      <c r="O1" s="331"/>
      <c r="P1" s="331"/>
      <c r="Q1" s="331"/>
    </row>
    <row r="2" spans="1:17" ht="18.75" x14ac:dyDescent="0.3">
      <c r="D2" s="133" t="s">
        <v>266</v>
      </c>
    </row>
    <row r="3" spans="1:17" x14ac:dyDescent="0.25">
      <c r="A3" s="152" t="s">
        <v>267</v>
      </c>
    </row>
    <row r="4" spans="1:17" x14ac:dyDescent="0.25">
      <c r="A4" s="332" t="s">
        <v>268</v>
      </c>
      <c r="B4" s="332"/>
      <c r="C4" s="332"/>
      <c r="D4" s="332"/>
      <c r="E4" s="332"/>
      <c r="F4" s="332"/>
      <c r="G4" s="332"/>
      <c r="H4" s="332"/>
      <c r="J4" s="332" t="s">
        <v>269</v>
      </c>
      <c r="K4" s="332"/>
      <c r="L4" s="332"/>
      <c r="M4" s="332"/>
      <c r="N4" s="332"/>
      <c r="O4" s="332"/>
      <c r="P4" s="332"/>
      <c r="Q4" s="332"/>
    </row>
    <row r="5" spans="1:17" x14ac:dyDescent="0.25">
      <c r="A5" s="134" t="s">
        <v>270</v>
      </c>
      <c r="D5" s="333" t="s">
        <v>271</v>
      </c>
      <c r="E5" s="333"/>
      <c r="F5" s="333"/>
      <c r="J5" s="134" t="s">
        <v>270</v>
      </c>
      <c r="N5" s="76"/>
    </row>
    <row r="6" spans="1:17" ht="45" x14ac:dyDescent="0.25">
      <c r="A6" s="135" t="s">
        <v>272</v>
      </c>
      <c r="B6" s="136" t="s">
        <v>273</v>
      </c>
      <c r="C6" s="136" t="s">
        <v>274</v>
      </c>
      <c r="D6" s="136" t="s">
        <v>275</v>
      </c>
      <c r="E6" s="137"/>
      <c r="F6" s="136" t="s">
        <v>276</v>
      </c>
      <c r="G6" s="136" t="s">
        <v>274</v>
      </c>
      <c r="H6" s="136" t="s">
        <v>275</v>
      </c>
      <c r="J6" s="135" t="s">
        <v>272</v>
      </c>
      <c r="K6" s="136" t="s">
        <v>277</v>
      </c>
      <c r="L6" s="136" t="s">
        <v>274</v>
      </c>
      <c r="M6" s="136" t="s">
        <v>275</v>
      </c>
      <c r="N6" s="137"/>
      <c r="O6" s="136" t="s">
        <v>276</v>
      </c>
      <c r="P6" s="136" t="s">
        <v>274</v>
      </c>
      <c r="Q6" s="136" t="s">
        <v>275</v>
      </c>
    </row>
    <row r="7" spans="1:17" x14ac:dyDescent="0.25">
      <c r="A7" s="138"/>
      <c r="B7" s="139"/>
      <c r="C7" s="140"/>
      <c r="D7" s="140"/>
      <c r="F7" s="139"/>
      <c r="G7" s="140"/>
      <c r="H7" s="140"/>
      <c r="J7" s="138"/>
      <c r="K7" s="139"/>
      <c r="L7" s="140"/>
      <c r="M7" s="140"/>
      <c r="N7" s="76"/>
      <c r="O7" s="139"/>
      <c r="P7" s="140"/>
      <c r="Q7" s="140"/>
    </row>
    <row r="8" spans="1:17" x14ac:dyDescent="0.25">
      <c r="A8" s="141"/>
      <c r="B8" s="139"/>
      <c r="C8" s="140"/>
      <c r="D8" s="142"/>
      <c r="F8" s="139"/>
      <c r="G8" s="140"/>
      <c r="H8" s="140"/>
      <c r="J8" s="141"/>
      <c r="K8" s="139"/>
      <c r="L8" s="140"/>
      <c r="M8" s="142"/>
      <c r="N8" s="76"/>
      <c r="O8" s="139"/>
      <c r="P8" s="140"/>
      <c r="Q8" s="140"/>
    </row>
    <row r="9" spans="1:17" x14ac:dyDescent="0.25">
      <c r="A9" s="141"/>
      <c r="B9" s="139"/>
      <c r="C9" s="140"/>
      <c r="D9" s="140"/>
      <c r="F9" s="139"/>
      <c r="G9" s="140"/>
      <c r="H9" s="140"/>
      <c r="J9" s="141"/>
      <c r="K9" s="139"/>
      <c r="L9" s="140"/>
      <c r="M9" s="140"/>
      <c r="N9" s="76"/>
      <c r="O9" s="139"/>
      <c r="P9" s="140"/>
      <c r="Q9" s="140"/>
    </row>
    <row r="10" spans="1:17" x14ac:dyDescent="0.25">
      <c r="A10" s="141"/>
      <c r="B10" s="139"/>
      <c r="C10" s="140"/>
      <c r="D10" s="140"/>
      <c r="F10" s="139"/>
      <c r="G10" s="140"/>
      <c r="H10" s="140"/>
      <c r="J10" s="141"/>
      <c r="K10" s="139"/>
      <c r="L10" s="140"/>
      <c r="M10" s="140"/>
      <c r="N10" s="76"/>
      <c r="O10" s="139"/>
      <c r="P10" s="140"/>
      <c r="Q10" s="140"/>
    </row>
    <row r="11" spans="1:17" x14ac:dyDescent="0.25">
      <c r="A11" s="141"/>
      <c r="B11" s="139"/>
      <c r="C11" s="140"/>
      <c r="D11" s="140"/>
      <c r="F11" s="139"/>
      <c r="G11" s="140"/>
      <c r="H11" s="140"/>
      <c r="J11" s="141"/>
      <c r="K11" s="139"/>
      <c r="L11" s="140"/>
      <c r="M11" s="140"/>
      <c r="N11" s="76"/>
      <c r="O11" s="139"/>
      <c r="P11" s="140"/>
      <c r="Q11" s="140"/>
    </row>
    <row r="12" spans="1:17" x14ac:dyDescent="0.25">
      <c r="A12" s="141"/>
      <c r="B12" s="139"/>
      <c r="C12" s="140"/>
      <c r="D12" s="140"/>
      <c r="F12" s="139"/>
      <c r="G12" s="140"/>
      <c r="H12" s="140"/>
      <c r="J12" s="141"/>
      <c r="K12" s="139"/>
      <c r="L12" s="140"/>
      <c r="M12" s="140"/>
      <c r="N12" s="76"/>
      <c r="O12" s="139"/>
      <c r="P12" s="140"/>
      <c r="Q12" s="140"/>
    </row>
    <row r="13" spans="1:17" x14ac:dyDescent="0.25">
      <c r="A13" s="141"/>
      <c r="B13" s="139"/>
      <c r="C13" s="140"/>
      <c r="D13" s="140"/>
      <c r="F13" s="139"/>
      <c r="G13" s="140"/>
      <c r="H13" s="140"/>
      <c r="J13" s="141"/>
      <c r="K13" s="139"/>
      <c r="L13" s="140"/>
      <c r="M13" s="140"/>
      <c r="N13" s="76"/>
      <c r="O13" s="139"/>
      <c r="P13" s="140"/>
      <c r="Q13" s="140"/>
    </row>
    <row r="14" spans="1:17" x14ac:dyDescent="0.25">
      <c r="N14" s="76"/>
    </row>
    <row r="15" spans="1:17" x14ac:dyDescent="0.25">
      <c r="N15" s="76"/>
    </row>
    <row r="16" spans="1:17" x14ac:dyDescent="0.25">
      <c r="A16" s="134" t="s">
        <v>278</v>
      </c>
      <c r="J16" s="134" t="s">
        <v>278</v>
      </c>
      <c r="N16" s="76"/>
    </row>
    <row r="17" spans="1:17" ht="45" x14ac:dyDescent="0.25">
      <c r="A17" s="135" t="s">
        <v>272</v>
      </c>
      <c r="B17" s="136" t="s">
        <v>277</v>
      </c>
      <c r="C17" s="136" t="s">
        <v>274</v>
      </c>
      <c r="D17" s="136" t="s">
        <v>275</v>
      </c>
      <c r="F17" s="136" t="s">
        <v>276</v>
      </c>
      <c r="G17" s="136" t="s">
        <v>274</v>
      </c>
      <c r="H17" s="136" t="s">
        <v>275</v>
      </c>
      <c r="J17" s="135" t="s">
        <v>272</v>
      </c>
      <c r="K17" s="136" t="s">
        <v>277</v>
      </c>
      <c r="L17" s="136" t="s">
        <v>274</v>
      </c>
      <c r="M17" s="136" t="s">
        <v>275</v>
      </c>
      <c r="N17" s="76"/>
      <c r="O17" s="136" t="s">
        <v>276</v>
      </c>
      <c r="P17" s="136" t="s">
        <v>274</v>
      </c>
      <c r="Q17" s="136" t="s">
        <v>275</v>
      </c>
    </row>
    <row r="18" spans="1:17" x14ac:dyDescent="0.25">
      <c r="A18" s="141"/>
      <c r="B18" s="139"/>
      <c r="C18" s="140"/>
      <c r="D18" s="140"/>
      <c r="F18" s="139"/>
      <c r="G18" s="140"/>
      <c r="H18" s="140"/>
      <c r="J18" s="141"/>
      <c r="K18" s="139"/>
      <c r="L18" s="140"/>
      <c r="M18" s="140"/>
      <c r="N18" s="76"/>
      <c r="O18" s="139"/>
      <c r="P18" s="140"/>
      <c r="Q18" s="140"/>
    </row>
    <row r="19" spans="1:17" x14ac:dyDescent="0.25">
      <c r="A19" s="141"/>
      <c r="B19" s="139"/>
      <c r="C19" s="140"/>
      <c r="D19" s="140"/>
      <c r="F19" s="139"/>
      <c r="G19" s="140"/>
      <c r="H19" s="140"/>
      <c r="J19" s="141"/>
      <c r="K19" s="139"/>
      <c r="L19" s="140"/>
      <c r="M19" s="140"/>
      <c r="N19" s="76"/>
      <c r="O19" s="139"/>
      <c r="P19" s="140"/>
      <c r="Q19" s="140"/>
    </row>
    <row r="20" spans="1:17" x14ac:dyDescent="0.25">
      <c r="A20" s="141"/>
      <c r="B20" s="139"/>
      <c r="C20" s="140"/>
      <c r="D20" s="140"/>
      <c r="F20" s="139"/>
      <c r="G20" s="140"/>
      <c r="H20" s="140"/>
      <c r="J20" s="141"/>
      <c r="K20" s="139"/>
      <c r="L20" s="140"/>
      <c r="M20" s="140"/>
      <c r="N20" s="76"/>
      <c r="O20" s="139"/>
      <c r="P20" s="140"/>
      <c r="Q20" s="140"/>
    </row>
    <row r="21" spans="1:17" x14ac:dyDescent="0.25">
      <c r="A21" s="141"/>
      <c r="B21" s="139"/>
      <c r="C21" s="140"/>
      <c r="D21" s="140"/>
      <c r="F21" s="139"/>
      <c r="G21" s="140"/>
      <c r="H21" s="140"/>
      <c r="J21" s="141"/>
      <c r="K21" s="139"/>
      <c r="L21" s="140"/>
      <c r="M21" s="140"/>
      <c r="N21" s="76"/>
      <c r="O21" s="139"/>
      <c r="P21" s="140"/>
      <c r="Q21" s="140"/>
    </row>
    <row r="22" spans="1:17" x14ac:dyDescent="0.25">
      <c r="A22" s="141"/>
      <c r="B22" s="139"/>
      <c r="C22" s="140"/>
      <c r="D22" s="140"/>
      <c r="F22" s="139"/>
      <c r="G22" s="140"/>
      <c r="H22" s="140"/>
      <c r="J22" s="141"/>
      <c r="K22" s="139"/>
      <c r="L22" s="140"/>
      <c r="M22" s="140"/>
      <c r="N22" s="76"/>
      <c r="O22" s="139"/>
      <c r="P22" s="140"/>
      <c r="Q22" s="140"/>
    </row>
    <row r="23" spans="1:17" x14ac:dyDescent="0.25">
      <c r="A23" s="141"/>
      <c r="B23" s="139"/>
      <c r="C23" s="140"/>
      <c r="D23" s="140"/>
      <c r="F23" s="139"/>
      <c r="G23" s="140"/>
      <c r="H23" s="140"/>
      <c r="J23" s="141"/>
      <c r="K23" s="139"/>
      <c r="L23" s="140"/>
      <c r="M23" s="140"/>
      <c r="N23" s="76"/>
      <c r="O23" s="139"/>
      <c r="P23" s="140"/>
      <c r="Q23" s="140"/>
    </row>
    <row r="24" spans="1:17" x14ac:dyDescent="0.25">
      <c r="A24" s="141"/>
      <c r="B24" s="139"/>
      <c r="C24" s="140"/>
      <c r="D24" s="140"/>
      <c r="F24" s="139"/>
      <c r="G24" s="140"/>
      <c r="H24" s="140"/>
      <c r="J24" s="141"/>
      <c r="K24" s="139"/>
      <c r="L24" s="140"/>
      <c r="M24" s="140"/>
      <c r="N24" s="76"/>
      <c r="O24" s="139"/>
      <c r="P24" s="140"/>
      <c r="Q24" s="140"/>
    </row>
    <row r="25" spans="1:17" x14ac:dyDescent="0.25">
      <c r="A25" s="141"/>
      <c r="B25" s="139"/>
      <c r="C25" s="140"/>
      <c r="D25" s="140"/>
      <c r="F25" s="139"/>
      <c r="G25" s="140"/>
      <c r="H25" s="140"/>
      <c r="J25" s="141"/>
      <c r="K25" s="139"/>
      <c r="L25" s="140"/>
      <c r="M25" s="140"/>
      <c r="N25" s="76"/>
      <c r="O25" s="139"/>
      <c r="P25" s="140"/>
      <c r="Q25" s="140"/>
    </row>
    <row r="26" spans="1:17" x14ac:dyDescent="0.25">
      <c r="A26" s="141"/>
      <c r="B26" s="139"/>
      <c r="C26" s="140"/>
      <c r="D26" s="140"/>
      <c r="F26" s="139"/>
      <c r="G26" s="140"/>
      <c r="H26" s="140"/>
      <c r="J26" s="141"/>
      <c r="K26" s="139"/>
      <c r="L26" s="140"/>
      <c r="M26" s="140"/>
      <c r="N26" s="76"/>
      <c r="O26" s="139"/>
      <c r="P26" s="140"/>
      <c r="Q26" s="140"/>
    </row>
    <row r="27" spans="1:17" x14ac:dyDescent="0.25">
      <c r="A27" s="141"/>
      <c r="B27" s="139"/>
      <c r="C27" s="140"/>
      <c r="D27" s="140"/>
      <c r="F27" s="139"/>
      <c r="G27" s="140"/>
      <c r="H27" s="140"/>
      <c r="J27" s="141"/>
      <c r="K27" s="139"/>
      <c r="L27" s="140"/>
      <c r="M27" s="140"/>
      <c r="N27" s="76"/>
      <c r="O27" s="139"/>
      <c r="P27" s="140"/>
      <c r="Q27" s="140"/>
    </row>
    <row r="28" spans="1:17" x14ac:dyDescent="0.25">
      <c r="A28" s="141"/>
      <c r="B28" s="139"/>
      <c r="C28" s="140"/>
      <c r="D28" s="140"/>
      <c r="F28" s="139"/>
      <c r="G28" s="140"/>
      <c r="H28" s="140"/>
      <c r="J28" s="141"/>
      <c r="K28" s="139"/>
      <c r="L28" s="140"/>
      <c r="M28" s="140"/>
      <c r="N28" s="76"/>
      <c r="O28" s="139"/>
      <c r="P28" s="140"/>
      <c r="Q28" s="140"/>
    </row>
    <row r="29" spans="1:17" x14ac:dyDescent="0.25">
      <c r="A29" s="141"/>
      <c r="B29" s="139"/>
      <c r="C29" s="140"/>
      <c r="D29" s="140"/>
      <c r="F29" s="139"/>
      <c r="G29" s="140"/>
      <c r="H29" s="140"/>
      <c r="J29" s="141"/>
      <c r="K29" s="139"/>
      <c r="L29" s="140"/>
      <c r="M29" s="140"/>
      <c r="N29" s="76"/>
      <c r="O29" s="139"/>
      <c r="P29" s="140"/>
      <c r="Q29" s="140"/>
    </row>
    <row r="30" spans="1:17" x14ac:dyDescent="0.25">
      <c r="A30" s="141"/>
      <c r="B30" s="139"/>
      <c r="C30" s="140"/>
      <c r="D30" s="140"/>
      <c r="F30" s="139"/>
      <c r="G30" s="140"/>
      <c r="H30" s="140"/>
      <c r="J30" s="141"/>
      <c r="K30" s="139"/>
      <c r="L30" s="140"/>
      <c r="M30" s="140"/>
      <c r="N30" s="76"/>
      <c r="O30" s="139"/>
      <c r="P30" s="140"/>
      <c r="Q30" s="140"/>
    </row>
    <row r="31" spans="1:17" x14ac:dyDescent="0.25">
      <c r="A31" s="141"/>
      <c r="B31" s="139"/>
      <c r="C31" s="140"/>
      <c r="D31" s="140"/>
      <c r="F31" s="139"/>
      <c r="G31" s="140"/>
      <c r="H31" s="140"/>
      <c r="J31" s="141"/>
      <c r="K31" s="139"/>
      <c r="L31" s="140"/>
      <c r="M31" s="140"/>
      <c r="N31" s="76"/>
      <c r="O31" s="139"/>
      <c r="P31" s="140"/>
      <c r="Q31" s="140"/>
    </row>
    <row r="32" spans="1:17" x14ac:dyDescent="0.25">
      <c r="A32" s="141"/>
      <c r="B32" s="139"/>
      <c r="C32" s="140"/>
      <c r="D32" s="140"/>
      <c r="F32" s="139"/>
      <c r="G32" s="140"/>
      <c r="H32" s="140"/>
      <c r="J32" s="141"/>
      <c r="K32" s="139"/>
      <c r="L32" s="140"/>
      <c r="M32" s="140"/>
      <c r="N32" s="76"/>
      <c r="O32" s="139"/>
      <c r="P32" s="140"/>
      <c r="Q32" s="140"/>
    </row>
    <row r="33" spans="1:17" x14ac:dyDescent="0.25">
      <c r="A33" s="141"/>
      <c r="B33" s="139"/>
      <c r="C33" s="140"/>
      <c r="D33" s="140"/>
      <c r="F33" s="139"/>
      <c r="G33" s="140"/>
      <c r="H33" s="140"/>
      <c r="J33" s="141"/>
      <c r="K33" s="139"/>
      <c r="L33" s="140"/>
      <c r="M33" s="140"/>
      <c r="N33" s="76"/>
      <c r="O33" s="139"/>
      <c r="P33" s="140"/>
      <c r="Q33" s="140"/>
    </row>
    <row r="34" spans="1:17" x14ac:dyDescent="0.25">
      <c r="A34" s="141"/>
      <c r="B34" s="139"/>
      <c r="C34" s="140"/>
      <c r="D34" s="140"/>
      <c r="F34" s="139"/>
      <c r="G34" s="140"/>
      <c r="H34" s="140"/>
      <c r="J34" s="141"/>
      <c r="K34" s="139"/>
      <c r="L34" s="140"/>
      <c r="M34" s="140"/>
      <c r="N34" s="76"/>
      <c r="O34" s="139"/>
      <c r="P34" s="140"/>
      <c r="Q34" s="140"/>
    </row>
    <row r="35" spans="1:17" x14ac:dyDescent="0.25">
      <c r="A35" s="141"/>
      <c r="B35" s="139"/>
      <c r="C35" s="140"/>
      <c r="D35" s="140"/>
      <c r="F35" s="139"/>
      <c r="G35" s="140"/>
      <c r="H35" s="140"/>
      <c r="J35" s="141"/>
      <c r="K35" s="139"/>
      <c r="L35" s="140"/>
      <c r="M35" s="140"/>
      <c r="N35" s="76"/>
      <c r="O35" s="139"/>
      <c r="P35" s="140"/>
      <c r="Q35" s="140"/>
    </row>
    <row r="36" spans="1:17" x14ac:dyDescent="0.25">
      <c r="A36" s="141"/>
      <c r="B36" s="139"/>
      <c r="C36" s="140"/>
      <c r="D36" s="140"/>
      <c r="F36" s="139"/>
      <c r="G36" s="140"/>
      <c r="H36" s="140"/>
      <c r="J36" s="141"/>
      <c r="K36" s="139"/>
      <c r="L36" s="140"/>
      <c r="M36" s="140"/>
      <c r="N36" s="76"/>
      <c r="O36" s="139"/>
      <c r="P36" s="140"/>
      <c r="Q36" s="140"/>
    </row>
    <row r="37" spans="1:17" x14ac:dyDescent="0.25">
      <c r="A37" s="141"/>
      <c r="B37" s="139"/>
      <c r="C37" s="140"/>
      <c r="D37" s="140"/>
      <c r="F37" s="139"/>
      <c r="G37" s="140"/>
      <c r="H37" s="140"/>
      <c r="J37" s="141"/>
      <c r="K37" s="139"/>
      <c r="L37" s="140"/>
      <c r="M37" s="140"/>
      <c r="N37" s="76"/>
      <c r="O37" s="139"/>
      <c r="P37" s="140"/>
      <c r="Q37" s="140"/>
    </row>
    <row r="38" spans="1:17" x14ac:dyDescent="0.25">
      <c r="N38" s="76"/>
    </row>
    <row r="39" spans="1:17" x14ac:dyDescent="0.25">
      <c r="N39" s="76"/>
    </row>
    <row r="40" spans="1:17" x14ac:dyDescent="0.25">
      <c r="A40" s="134" t="s">
        <v>279</v>
      </c>
      <c r="J40" s="134" t="s">
        <v>279</v>
      </c>
      <c r="N40" s="76"/>
    </row>
    <row r="41" spans="1:17" ht="45" x14ac:dyDescent="0.25">
      <c r="A41" s="135" t="s">
        <v>272</v>
      </c>
      <c r="B41" s="136" t="s">
        <v>277</v>
      </c>
      <c r="C41" s="136" t="s">
        <v>280</v>
      </c>
      <c r="D41" s="136" t="s">
        <v>275</v>
      </c>
      <c r="F41" s="136" t="s">
        <v>276</v>
      </c>
      <c r="G41" s="136" t="s">
        <v>281</v>
      </c>
      <c r="H41" s="136" t="s">
        <v>275</v>
      </c>
      <c r="J41" s="135" t="s">
        <v>272</v>
      </c>
      <c r="K41" s="136" t="s">
        <v>277</v>
      </c>
      <c r="L41" s="136" t="s">
        <v>280</v>
      </c>
      <c r="M41" s="136" t="s">
        <v>275</v>
      </c>
      <c r="N41" s="76"/>
      <c r="O41" s="136" t="s">
        <v>276</v>
      </c>
      <c r="P41" s="136" t="s">
        <v>281</v>
      </c>
      <c r="Q41" s="136" t="s">
        <v>275</v>
      </c>
    </row>
    <row r="42" spans="1:17" x14ac:dyDescent="0.25">
      <c r="A42" s="141"/>
      <c r="B42" s="139"/>
      <c r="C42" s="140"/>
      <c r="D42" s="140"/>
      <c r="F42" s="139"/>
      <c r="G42" s="140"/>
      <c r="H42" s="140"/>
      <c r="J42" s="141"/>
      <c r="K42" s="139"/>
      <c r="L42" s="140"/>
      <c r="M42" s="140"/>
      <c r="N42" s="76"/>
      <c r="O42" s="139"/>
      <c r="P42" s="140"/>
      <c r="Q42" s="140"/>
    </row>
    <row r="43" spans="1:17" x14ac:dyDescent="0.25">
      <c r="A43" s="141"/>
      <c r="B43" s="139"/>
      <c r="C43" s="140"/>
      <c r="D43" s="142"/>
      <c r="F43" s="139"/>
      <c r="G43" s="140"/>
      <c r="H43" s="140"/>
      <c r="J43" s="141"/>
      <c r="K43" s="139"/>
      <c r="L43" s="140"/>
      <c r="M43" s="142"/>
      <c r="N43" s="76"/>
      <c r="O43" s="139"/>
      <c r="P43" s="140"/>
      <c r="Q43" s="140"/>
    </row>
    <row r="44" spans="1:17" x14ac:dyDescent="0.25">
      <c r="A44" s="141"/>
      <c r="B44" s="139"/>
      <c r="C44" s="140"/>
      <c r="D44" s="140"/>
      <c r="F44" s="139"/>
      <c r="G44" s="140"/>
      <c r="H44" s="140"/>
      <c r="J44" s="141"/>
      <c r="K44" s="139"/>
      <c r="L44" s="140"/>
      <c r="M44" s="140"/>
      <c r="N44" s="76"/>
      <c r="O44" s="139"/>
      <c r="P44" s="140"/>
      <c r="Q44" s="140"/>
    </row>
    <row r="45" spans="1:17" x14ac:dyDescent="0.25">
      <c r="A45" s="141"/>
      <c r="B45" s="139"/>
      <c r="C45" s="140"/>
      <c r="D45" s="140"/>
      <c r="F45" s="139"/>
      <c r="G45" s="140"/>
      <c r="H45" s="140"/>
      <c r="J45" s="141"/>
      <c r="K45" s="139"/>
      <c r="L45" s="140"/>
      <c r="M45" s="140"/>
      <c r="N45" s="76"/>
      <c r="O45" s="139"/>
      <c r="P45" s="140"/>
      <c r="Q45" s="140"/>
    </row>
    <row r="46" spans="1:17" x14ac:dyDescent="0.25">
      <c r="N46" s="76"/>
    </row>
    <row r="47" spans="1:17" x14ac:dyDescent="0.25">
      <c r="N47" s="76"/>
    </row>
    <row r="48" spans="1:17" x14ac:dyDescent="0.25">
      <c r="N48" s="76"/>
    </row>
    <row r="49" spans="14:14" x14ac:dyDescent="0.25">
      <c r="N49" s="76"/>
    </row>
    <row r="50" spans="14:14" x14ac:dyDescent="0.25">
      <c r="N50" s="76"/>
    </row>
    <row r="51" spans="14:14" x14ac:dyDescent="0.25">
      <c r="N51" s="76"/>
    </row>
    <row r="52" spans="14:14" x14ac:dyDescent="0.25">
      <c r="N52" s="76"/>
    </row>
    <row r="53" spans="14:14" x14ac:dyDescent="0.25">
      <c r="N53" s="76"/>
    </row>
    <row r="54" spans="14:14" x14ac:dyDescent="0.25">
      <c r="N54" s="76"/>
    </row>
    <row r="55" spans="14:14" x14ac:dyDescent="0.25">
      <c r="N55" s="76"/>
    </row>
    <row r="56" spans="14:14" x14ac:dyDescent="0.25">
      <c r="N56" s="76"/>
    </row>
    <row r="57" spans="14:14" x14ac:dyDescent="0.25">
      <c r="N57" s="76"/>
    </row>
    <row r="58" spans="14:14" x14ac:dyDescent="0.25">
      <c r="N58" s="76"/>
    </row>
    <row r="59" spans="14:14" x14ac:dyDescent="0.25">
      <c r="N59" s="76"/>
    </row>
    <row r="60" spans="14:14" x14ac:dyDescent="0.25">
      <c r="N60" s="76"/>
    </row>
    <row r="61" spans="14:14" x14ac:dyDescent="0.25">
      <c r="N61" s="76"/>
    </row>
    <row r="62" spans="14:14" x14ac:dyDescent="0.25">
      <c r="N62" s="76"/>
    </row>
  </sheetData>
  <mergeCells count="4">
    <mergeCell ref="H1:Q1"/>
    <mergeCell ref="A4:H4"/>
    <mergeCell ref="J4:Q4"/>
    <mergeCell ref="D5:F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AAC5E-E6B1-4372-9CFB-7A0C77D5B991}">
  <sheetPr>
    <tabColor theme="5" tint="0.59999389629810485"/>
  </sheetPr>
  <dimension ref="A1:R46"/>
  <sheetViews>
    <sheetView workbookViewId="0">
      <pane xSplit="2" ySplit="4" topLeftCell="H48" activePane="bottomRight" state="frozen"/>
      <selection pane="topRight" activeCell="B1" sqref="B1"/>
      <selection pane="bottomLeft" activeCell="A5" sqref="A5"/>
      <selection pane="bottomRight" activeCell="N57" sqref="N57"/>
    </sheetView>
  </sheetViews>
  <sheetFormatPr defaultColWidth="8.85546875" defaultRowHeight="15" x14ac:dyDescent="0.25"/>
  <cols>
    <col min="1" max="1" width="2.7109375" style="1" customWidth="1"/>
    <col min="2" max="2" width="53.85546875" customWidth="1"/>
    <col min="3" max="3" width="21.5703125" style="130" bestFit="1" customWidth="1"/>
    <col min="4" max="4" width="1.7109375" style="130" customWidth="1"/>
    <col min="5" max="5" width="15.28515625" style="130" bestFit="1" customWidth="1"/>
    <col min="6" max="6" width="15.85546875" style="130" bestFit="1" customWidth="1"/>
    <col min="7" max="9" width="17" style="130" customWidth="1"/>
    <col min="10" max="10" width="14" style="130" bestFit="1" customWidth="1"/>
    <col min="11" max="11" width="14" style="130" customWidth="1"/>
    <col min="12" max="12" width="15.5703125" style="130" bestFit="1" customWidth="1"/>
    <col min="13" max="13" width="11.7109375" style="130" bestFit="1" customWidth="1"/>
    <col min="14" max="15" width="11.42578125" style="130" customWidth="1"/>
    <col min="16" max="16" width="23.5703125" style="130" bestFit="1" customWidth="1"/>
  </cols>
  <sheetData>
    <row r="1" spans="1:18" s="163" customFormat="1" ht="14.45" customHeight="1" x14ac:dyDescent="0.3">
      <c r="A1" s="240"/>
      <c r="B1" s="254" t="s">
        <v>282</v>
      </c>
      <c r="C1" s="226"/>
      <c r="D1" s="6"/>
      <c r="E1" s="241"/>
      <c r="F1" s="241"/>
      <c r="G1" s="241"/>
      <c r="H1" s="242"/>
      <c r="I1" s="242"/>
      <c r="J1" s="242"/>
      <c r="K1" s="242"/>
      <c r="L1" s="242"/>
      <c r="M1" s="242"/>
      <c r="N1" s="242"/>
      <c r="O1" s="242"/>
      <c r="P1" s="242"/>
      <c r="Q1" s="164"/>
      <c r="R1" s="164"/>
    </row>
    <row r="2" spans="1:18" s="163" customFormat="1" ht="16.5" customHeight="1" x14ac:dyDescent="0.3">
      <c r="A2" s="240"/>
      <c r="B2" s="6" t="s">
        <v>283</v>
      </c>
      <c r="C2" s="6"/>
      <c r="D2" s="6"/>
      <c r="E2" s="243"/>
      <c r="F2" s="241"/>
      <c r="G2" s="241"/>
      <c r="H2" s="242"/>
      <c r="I2" s="242"/>
      <c r="J2" s="242"/>
      <c r="K2" s="242"/>
      <c r="L2" s="226"/>
      <c r="M2" s="242"/>
      <c r="N2" s="242"/>
      <c r="O2" s="242"/>
      <c r="P2" s="243"/>
      <c r="Q2" s="164"/>
      <c r="R2" s="164"/>
    </row>
    <row r="3" spans="1:18" x14ac:dyDescent="0.25">
      <c r="B3" t="s">
        <v>284</v>
      </c>
      <c r="C3"/>
      <c r="D3"/>
      <c r="E3" s="334" t="s">
        <v>285</v>
      </c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</row>
    <row r="4" spans="1:18" s="146" customFormat="1" ht="60" x14ac:dyDescent="0.25">
      <c r="A4" s="255"/>
      <c r="B4" s="143"/>
      <c r="C4" s="144" t="s">
        <v>286</v>
      </c>
      <c r="D4" s="145"/>
      <c r="E4" s="144" t="s">
        <v>287</v>
      </c>
      <c r="F4" s="144" t="s">
        <v>288</v>
      </c>
      <c r="G4" s="144" t="s">
        <v>289</v>
      </c>
      <c r="H4" s="144" t="s">
        <v>290</v>
      </c>
      <c r="I4" s="144" t="s">
        <v>291</v>
      </c>
      <c r="J4" s="144" t="s">
        <v>292</v>
      </c>
      <c r="K4" s="293" t="s">
        <v>16</v>
      </c>
      <c r="L4" s="144" t="s">
        <v>293</v>
      </c>
      <c r="M4" s="144" t="s">
        <v>186</v>
      </c>
      <c r="N4" s="144" t="s">
        <v>294</v>
      </c>
      <c r="O4" s="293" t="s">
        <v>295</v>
      </c>
      <c r="P4" s="144" t="s">
        <v>296</v>
      </c>
    </row>
    <row r="5" spans="1:18" x14ac:dyDescent="0.25">
      <c r="B5" s="147" t="s">
        <v>297</v>
      </c>
      <c r="C5" s="237">
        <f>SUM(E5:P5)</f>
        <v>0</v>
      </c>
      <c r="D5" s="228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</row>
    <row r="6" spans="1:18" ht="6" customHeight="1" x14ac:dyDescent="0.25">
      <c r="B6" s="147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</row>
    <row r="7" spans="1:18" x14ac:dyDescent="0.25">
      <c r="B7" s="147" t="s">
        <v>298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</row>
    <row r="8" spans="1:18" x14ac:dyDescent="0.25">
      <c r="B8" s="148" t="s">
        <v>299</v>
      </c>
      <c r="C8" s="229">
        <f>SUM(E8:P8)</f>
        <v>0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</row>
    <row r="9" spans="1:18" x14ac:dyDescent="0.25">
      <c r="B9" s="148" t="s">
        <v>300</v>
      </c>
      <c r="C9" s="229">
        <f t="shared" ref="C9:C35" si="0">SUM(E9:P9)</f>
        <v>0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</row>
    <row r="10" spans="1:18" x14ac:dyDescent="0.25">
      <c r="B10" t="s">
        <v>301</v>
      </c>
      <c r="C10" s="229">
        <f t="shared" si="0"/>
        <v>0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</row>
    <row r="11" spans="1:18" x14ac:dyDescent="0.25">
      <c r="B11" t="s">
        <v>302</v>
      </c>
      <c r="C11" s="229">
        <f t="shared" si="0"/>
        <v>0</v>
      </c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</row>
    <row r="12" spans="1:18" x14ac:dyDescent="0.25">
      <c r="B12" t="s">
        <v>303</v>
      </c>
      <c r="C12" s="229">
        <f t="shared" si="0"/>
        <v>0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</row>
    <row r="13" spans="1:18" x14ac:dyDescent="0.25">
      <c r="B13" t="s">
        <v>304</v>
      </c>
      <c r="C13" s="229">
        <f t="shared" si="0"/>
        <v>0</v>
      </c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</row>
    <row r="14" spans="1:18" x14ac:dyDescent="0.25">
      <c r="B14" t="s">
        <v>305</v>
      </c>
      <c r="C14" s="229">
        <f t="shared" si="0"/>
        <v>0</v>
      </c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</row>
    <row r="15" spans="1:18" x14ac:dyDescent="0.25">
      <c r="B15" s="11" t="s">
        <v>306</v>
      </c>
      <c r="C15" s="229">
        <f t="shared" si="0"/>
        <v>0</v>
      </c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</row>
    <row r="16" spans="1:18" x14ac:dyDescent="0.25">
      <c r="B16" s="11" t="s">
        <v>307</v>
      </c>
      <c r="C16" s="229">
        <f t="shared" si="0"/>
        <v>0</v>
      </c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</row>
    <row r="17" spans="1:16" x14ac:dyDescent="0.25">
      <c r="B17" s="11" t="s">
        <v>308</v>
      </c>
      <c r="C17" s="229">
        <f t="shared" si="0"/>
        <v>0</v>
      </c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</row>
    <row r="18" spans="1:16" x14ac:dyDescent="0.25">
      <c r="B18" s="11" t="s">
        <v>309</v>
      </c>
      <c r="C18" s="229">
        <f t="shared" si="0"/>
        <v>0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</row>
    <row r="19" spans="1:16" x14ac:dyDescent="0.25">
      <c r="B19" s="11" t="s">
        <v>310</v>
      </c>
      <c r="C19" s="229">
        <f t="shared" si="0"/>
        <v>0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</row>
    <row r="20" spans="1:16" x14ac:dyDescent="0.25">
      <c r="B20" t="s">
        <v>311</v>
      </c>
      <c r="C20" s="229">
        <f t="shared" si="0"/>
        <v>0</v>
      </c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</row>
    <row r="21" spans="1:16" x14ac:dyDescent="0.25">
      <c r="B21" t="s">
        <v>312</v>
      </c>
      <c r="C21" s="229">
        <f t="shared" si="0"/>
        <v>0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</row>
    <row r="22" spans="1:16" x14ac:dyDescent="0.25">
      <c r="B22" t="s">
        <v>313</v>
      </c>
      <c r="C22" s="229">
        <f t="shared" si="0"/>
        <v>0</v>
      </c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</row>
    <row r="23" spans="1:16" x14ac:dyDescent="0.25">
      <c r="B23" s="191" t="s">
        <v>314</v>
      </c>
      <c r="C23" s="229">
        <f t="shared" si="0"/>
        <v>0</v>
      </c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</row>
    <row r="24" spans="1:16" x14ac:dyDescent="0.25">
      <c r="B24" t="s">
        <v>315</v>
      </c>
      <c r="C24" s="229">
        <f t="shared" si="0"/>
        <v>0</v>
      </c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</row>
    <row r="25" spans="1:16" x14ac:dyDescent="0.25">
      <c r="B25" t="s">
        <v>316</v>
      </c>
      <c r="C25" s="229">
        <f t="shared" si="0"/>
        <v>0</v>
      </c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</row>
    <row r="26" spans="1:16" x14ac:dyDescent="0.25">
      <c r="B26" t="s">
        <v>317</v>
      </c>
      <c r="C26" s="229">
        <f t="shared" si="0"/>
        <v>0</v>
      </c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</row>
    <row r="27" spans="1:16" x14ac:dyDescent="0.25">
      <c r="B27" t="s">
        <v>318</v>
      </c>
      <c r="C27" s="229">
        <f t="shared" si="0"/>
        <v>0</v>
      </c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29"/>
    </row>
    <row r="28" spans="1:16" s="3" customFormat="1" ht="15.75" thickBot="1" x14ac:dyDescent="0.3">
      <c r="A28" s="256"/>
      <c r="B28" s="149" t="s">
        <v>319</v>
      </c>
      <c r="C28" s="231">
        <f t="shared" ref="C28" si="1">SUM(C8:C27)</f>
        <v>0</v>
      </c>
      <c r="D28" s="231"/>
      <c r="E28" s="231">
        <f>SUM(E8:E27)</f>
        <v>0</v>
      </c>
      <c r="F28" s="231">
        <f t="shared" ref="F28:P28" si="2">SUM(F8:F27)</f>
        <v>0</v>
      </c>
      <c r="G28" s="231">
        <f t="shared" si="2"/>
        <v>0</v>
      </c>
      <c r="H28" s="231">
        <f t="shared" si="2"/>
        <v>0</v>
      </c>
      <c r="I28" s="231">
        <f t="shared" si="2"/>
        <v>0</v>
      </c>
      <c r="J28" s="231">
        <f t="shared" si="2"/>
        <v>0</v>
      </c>
      <c r="K28" s="231">
        <f t="shared" si="2"/>
        <v>0</v>
      </c>
      <c r="L28" s="231">
        <f t="shared" si="2"/>
        <v>0</v>
      </c>
      <c r="M28" s="231">
        <f t="shared" si="2"/>
        <v>0</v>
      </c>
      <c r="N28" s="238">
        <f t="shared" si="2"/>
        <v>0</v>
      </c>
      <c r="O28" s="238">
        <f t="shared" si="2"/>
        <v>0</v>
      </c>
      <c r="P28" s="238">
        <f t="shared" si="2"/>
        <v>0</v>
      </c>
    </row>
    <row r="29" spans="1:16" ht="15.75" thickTop="1" x14ac:dyDescent="0.25">
      <c r="B29" s="148" t="s">
        <v>320</v>
      </c>
      <c r="C29" s="229">
        <f t="shared" si="0"/>
        <v>0</v>
      </c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39"/>
      <c r="O29" s="239"/>
      <c r="P29" s="239"/>
    </row>
    <row r="30" spans="1:16" x14ac:dyDescent="0.25">
      <c r="B30" s="148" t="s">
        <v>321</v>
      </c>
      <c r="C30" s="229">
        <f t="shared" si="0"/>
        <v>0</v>
      </c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39"/>
      <c r="O30" s="239"/>
      <c r="P30" s="239"/>
    </row>
    <row r="31" spans="1:16" x14ac:dyDescent="0.25">
      <c r="B31" s="148" t="s">
        <v>322</v>
      </c>
      <c r="C31" s="229">
        <f t="shared" si="0"/>
        <v>0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39"/>
      <c r="O31" s="239"/>
      <c r="P31" s="239"/>
    </row>
    <row r="32" spans="1:16" x14ac:dyDescent="0.25">
      <c r="B32" s="148" t="s">
        <v>323</v>
      </c>
      <c r="C32" s="229">
        <f t="shared" si="0"/>
        <v>0</v>
      </c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39"/>
      <c r="O32" s="239"/>
      <c r="P32" s="239"/>
    </row>
    <row r="33" spans="1:16" x14ac:dyDescent="0.25">
      <c r="B33" s="148" t="s">
        <v>324</v>
      </c>
      <c r="C33" s="229">
        <f t="shared" si="0"/>
        <v>0</v>
      </c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39"/>
      <c r="O33" s="239"/>
      <c r="P33" s="239"/>
    </row>
    <row r="34" spans="1:16" x14ac:dyDescent="0.25">
      <c r="B34" s="148" t="s">
        <v>325</v>
      </c>
      <c r="C34" s="229">
        <f t="shared" si="0"/>
        <v>0</v>
      </c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39"/>
      <c r="O34" s="239"/>
      <c r="P34" s="239"/>
    </row>
    <row r="35" spans="1:16" x14ac:dyDescent="0.25">
      <c r="B35" s="148" t="s">
        <v>326</v>
      </c>
      <c r="C35" s="229">
        <f t="shared" si="0"/>
        <v>0</v>
      </c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39"/>
      <c r="O35" s="239"/>
      <c r="P35" s="239"/>
    </row>
    <row r="36" spans="1:16" x14ac:dyDescent="0.25"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</row>
    <row r="37" spans="1:16" s="3" customFormat="1" x14ac:dyDescent="0.25">
      <c r="A37" s="256"/>
      <c r="B37" s="149" t="s">
        <v>327</v>
      </c>
      <c r="C37" s="233">
        <f>SUM(E37:P37)</f>
        <v>0</v>
      </c>
      <c r="D37" s="233"/>
      <c r="E37" s="233">
        <f>SUM(E29:E35)</f>
        <v>0</v>
      </c>
      <c r="F37" s="233">
        <f t="shared" ref="F37:P37" si="3">SUM(F29:F35)</f>
        <v>0</v>
      </c>
      <c r="G37" s="233">
        <f t="shared" si="3"/>
        <v>0</v>
      </c>
      <c r="H37" s="233">
        <f t="shared" si="3"/>
        <v>0</v>
      </c>
      <c r="I37" s="233">
        <f t="shared" si="3"/>
        <v>0</v>
      </c>
      <c r="J37" s="233">
        <f t="shared" si="3"/>
        <v>0</v>
      </c>
      <c r="K37" s="233">
        <f t="shared" si="3"/>
        <v>0</v>
      </c>
      <c r="L37" s="233">
        <f t="shared" si="3"/>
        <v>0</v>
      </c>
      <c r="M37" s="233">
        <f t="shared" si="3"/>
        <v>0</v>
      </c>
      <c r="N37" s="233">
        <f t="shared" si="3"/>
        <v>0</v>
      </c>
      <c r="O37" s="233">
        <f t="shared" si="3"/>
        <v>0</v>
      </c>
      <c r="P37" s="233">
        <f t="shared" si="3"/>
        <v>0</v>
      </c>
    </row>
    <row r="38" spans="1:16" x14ac:dyDescent="0.25">
      <c r="B38" s="147" t="s">
        <v>328</v>
      </c>
      <c r="C38" s="227">
        <f>C37+C28</f>
        <v>0</v>
      </c>
      <c r="D38" s="227">
        <f t="shared" ref="D38:P38" si="4">D37+D28</f>
        <v>0</v>
      </c>
      <c r="E38" s="227">
        <f t="shared" si="4"/>
        <v>0</v>
      </c>
      <c r="F38" s="227">
        <f t="shared" si="4"/>
        <v>0</v>
      </c>
      <c r="G38" s="227">
        <f t="shared" si="4"/>
        <v>0</v>
      </c>
      <c r="H38" s="227">
        <f t="shared" si="4"/>
        <v>0</v>
      </c>
      <c r="I38" s="227">
        <f t="shared" si="4"/>
        <v>0</v>
      </c>
      <c r="J38" s="227">
        <f t="shared" si="4"/>
        <v>0</v>
      </c>
      <c r="K38" s="227">
        <f t="shared" si="4"/>
        <v>0</v>
      </c>
      <c r="L38" s="227">
        <f t="shared" si="4"/>
        <v>0</v>
      </c>
      <c r="M38" s="227">
        <f t="shared" si="4"/>
        <v>0</v>
      </c>
      <c r="N38" s="227">
        <f t="shared" si="4"/>
        <v>0</v>
      </c>
      <c r="O38" s="227">
        <f t="shared" si="4"/>
        <v>0</v>
      </c>
      <c r="P38" s="227">
        <f t="shared" si="4"/>
        <v>0</v>
      </c>
    </row>
    <row r="39" spans="1:16" x14ac:dyDescent="0.25"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</row>
    <row r="40" spans="1:16" s="3" customFormat="1" x14ac:dyDescent="0.25">
      <c r="A40" s="256"/>
      <c r="B40" s="3" t="s">
        <v>329</v>
      </c>
      <c r="C40" s="234">
        <f>C5-C38</f>
        <v>0</v>
      </c>
      <c r="D40" s="235"/>
      <c r="E40" s="234">
        <f t="shared" ref="E40:J40" si="5">E5-E38</f>
        <v>0</v>
      </c>
      <c r="F40" s="234">
        <f t="shared" si="5"/>
        <v>0</v>
      </c>
      <c r="G40" s="236">
        <f t="shared" si="5"/>
        <v>0</v>
      </c>
      <c r="H40" s="234">
        <f t="shared" si="5"/>
        <v>0</v>
      </c>
      <c r="I40" s="234">
        <f t="shared" si="5"/>
        <v>0</v>
      </c>
      <c r="J40" s="234">
        <f t="shared" si="5"/>
        <v>0</v>
      </c>
      <c r="K40" s="234">
        <f t="shared" ref="K40:P40" si="6">K5-K38</f>
        <v>0</v>
      </c>
      <c r="L40" s="234">
        <f t="shared" si="6"/>
        <v>0</v>
      </c>
      <c r="M40" s="234">
        <f t="shared" si="6"/>
        <v>0</v>
      </c>
      <c r="N40" s="234">
        <f t="shared" si="6"/>
        <v>0</v>
      </c>
      <c r="O40" s="234">
        <f t="shared" si="6"/>
        <v>0</v>
      </c>
      <c r="P40" s="234">
        <f t="shared" si="6"/>
        <v>0</v>
      </c>
    </row>
    <row r="42" spans="1:16" x14ac:dyDescent="0.25">
      <c r="B42" s="146"/>
    </row>
    <row r="43" spans="1:16" x14ac:dyDescent="0.25">
      <c r="B43" t="s">
        <v>330</v>
      </c>
      <c r="C43" s="150"/>
    </row>
    <row r="44" spans="1:16" x14ac:dyDescent="0.25">
      <c r="B44" t="s">
        <v>331</v>
      </c>
    </row>
    <row r="45" spans="1:16" x14ac:dyDescent="0.25">
      <c r="B45" t="s">
        <v>331</v>
      </c>
      <c r="C45" s="151"/>
    </row>
    <row r="46" spans="1:16" x14ac:dyDescent="0.25">
      <c r="B46" t="s">
        <v>331</v>
      </c>
    </row>
  </sheetData>
  <mergeCells count="1">
    <mergeCell ref="E3:P3"/>
  </mergeCells>
  <pageMargins left="0.25" right="0.25" top="0.75" bottom="0.75" header="0.3" footer="0.3"/>
  <pageSetup scale="67" fitToWidth="0" orientation="landscape" horizontalDpi="1200" verticalDpi="1200" r:id="rId1"/>
  <headerFooter>
    <oddFooter>&amp;L&amp;10OneCare Vermont FY 2022 ACO Budget Submission&amp;R&amp;P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C9FFD-878D-4254-A85A-9EBDD2A37B65}">
  <sheetPr>
    <tabColor theme="5" tint="0.59999389629810485"/>
  </sheetPr>
  <dimension ref="A1:AU299"/>
  <sheetViews>
    <sheetView workbookViewId="0">
      <selection activeCell="B20" sqref="B20"/>
    </sheetView>
  </sheetViews>
  <sheetFormatPr defaultColWidth="9.140625" defaultRowHeight="15" x14ac:dyDescent="0.25"/>
  <cols>
    <col min="1" max="1" width="2.7109375" customWidth="1"/>
    <col min="2" max="2" width="49.5703125" bestFit="1" customWidth="1"/>
    <col min="3" max="4" width="9.28515625" bestFit="1" customWidth="1"/>
    <col min="5" max="5" width="12.5703125" bestFit="1" customWidth="1"/>
    <col min="6" max="11" width="9.28515625" bestFit="1" customWidth="1"/>
    <col min="12" max="12" width="9.28515625" customWidth="1"/>
    <col min="13" max="13" width="10.85546875" bestFit="1" customWidth="1"/>
    <col min="14" max="15" width="9.28515625" bestFit="1" customWidth="1"/>
    <col min="16" max="16" width="13.5703125" bestFit="1" customWidth="1"/>
    <col min="17" max="17" width="9.28515625" bestFit="1" customWidth="1"/>
    <col min="18" max="18" width="12.5703125" bestFit="1" customWidth="1"/>
  </cols>
  <sheetData>
    <row r="1" spans="1:47" ht="16.5" x14ac:dyDescent="0.3">
      <c r="A1" s="5"/>
      <c r="B1" s="6" t="s">
        <v>282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</row>
    <row r="2" spans="1:47" ht="16.5" x14ac:dyDescent="0.3">
      <c r="A2" s="5"/>
      <c r="B2" s="6" t="s">
        <v>332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</row>
    <row r="3" spans="1:47" ht="16.5" x14ac:dyDescent="0.3">
      <c r="A3" s="5"/>
      <c r="B3" s="95" t="s">
        <v>222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</row>
    <row r="4" spans="1:47" ht="16.5" x14ac:dyDescent="0.3">
      <c r="A4" s="5"/>
    </row>
    <row r="5" spans="1:47" ht="16.5" x14ac:dyDescent="0.3">
      <c r="A5" s="5"/>
      <c r="B5" s="156" t="s">
        <v>333</v>
      </c>
      <c r="C5" s="279" t="s">
        <v>237</v>
      </c>
      <c r="D5" s="279" t="s">
        <v>238</v>
      </c>
      <c r="E5" s="157" t="s">
        <v>239</v>
      </c>
      <c r="F5" s="279" t="s">
        <v>240</v>
      </c>
      <c r="G5" s="279" t="s">
        <v>241</v>
      </c>
      <c r="H5" s="279" t="s">
        <v>242</v>
      </c>
      <c r="I5" s="279" t="s">
        <v>243</v>
      </c>
      <c r="J5" s="279" t="s">
        <v>244</v>
      </c>
      <c r="K5" s="279" t="s">
        <v>245</v>
      </c>
      <c r="L5" s="279" t="s">
        <v>98</v>
      </c>
      <c r="M5" s="279" t="s">
        <v>102</v>
      </c>
      <c r="N5" s="279" t="s">
        <v>247</v>
      </c>
      <c r="O5" s="279" t="s">
        <v>248</v>
      </c>
      <c r="P5" s="279" t="s">
        <v>249</v>
      </c>
      <c r="Q5" s="279" t="s">
        <v>250</v>
      </c>
      <c r="R5" s="278" t="s">
        <v>334</v>
      </c>
    </row>
    <row r="6" spans="1:47" ht="16.5" x14ac:dyDescent="0.3">
      <c r="A6" s="5"/>
      <c r="B6" s="158" t="s">
        <v>13</v>
      </c>
      <c r="C6" s="159">
        <f t="shared" ref="C6:R6" si="0">SUM(C7:C11)</f>
        <v>0</v>
      </c>
      <c r="D6" s="159">
        <f t="shared" si="0"/>
        <v>0</v>
      </c>
      <c r="E6" s="159">
        <f>SUM(E7:E11)</f>
        <v>12298982.025714139</v>
      </c>
      <c r="F6" s="159">
        <f>SUM(F7:F11)</f>
        <v>0</v>
      </c>
      <c r="G6" s="159">
        <f t="shared" si="0"/>
        <v>0</v>
      </c>
      <c r="H6" s="159">
        <f t="shared" si="0"/>
        <v>0</v>
      </c>
      <c r="I6" s="159">
        <f t="shared" si="0"/>
        <v>0</v>
      </c>
      <c r="J6" s="159">
        <f t="shared" si="0"/>
        <v>0</v>
      </c>
      <c r="K6" s="159">
        <f t="shared" si="0"/>
        <v>0</v>
      </c>
      <c r="L6" s="159">
        <f t="shared" si="0"/>
        <v>0</v>
      </c>
      <c r="M6" s="159">
        <f t="shared" si="0"/>
        <v>0</v>
      </c>
      <c r="N6" s="159">
        <f t="shared" si="0"/>
        <v>0</v>
      </c>
      <c r="O6" s="159">
        <f t="shared" si="0"/>
        <v>0</v>
      </c>
      <c r="P6" s="159">
        <f t="shared" si="0"/>
        <v>0</v>
      </c>
      <c r="Q6" s="159">
        <f t="shared" si="0"/>
        <v>0</v>
      </c>
      <c r="R6" s="160">
        <f t="shared" si="0"/>
        <v>12298982.025714139</v>
      </c>
    </row>
    <row r="7" spans="1:47" ht="16.5" x14ac:dyDescent="0.3">
      <c r="A7" s="5"/>
      <c r="B7" s="12" t="s">
        <v>335</v>
      </c>
      <c r="C7" s="103"/>
      <c r="D7" s="103"/>
      <c r="E7" s="102">
        <v>11939945.600661786</v>
      </c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61">
        <f>SUM(C7:Q7)</f>
        <v>11939945.600661786</v>
      </c>
    </row>
    <row r="8" spans="1:47" ht="16.5" x14ac:dyDescent="0.3">
      <c r="A8" s="5"/>
      <c r="B8" s="12" t="s">
        <v>336</v>
      </c>
      <c r="C8" s="103"/>
      <c r="D8" s="103"/>
      <c r="E8" s="102">
        <v>102687</v>
      </c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61">
        <f>SUM(C8:Q8)</f>
        <v>102687</v>
      </c>
    </row>
    <row r="9" spans="1:47" ht="16.5" x14ac:dyDescent="0.3">
      <c r="A9" s="5"/>
      <c r="B9" s="12" t="s">
        <v>337</v>
      </c>
      <c r="C9" s="103"/>
      <c r="D9" s="103"/>
      <c r="E9" s="102">
        <v>47394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61">
        <f>SUM(C9:Q9)</f>
        <v>47394</v>
      </c>
    </row>
    <row r="10" spans="1:47" ht="16.5" x14ac:dyDescent="0.3">
      <c r="A10" s="5"/>
      <c r="B10" s="12" t="s">
        <v>338</v>
      </c>
      <c r="C10" s="103"/>
      <c r="D10" s="103"/>
      <c r="E10" s="102">
        <v>144552.62505235177</v>
      </c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61">
        <f>SUM(C10:Q10)</f>
        <v>144552.62505235177</v>
      </c>
    </row>
    <row r="11" spans="1:47" ht="16.5" x14ac:dyDescent="0.3">
      <c r="A11" s="5"/>
      <c r="B11" s="12" t="s">
        <v>339</v>
      </c>
      <c r="C11" s="103"/>
      <c r="D11" s="103"/>
      <c r="E11" s="102">
        <v>64402.799999999988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61">
        <f>SUM(C11:Q11)</f>
        <v>64402.799999999988</v>
      </c>
    </row>
    <row r="12" spans="1:47" ht="16.5" x14ac:dyDescent="0.3">
      <c r="A12" s="5"/>
      <c r="B12" s="158" t="s">
        <v>208</v>
      </c>
      <c r="C12" s="159">
        <f t="shared" ref="C12:R12" si="1">SUM(C13:C15)</f>
        <v>0</v>
      </c>
      <c r="D12" s="159">
        <f t="shared" si="1"/>
        <v>0</v>
      </c>
      <c r="E12" s="159">
        <f t="shared" si="1"/>
        <v>3830595.4151417552</v>
      </c>
      <c r="F12" s="159">
        <f t="shared" si="1"/>
        <v>0</v>
      </c>
      <c r="G12" s="159">
        <f t="shared" si="1"/>
        <v>0</v>
      </c>
      <c r="H12" s="159">
        <f t="shared" si="1"/>
        <v>0</v>
      </c>
      <c r="I12" s="159">
        <f t="shared" si="1"/>
        <v>0</v>
      </c>
      <c r="J12" s="159">
        <f t="shared" si="1"/>
        <v>0</v>
      </c>
      <c r="K12" s="159">
        <f t="shared" si="1"/>
        <v>0</v>
      </c>
      <c r="L12" s="159">
        <f t="shared" si="1"/>
        <v>0</v>
      </c>
      <c r="M12" s="159">
        <f t="shared" si="1"/>
        <v>0</v>
      </c>
      <c r="N12" s="159">
        <f t="shared" si="1"/>
        <v>0</v>
      </c>
      <c r="O12" s="159">
        <f t="shared" si="1"/>
        <v>0</v>
      </c>
      <c r="P12" s="159">
        <f t="shared" si="1"/>
        <v>0</v>
      </c>
      <c r="Q12" s="159">
        <f t="shared" si="1"/>
        <v>0</v>
      </c>
      <c r="R12" s="160">
        <f t="shared" si="1"/>
        <v>3830595.4151417552</v>
      </c>
    </row>
    <row r="13" spans="1:47" ht="16.5" x14ac:dyDescent="0.3">
      <c r="A13" s="5"/>
      <c r="B13" s="12" t="s">
        <v>335</v>
      </c>
      <c r="C13" s="103"/>
      <c r="D13" s="103"/>
      <c r="E13" s="102">
        <v>3748287.4151417552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61">
        <f>SUM(C13:Q13)</f>
        <v>3748287.4151417552</v>
      </c>
    </row>
    <row r="14" spans="1:47" ht="16.5" x14ac:dyDescent="0.3">
      <c r="A14" s="5"/>
      <c r="B14" s="12" t="s">
        <v>336</v>
      </c>
      <c r="C14" s="103"/>
      <c r="D14" s="103"/>
      <c r="E14" s="102">
        <v>56316</v>
      </c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61">
        <f>SUM(C14:Q14)</f>
        <v>56316</v>
      </c>
    </row>
    <row r="15" spans="1:47" ht="16.5" x14ac:dyDescent="0.3">
      <c r="A15" s="5"/>
      <c r="B15" s="12" t="s">
        <v>337</v>
      </c>
      <c r="C15" s="103"/>
      <c r="D15" s="103"/>
      <c r="E15" s="102">
        <v>25992</v>
      </c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61">
        <f>SUM(C15:Q15)</f>
        <v>25992</v>
      </c>
    </row>
    <row r="16" spans="1:47" ht="16.5" x14ac:dyDescent="0.3">
      <c r="A16" s="5"/>
      <c r="B16" s="158" t="s">
        <v>209</v>
      </c>
      <c r="C16" s="159">
        <f t="shared" ref="C16:R16" si="2">SUM(C17:C19)</f>
        <v>0</v>
      </c>
      <c r="D16" s="159">
        <f t="shared" si="2"/>
        <v>0</v>
      </c>
      <c r="E16" s="159">
        <f t="shared" si="2"/>
        <v>1300383.0709335201</v>
      </c>
      <c r="F16" s="159">
        <f t="shared" si="2"/>
        <v>0</v>
      </c>
      <c r="G16" s="159">
        <f t="shared" si="2"/>
        <v>0</v>
      </c>
      <c r="H16" s="159">
        <f t="shared" si="2"/>
        <v>0</v>
      </c>
      <c r="I16" s="159">
        <f t="shared" si="2"/>
        <v>0</v>
      </c>
      <c r="J16" s="159">
        <f t="shared" si="2"/>
        <v>0</v>
      </c>
      <c r="K16" s="159">
        <f t="shared" si="2"/>
        <v>0</v>
      </c>
      <c r="L16" s="159">
        <f t="shared" si="2"/>
        <v>0</v>
      </c>
      <c r="M16" s="159">
        <f t="shared" si="2"/>
        <v>0</v>
      </c>
      <c r="N16" s="159">
        <f t="shared" si="2"/>
        <v>0</v>
      </c>
      <c r="O16" s="159">
        <f t="shared" si="2"/>
        <v>0</v>
      </c>
      <c r="P16" s="159">
        <f t="shared" si="2"/>
        <v>0</v>
      </c>
      <c r="Q16" s="159">
        <f t="shared" si="2"/>
        <v>0</v>
      </c>
      <c r="R16" s="160">
        <f t="shared" si="2"/>
        <v>1300383.0709335201</v>
      </c>
    </row>
    <row r="17" spans="1:18" ht="16.5" x14ac:dyDescent="0.3">
      <c r="A17" s="5"/>
      <c r="B17" s="12" t="s">
        <v>335</v>
      </c>
      <c r="C17" s="103"/>
      <c r="D17" s="103"/>
      <c r="E17" s="102">
        <v>1300383.0709335201</v>
      </c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61">
        <f>SUM(C17:Q17)</f>
        <v>1300383.0709335201</v>
      </c>
    </row>
    <row r="18" spans="1:18" ht="16.5" x14ac:dyDescent="0.3">
      <c r="A18" s="5"/>
      <c r="B18" s="12" t="s">
        <v>336</v>
      </c>
      <c r="C18" s="103"/>
      <c r="D18" s="103"/>
      <c r="E18" s="102">
        <v>0</v>
      </c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61">
        <f>SUM(C18:Q18)</f>
        <v>0</v>
      </c>
    </row>
    <row r="19" spans="1:18" ht="16.5" x14ac:dyDescent="0.3">
      <c r="A19" s="5"/>
      <c r="B19" s="12" t="s">
        <v>337</v>
      </c>
      <c r="C19" s="103"/>
      <c r="D19" s="103"/>
      <c r="E19" s="102">
        <v>0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61">
        <f>SUM(C19:Q19)</f>
        <v>0</v>
      </c>
    </row>
    <row r="20" spans="1:18" ht="16.5" x14ac:dyDescent="0.3">
      <c r="A20" s="5"/>
      <c r="B20" s="294" t="s">
        <v>16</v>
      </c>
      <c r="C20" s="159">
        <f t="shared" ref="C20:R20" si="3">SUM(C21:C23)</f>
        <v>0</v>
      </c>
      <c r="D20" s="159">
        <f t="shared" si="3"/>
        <v>0</v>
      </c>
      <c r="E20" s="159">
        <f t="shared" si="3"/>
        <v>33345</v>
      </c>
      <c r="F20" s="159">
        <f t="shared" si="3"/>
        <v>0</v>
      </c>
      <c r="G20" s="159">
        <f t="shared" si="3"/>
        <v>0</v>
      </c>
      <c r="H20" s="159">
        <f t="shared" si="3"/>
        <v>0</v>
      </c>
      <c r="I20" s="159">
        <f t="shared" si="3"/>
        <v>0</v>
      </c>
      <c r="J20" s="159">
        <f t="shared" si="3"/>
        <v>0</v>
      </c>
      <c r="K20" s="159">
        <f t="shared" si="3"/>
        <v>0</v>
      </c>
      <c r="L20" s="159">
        <f t="shared" si="3"/>
        <v>0</v>
      </c>
      <c r="M20" s="159">
        <f t="shared" si="3"/>
        <v>0</v>
      </c>
      <c r="N20" s="159">
        <f t="shared" si="3"/>
        <v>0</v>
      </c>
      <c r="O20" s="159">
        <f t="shared" si="3"/>
        <v>0</v>
      </c>
      <c r="P20" s="159">
        <f t="shared" si="3"/>
        <v>0</v>
      </c>
      <c r="Q20" s="159">
        <f t="shared" si="3"/>
        <v>0</v>
      </c>
      <c r="R20" s="160">
        <f t="shared" si="3"/>
        <v>33345</v>
      </c>
    </row>
    <row r="21" spans="1:18" ht="16.5" x14ac:dyDescent="0.3">
      <c r="A21" s="5"/>
      <c r="B21" s="12" t="s">
        <v>335</v>
      </c>
      <c r="C21" s="103"/>
      <c r="D21" s="103"/>
      <c r="E21" s="102">
        <v>0</v>
      </c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61">
        <f>SUM(C21:Q21)</f>
        <v>0</v>
      </c>
    </row>
    <row r="22" spans="1:18" ht="16.5" x14ac:dyDescent="0.3">
      <c r="A22" s="5"/>
      <c r="B22" s="12" t="s">
        <v>336</v>
      </c>
      <c r="C22" s="103"/>
      <c r="D22" s="103"/>
      <c r="E22" s="102">
        <v>22815</v>
      </c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61">
        <f>SUM(C22:Q22)</f>
        <v>22815</v>
      </c>
    </row>
    <row r="23" spans="1:18" ht="16.5" x14ac:dyDescent="0.3">
      <c r="A23" s="5"/>
      <c r="B23" s="12" t="s">
        <v>337</v>
      </c>
      <c r="C23" s="103"/>
      <c r="D23" s="103"/>
      <c r="E23" s="102">
        <v>10530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61">
        <f>SUM(C23:Q23)</f>
        <v>10530</v>
      </c>
    </row>
    <row r="24" spans="1:18" ht="16.5" x14ac:dyDescent="0.3">
      <c r="A24" s="5"/>
      <c r="B24" s="158" t="s">
        <v>15</v>
      </c>
      <c r="C24" s="159">
        <f t="shared" ref="C24:R24" si="4">SUM(C25:C27)</f>
        <v>0</v>
      </c>
      <c r="D24" s="159">
        <f t="shared" si="4"/>
        <v>0</v>
      </c>
      <c r="E24" s="159">
        <f t="shared" si="4"/>
        <v>16720.5</v>
      </c>
      <c r="F24" s="159">
        <f t="shared" si="4"/>
        <v>0</v>
      </c>
      <c r="G24" s="159">
        <f t="shared" si="4"/>
        <v>0</v>
      </c>
      <c r="H24" s="159">
        <f t="shared" si="4"/>
        <v>0</v>
      </c>
      <c r="I24" s="159">
        <f t="shared" si="4"/>
        <v>0</v>
      </c>
      <c r="J24" s="159">
        <f t="shared" si="4"/>
        <v>0</v>
      </c>
      <c r="K24" s="159">
        <f t="shared" si="4"/>
        <v>0</v>
      </c>
      <c r="L24" s="159">
        <f t="shared" si="4"/>
        <v>0</v>
      </c>
      <c r="M24" s="159">
        <f t="shared" si="4"/>
        <v>0</v>
      </c>
      <c r="N24" s="159">
        <f t="shared" si="4"/>
        <v>0</v>
      </c>
      <c r="O24" s="159">
        <f t="shared" si="4"/>
        <v>0</v>
      </c>
      <c r="P24" s="159">
        <f t="shared" si="4"/>
        <v>0</v>
      </c>
      <c r="Q24" s="159">
        <f t="shared" si="4"/>
        <v>0</v>
      </c>
      <c r="R24" s="160">
        <f t="shared" si="4"/>
        <v>16720.5</v>
      </c>
    </row>
    <row r="25" spans="1:18" ht="16.5" x14ac:dyDescent="0.3">
      <c r="A25" s="5"/>
      <c r="B25" s="12" t="s">
        <v>335</v>
      </c>
      <c r="C25" s="103"/>
      <c r="D25" s="103"/>
      <c r="E25" s="102">
        <v>0</v>
      </c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61">
        <f>SUM(C25:Q25)</f>
        <v>0</v>
      </c>
    </row>
    <row r="26" spans="1:18" ht="16.5" x14ac:dyDescent="0.3">
      <c r="A26" s="5"/>
      <c r="B26" s="12" t="s">
        <v>336</v>
      </c>
      <c r="C26" s="103"/>
      <c r="D26" s="103"/>
      <c r="E26" s="102">
        <v>14254.5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61">
        <f>SUM(C26:Q26)</f>
        <v>14254.5</v>
      </c>
    </row>
    <row r="27" spans="1:18" ht="16.5" x14ac:dyDescent="0.3">
      <c r="A27" s="5"/>
      <c r="B27" s="12" t="s">
        <v>337</v>
      </c>
      <c r="C27" s="103"/>
      <c r="D27" s="103"/>
      <c r="E27" s="102">
        <v>2466</v>
      </c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61">
        <f>SUM(C27:Q27)</f>
        <v>2466</v>
      </c>
    </row>
    <row r="28" spans="1:18" ht="16.5" x14ac:dyDescent="0.3">
      <c r="A28" s="5"/>
      <c r="B28" s="158" t="s">
        <v>340</v>
      </c>
      <c r="C28" s="159">
        <f t="shared" ref="C28:R28" si="5">SUM(C29)</f>
        <v>0</v>
      </c>
      <c r="D28" s="159">
        <f t="shared" si="5"/>
        <v>0</v>
      </c>
      <c r="E28" s="159">
        <f t="shared" si="5"/>
        <v>-734053.30583442305</v>
      </c>
      <c r="F28" s="159">
        <f t="shared" si="5"/>
        <v>0</v>
      </c>
      <c r="G28" s="159">
        <f t="shared" si="5"/>
        <v>0</v>
      </c>
      <c r="H28" s="159">
        <f t="shared" si="5"/>
        <v>0</v>
      </c>
      <c r="I28" s="159">
        <f t="shared" si="5"/>
        <v>0</v>
      </c>
      <c r="J28" s="159">
        <f t="shared" si="5"/>
        <v>0</v>
      </c>
      <c r="K28" s="159">
        <f t="shared" si="5"/>
        <v>0</v>
      </c>
      <c r="L28" s="159">
        <f t="shared" si="5"/>
        <v>0</v>
      </c>
      <c r="M28" s="159">
        <f t="shared" si="5"/>
        <v>0</v>
      </c>
      <c r="N28" s="159">
        <f t="shared" si="5"/>
        <v>0</v>
      </c>
      <c r="O28" s="159">
        <f t="shared" si="5"/>
        <v>0</v>
      </c>
      <c r="P28" s="159">
        <f t="shared" si="5"/>
        <v>0</v>
      </c>
      <c r="Q28" s="159">
        <f t="shared" si="5"/>
        <v>0</v>
      </c>
      <c r="R28" s="160">
        <f t="shared" si="5"/>
        <v>-734053.30583442305</v>
      </c>
    </row>
    <row r="29" spans="1:18" ht="16.5" x14ac:dyDescent="0.3">
      <c r="A29" s="5"/>
      <c r="B29" s="12" t="s">
        <v>341</v>
      </c>
      <c r="C29" s="103"/>
      <c r="D29" s="103"/>
      <c r="E29" s="102">
        <v>-734053.30583442305</v>
      </c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61">
        <f>SUM(C29:Q29)</f>
        <v>-734053.30583442305</v>
      </c>
    </row>
    <row r="30" spans="1:18" ht="17.25" thickBot="1" x14ac:dyDescent="0.35">
      <c r="A30" s="5"/>
      <c r="B30" s="123" t="s">
        <v>342</v>
      </c>
      <c r="C30" s="125" t="e">
        <f>SUM(C6,C12,C16,C20,#REF!,C24,C28)</f>
        <v>#REF!</v>
      </c>
      <c r="D30" s="125" t="e">
        <f>SUM(D6,D12,D16,D20,#REF!,D24,D28)</f>
        <v>#REF!</v>
      </c>
      <c r="E30" s="125" t="e">
        <f>SUM(E6,E12,E16,E20,#REF!,E24,E28)</f>
        <v>#REF!</v>
      </c>
      <c r="F30" s="125" t="e">
        <f>SUM(F6,F12,F16,F20,#REF!,F24,F28)</f>
        <v>#REF!</v>
      </c>
      <c r="G30" s="125" t="e">
        <f>SUM(G6,G12,G16,G20,#REF!,G24,G28)</f>
        <v>#REF!</v>
      </c>
      <c r="H30" s="125" t="e">
        <f>SUM(H6,H12,H16,H20,#REF!,H24,H28)</f>
        <v>#REF!</v>
      </c>
      <c r="I30" s="125" t="e">
        <f>SUM(I6,I12,I16,I20,#REF!,I24,I28)</f>
        <v>#REF!</v>
      </c>
      <c r="J30" s="125" t="e">
        <f>SUM(J6,J12,J16,J20,#REF!,J24,J28)</f>
        <v>#REF!</v>
      </c>
      <c r="K30" s="125" t="e">
        <f>SUM(K6,K12,K16,K20,#REF!,K24,K28)</f>
        <v>#REF!</v>
      </c>
      <c r="L30" s="125" t="e">
        <f>SUM(L6,L12,L16,L20,#REF!,L24,L28)</f>
        <v>#REF!</v>
      </c>
      <c r="M30" s="125" t="e">
        <f>SUM(M6,M12,M16,M20,#REF!,M24,M28)</f>
        <v>#REF!</v>
      </c>
      <c r="N30" s="125" t="e">
        <f>SUM(N6,N12,N16,N20,#REF!,N24,N28)</f>
        <v>#REF!</v>
      </c>
      <c r="O30" s="125" t="e">
        <f>SUM(O6,O12,O16,O20,#REF!,O24,O28)</f>
        <v>#REF!</v>
      </c>
      <c r="P30" s="125" t="e">
        <f>SUM(P6,P12,P16,P20,#REF!,P24,P28)</f>
        <v>#REF!</v>
      </c>
      <c r="Q30" s="125" t="e">
        <f>SUM(Q6,Q12,Q16,Q20,#REF!,Q24,Q28)</f>
        <v>#REF!</v>
      </c>
      <c r="R30" s="162" t="e">
        <f>SUM(C30:Q30)</f>
        <v>#REF!</v>
      </c>
    </row>
    <row r="31" spans="1:18" ht="17.25" thickTop="1" x14ac:dyDescent="0.3">
      <c r="A31" s="5"/>
    </row>
    <row r="32" spans="1:18" ht="16.5" x14ac:dyDescent="0.3">
      <c r="A32" s="5"/>
    </row>
    <row r="33" spans="1:1" ht="16.5" x14ac:dyDescent="0.3">
      <c r="A33" s="5"/>
    </row>
    <row r="34" spans="1:1" ht="16.5" x14ac:dyDescent="0.3">
      <c r="A34" s="5"/>
    </row>
    <row r="35" spans="1:1" ht="16.5" x14ac:dyDescent="0.3">
      <c r="A35" s="5"/>
    </row>
    <row r="36" spans="1:1" ht="16.5" x14ac:dyDescent="0.3">
      <c r="A36" s="5"/>
    </row>
    <row r="37" spans="1:1" ht="16.5" x14ac:dyDescent="0.3">
      <c r="A37" s="5"/>
    </row>
    <row r="38" spans="1:1" ht="16.5" x14ac:dyDescent="0.3">
      <c r="A38" s="5"/>
    </row>
    <row r="39" spans="1:1" ht="16.5" x14ac:dyDescent="0.3">
      <c r="A39" s="5"/>
    </row>
    <row r="40" spans="1:1" ht="16.5" x14ac:dyDescent="0.3">
      <c r="A40" s="5"/>
    </row>
    <row r="41" spans="1:1" ht="16.5" x14ac:dyDescent="0.3">
      <c r="A41" s="5"/>
    </row>
    <row r="42" spans="1:1" ht="16.5" x14ac:dyDescent="0.3">
      <c r="A42" s="5"/>
    </row>
    <row r="43" spans="1:1" ht="16.5" x14ac:dyDescent="0.3">
      <c r="A43" s="5"/>
    </row>
    <row r="44" spans="1:1" ht="16.5" x14ac:dyDescent="0.3">
      <c r="A44" s="5"/>
    </row>
    <row r="45" spans="1:1" ht="16.5" x14ac:dyDescent="0.3">
      <c r="A45" s="5"/>
    </row>
    <row r="46" spans="1:1" ht="16.5" x14ac:dyDescent="0.3">
      <c r="A46" s="5"/>
    </row>
    <row r="47" spans="1:1" ht="16.5" x14ac:dyDescent="0.3">
      <c r="A47" s="5"/>
    </row>
    <row r="48" spans="1:1" ht="16.5" x14ac:dyDescent="0.3">
      <c r="A48" s="5"/>
    </row>
    <row r="49" spans="1:1" ht="16.5" x14ac:dyDescent="0.3">
      <c r="A49" s="5"/>
    </row>
    <row r="50" spans="1:1" ht="16.5" x14ac:dyDescent="0.3">
      <c r="A50" s="5"/>
    </row>
    <row r="51" spans="1:1" ht="16.5" x14ac:dyDescent="0.3">
      <c r="A51" s="5"/>
    </row>
    <row r="52" spans="1:1" ht="16.5" x14ac:dyDescent="0.3">
      <c r="A52" s="5"/>
    </row>
    <row r="53" spans="1:1" ht="16.5" x14ac:dyDescent="0.3">
      <c r="A53" s="5"/>
    </row>
    <row r="54" spans="1:1" ht="16.5" x14ac:dyDescent="0.3">
      <c r="A54" s="5"/>
    </row>
    <row r="55" spans="1:1" ht="16.5" x14ac:dyDescent="0.3">
      <c r="A55" s="5"/>
    </row>
    <row r="56" spans="1:1" ht="16.5" x14ac:dyDescent="0.3">
      <c r="A56" s="5"/>
    </row>
    <row r="57" spans="1:1" ht="16.5" x14ac:dyDescent="0.3">
      <c r="A57" s="5"/>
    </row>
    <row r="58" spans="1:1" ht="16.5" x14ac:dyDescent="0.3">
      <c r="A58" s="5"/>
    </row>
    <row r="59" spans="1:1" ht="16.5" x14ac:dyDescent="0.3">
      <c r="A59" s="5"/>
    </row>
    <row r="60" spans="1:1" ht="16.5" x14ac:dyDescent="0.3">
      <c r="A60" s="5"/>
    </row>
    <row r="61" spans="1:1" ht="16.5" x14ac:dyDescent="0.3">
      <c r="A61" s="5"/>
    </row>
    <row r="62" spans="1:1" ht="16.5" x14ac:dyDescent="0.3">
      <c r="A62" s="5"/>
    </row>
    <row r="63" spans="1:1" ht="16.5" x14ac:dyDescent="0.3">
      <c r="A63" s="5"/>
    </row>
    <row r="64" spans="1:1" ht="16.5" x14ac:dyDescent="0.3">
      <c r="A64" s="5"/>
    </row>
    <row r="65" spans="1:1" ht="16.5" x14ac:dyDescent="0.3">
      <c r="A65" s="5"/>
    </row>
    <row r="66" spans="1:1" ht="16.5" x14ac:dyDescent="0.3">
      <c r="A66" s="5"/>
    </row>
    <row r="67" spans="1:1" ht="16.5" x14ac:dyDescent="0.3">
      <c r="A67" s="5"/>
    </row>
    <row r="68" spans="1:1" ht="16.5" x14ac:dyDescent="0.3">
      <c r="A68" s="5"/>
    </row>
    <row r="69" spans="1:1" ht="16.5" x14ac:dyDescent="0.3">
      <c r="A69" s="5"/>
    </row>
    <row r="70" spans="1:1" ht="16.5" x14ac:dyDescent="0.3">
      <c r="A70" s="5"/>
    </row>
    <row r="71" spans="1:1" ht="16.5" x14ac:dyDescent="0.3">
      <c r="A71" s="5"/>
    </row>
    <row r="72" spans="1:1" ht="16.5" x14ac:dyDescent="0.3">
      <c r="A72" s="5"/>
    </row>
    <row r="73" spans="1:1" ht="16.5" x14ac:dyDescent="0.3">
      <c r="A73" s="5"/>
    </row>
    <row r="74" spans="1:1" ht="16.5" x14ac:dyDescent="0.3">
      <c r="A74" s="5"/>
    </row>
    <row r="75" spans="1:1" ht="16.5" x14ac:dyDescent="0.3">
      <c r="A75" s="5"/>
    </row>
    <row r="76" spans="1:1" ht="16.5" x14ac:dyDescent="0.3">
      <c r="A76" s="5"/>
    </row>
    <row r="77" spans="1:1" ht="16.5" x14ac:dyDescent="0.3">
      <c r="A77" s="5"/>
    </row>
    <row r="78" spans="1:1" ht="16.5" x14ac:dyDescent="0.3">
      <c r="A78" s="5"/>
    </row>
    <row r="79" spans="1:1" ht="16.5" x14ac:dyDescent="0.3">
      <c r="A79" s="5"/>
    </row>
    <row r="80" spans="1:1" ht="16.5" x14ac:dyDescent="0.3">
      <c r="A80" s="5"/>
    </row>
    <row r="81" spans="1:1" ht="16.5" x14ac:dyDescent="0.3">
      <c r="A81" s="5"/>
    </row>
    <row r="82" spans="1:1" ht="16.5" x14ac:dyDescent="0.3">
      <c r="A82" s="5"/>
    </row>
    <row r="83" spans="1:1" ht="16.5" x14ac:dyDescent="0.3">
      <c r="A83" s="5"/>
    </row>
    <row r="84" spans="1:1" ht="16.5" x14ac:dyDescent="0.3">
      <c r="A84" s="5"/>
    </row>
    <row r="85" spans="1:1" ht="16.5" x14ac:dyDescent="0.3">
      <c r="A85" s="5"/>
    </row>
    <row r="86" spans="1:1" ht="16.5" x14ac:dyDescent="0.3">
      <c r="A86" s="5"/>
    </row>
    <row r="87" spans="1:1" ht="16.5" x14ac:dyDescent="0.3">
      <c r="A87" s="5"/>
    </row>
    <row r="88" spans="1:1" ht="16.5" x14ac:dyDescent="0.3">
      <c r="A88" s="5"/>
    </row>
    <row r="89" spans="1:1" ht="16.5" x14ac:dyDescent="0.3">
      <c r="A89" s="5"/>
    </row>
    <row r="90" spans="1:1" ht="16.5" x14ac:dyDescent="0.3">
      <c r="A90" s="5"/>
    </row>
    <row r="91" spans="1:1" ht="16.5" x14ac:dyDescent="0.3">
      <c r="A91" s="5"/>
    </row>
    <row r="92" spans="1:1" ht="16.5" x14ac:dyDescent="0.3">
      <c r="A92" s="5"/>
    </row>
    <row r="93" spans="1:1" ht="16.5" x14ac:dyDescent="0.3">
      <c r="A93" s="5"/>
    </row>
    <row r="94" spans="1:1" ht="16.5" x14ac:dyDescent="0.3">
      <c r="A94" s="5"/>
    </row>
    <row r="95" spans="1:1" ht="16.5" x14ac:dyDescent="0.3">
      <c r="A95" s="5"/>
    </row>
    <row r="96" spans="1:1" ht="16.5" x14ac:dyDescent="0.3">
      <c r="A96" s="5"/>
    </row>
    <row r="97" spans="1:1" ht="16.5" x14ac:dyDescent="0.3">
      <c r="A97" s="5"/>
    </row>
    <row r="98" spans="1:1" ht="16.5" x14ac:dyDescent="0.3">
      <c r="A98" s="5"/>
    </row>
    <row r="99" spans="1:1" ht="16.5" x14ac:dyDescent="0.3">
      <c r="A99" s="5"/>
    </row>
    <row r="100" spans="1:1" ht="16.5" x14ac:dyDescent="0.3">
      <c r="A100" s="5"/>
    </row>
    <row r="101" spans="1:1" ht="16.5" x14ac:dyDescent="0.3">
      <c r="A101" s="5"/>
    </row>
    <row r="102" spans="1:1" ht="16.5" x14ac:dyDescent="0.3">
      <c r="A102" s="5"/>
    </row>
    <row r="103" spans="1:1" ht="16.5" x14ac:dyDescent="0.3">
      <c r="A103" s="5"/>
    </row>
    <row r="104" spans="1:1" ht="16.5" x14ac:dyDescent="0.3">
      <c r="A104" s="5"/>
    </row>
    <row r="105" spans="1:1" ht="16.5" x14ac:dyDescent="0.3">
      <c r="A105" s="5"/>
    </row>
    <row r="106" spans="1:1" ht="16.5" x14ac:dyDescent="0.3">
      <c r="A106" s="5"/>
    </row>
    <row r="107" spans="1:1" ht="16.5" x14ac:dyDescent="0.3">
      <c r="A107" s="5"/>
    </row>
    <row r="108" spans="1:1" ht="16.5" x14ac:dyDescent="0.3">
      <c r="A108" s="5"/>
    </row>
    <row r="109" spans="1:1" ht="16.5" x14ac:dyDescent="0.3">
      <c r="A109" s="5"/>
    </row>
    <row r="110" spans="1:1" ht="16.5" x14ac:dyDescent="0.3">
      <c r="A110" s="5"/>
    </row>
    <row r="111" spans="1:1" ht="16.5" x14ac:dyDescent="0.3">
      <c r="A111" s="5"/>
    </row>
    <row r="112" spans="1:1" ht="16.5" x14ac:dyDescent="0.3">
      <c r="A112" s="5"/>
    </row>
    <row r="113" spans="1:1" ht="16.5" x14ac:dyDescent="0.3">
      <c r="A113" s="5"/>
    </row>
    <row r="114" spans="1:1" ht="16.5" x14ac:dyDescent="0.3">
      <c r="A114" s="5"/>
    </row>
    <row r="115" spans="1:1" ht="16.5" x14ac:dyDescent="0.3">
      <c r="A115" s="5"/>
    </row>
    <row r="116" spans="1:1" ht="16.5" x14ac:dyDescent="0.3">
      <c r="A116" s="5"/>
    </row>
    <row r="117" spans="1:1" ht="16.5" x14ac:dyDescent="0.3">
      <c r="A117" s="5"/>
    </row>
    <row r="118" spans="1:1" ht="16.5" x14ac:dyDescent="0.3">
      <c r="A118" s="5"/>
    </row>
    <row r="119" spans="1:1" ht="16.5" x14ac:dyDescent="0.3">
      <c r="A119" s="5"/>
    </row>
    <row r="120" spans="1:1" ht="16.5" x14ac:dyDescent="0.3">
      <c r="A120" s="5"/>
    </row>
    <row r="121" spans="1:1" ht="16.5" x14ac:dyDescent="0.3">
      <c r="A121" s="5"/>
    </row>
    <row r="122" spans="1:1" ht="16.5" x14ac:dyDescent="0.3">
      <c r="A122" s="5"/>
    </row>
    <row r="123" spans="1:1" ht="16.5" x14ac:dyDescent="0.3">
      <c r="A123" s="5"/>
    </row>
    <row r="124" spans="1:1" ht="16.5" x14ac:dyDescent="0.3">
      <c r="A124" s="5"/>
    </row>
    <row r="125" spans="1:1" ht="16.5" x14ac:dyDescent="0.3">
      <c r="A125" s="5"/>
    </row>
    <row r="126" spans="1:1" ht="16.5" x14ac:dyDescent="0.3">
      <c r="A126" s="5"/>
    </row>
    <row r="127" spans="1:1" ht="16.5" x14ac:dyDescent="0.3">
      <c r="A127" s="5"/>
    </row>
    <row r="128" spans="1:1" ht="16.5" x14ac:dyDescent="0.3">
      <c r="A128" s="5"/>
    </row>
    <row r="129" spans="1:1" ht="16.5" x14ac:dyDescent="0.3">
      <c r="A129" s="5"/>
    </row>
    <row r="130" spans="1:1" ht="16.5" x14ac:dyDescent="0.3">
      <c r="A130" s="5"/>
    </row>
    <row r="131" spans="1:1" ht="16.5" x14ac:dyDescent="0.3">
      <c r="A131" s="5"/>
    </row>
    <row r="132" spans="1:1" ht="16.5" x14ac:dyDescent="0.3">
      <c r="A132" s="5"/>
    </row>
    <row r="133" spans="1:1" ht="16.5" x14ac:dyDescent="0.3">
      <c r="A133" s="5"/>
    </row>
    <row r="134" spans="1:1" ht="16.5" x14ac:dyDescent="0.3">
      <c r="A134" s="5"/>
    </row>
    <row r="135" spans="1:1" ht="16.5" x14ac:dyDescent="0.3">
      <c r="A135" s="5"/>
    </row>
    <row r="136" spans="1:1" ht="16.5" x14ac:dyDescent="0.3">
      <c r="A136" s="5"/>
    </row>
    <row r="137" spans="1:1" ht="16.5" x14ac:dyDescent="0.3">
      <c r="A137" s="5"/>
    </row>
    <row r="138" spans="1:1" ht="16.5" x14ac:dyDescent="0.3">
      <c r="A138" s="5"/>
    </row>
    <row r="139" spans="1:1" ht="16.5" x14ac:dyDescent="0.3">
      <c r="A139" s="5"/>
    </row>
    <row r="140" spans="1:1" ht="16.5" x14ac:dyDescent="0.3">
      <c r="A140" s="5"/>
    </row>
    <row r="141" spans="1:1" ht="16.5" x14ac:dyDescent="0.3">
      <c r="A141" s="5"/>
    </row>
    <row r="142" spans="1:1" ht="16.5" x14ac:dyDescent="0.3">
      <c r="A142" s="5"/>
    </row>
    <row r="143" spans="1:1" ht="16.5" x14ac:dyDescent="0.3">
      <c r="A143" s="5"/>
    </row>
    <row r="144" spans="1:1" ht="16.5" x14ac:dyDescent="0.3">
      <c r="A144" s="5"/>
    </row>
    <row r="145" spans="1:1" ht="16.5" x14ac:dyDescent="0.3">
      <c r="A145" s="5"/>
    </row>
    <row r="146" spans="1:1" ht="16.5" x14ac:dyDescent="0.3">
      <c r="A146" s="5"/>
    </row>
    <row r="147" spans="1:1" ht="16.5" x14ac:dyDescent="0.3">
      <c r="A147" s="5"/>
    </row>
    <row r="148" spans="1:1" ht="16.5" x14ac:dyDescent="0.3">
      <c r="A148" s="5"/>
    </row>
    <row r="149" spans="1:1" ht="16.5" x14ac:dyDescent="0.3">
      <c r="A149" s="5"/>
    </row>
    <row r="150" spans="1:1" ht="16.5" x14ac:dyDescent="0.3">
      <c r="A150" s="5"/>
    </row>
    <row r="151" spans="1:1" ht="16.5" x14ac:dyDescent="0.3">
      <c r="A151" s="5"/>
    </row>
    <row r="152" spans="1:1" ht="16.5" x14ac:dyDescent="0.3">
      <c r="A152" s="5"/>
    </row>
    <row r="153" spans="1:1" ht="16.5" x14ac:dyDescent="0.3">
      <c r="A153" s="5"/>
    </row>
    <row r="154" spans="1:1" ht="16.5" x14ac:dyDescent="0.3">
      <c r="A154" s="5"/>
    </row>
    <row r="155" spans="1:1" ht="16.5" x14ac:dyDescent="0.3">
      <c r="A155" s="5"/>
    </row>
    <row r="156" spans="1:1" ht="16.5" x14ac:dyDescent="0.3">
      <c r="A156" s="5"/>
    </row>
    <row r="157" spans="1:1" ht="16.5" x14ac:dyDescent="0.3">
      <c r="A157" s="5"/>
    </row>
    <row r="158" spans="1:1" ht="16.5" x14ac:dyDescent="0.3">
      <c r="A158" s="5"/>
    </row>
    <row r="159" spans="1:1" ht="16.5" x14ac:dyDescent="0.3">
      <c r="A159" s="5"/>
    </row>
    <row r="160" spans="1:1" ht="16.5" x14ac:dyDescent="0.3">
      <c r="A160" s="5"/>
    </row>
    <row r="161" spans="1:1" ht="16.5" x14ac:dyDescent="0.3">
      <c r="A161" s="5"/>
    </row>
    <row r="162" spans="1:1" ht="16.5" x14ac:dyDescent="0.3">
      <c r="A162" s="5"/>
    </row>
    <row r="163" spans="1:1" ht="16.5" x14ac:dyDescent="0.3">
      <c r="A163" s="5"/>
    </row>
    <row r="164" spans="1:1" ht="16.5" x14ac:dyDescent="0.3">
      <c r="A164" s="5"/>
    </row>
    <row r="165" spans="1:1" ht="16.5" x14ac:dyDescent="0.3">
      <c r="A165" s="5"/>
    </row>
    <row r="166" spans="1:1" ht="16.5" x14ac:dyDescent="0.3">
      <c r="A166" s="5"/>
    </row>
    <row r="167" spans="1:1" ht="16.5" x14ac:dyDescent="0.3">
      <c r="A167" s="5"/>
    </row>
    <row r="168" spans="1:1" ht="16.5" x14ac:dyDescent="0.3">
      <c r="A168" s="5"/>
    </row>
    <row r="169" spans="1:1" ht="16.5" x14ac:dyDescent="0.3">
      <c r="A169" s="5"/>
    </row>
    <row r="170" spans="1:1" ht="16.5" x14ac:dyDescent="0.3">
      <c r="A170" s="5"/>
    </row>
    <row r="171" spans="1:1" ht="16.5" x14ac:dyDescent="0.3">
      <c r="A171" s="5"/>
    </row>
    <row r="172" spans="1:1" ht="16.5" x14ac:dyDescent="0.3">
      <c r="A172" s="5"/>
    </row>
    <row r="173" spans="1:1" ht="16.5" x14ac:dyDescent="0.3">
      <c r="A173" s="5"/>
    </row>
    <row r="174" spans="1:1" ht="16.5" x14ac:dyDescent="0.3">
      <c r="A174" s="5"/>
    </row>
    <row r="175" spans="1:1" ht="16.5" x14ac:dyDescent="0.3">
      <c r="A175" s="5"/>
    </row>
    <row r="176" spans="1:1" ht="16.5" x14ac:dyDescent="0.3">
      <c r="A176" s="5"/>
    </row>
    <row r="177" spans="1:1" ht="16.5" x14ac:dyDescent="0.3">
      <c r="A177" s="5"/>
    </row>
    <row r="178" spans="1:1" ht="16.5" x14ac:dyDescent="0.3">
      <c r="A178" s="5"/>
    </row>
    <row r="179" spans="1:1" ht="16.5" x14ac:dyDescent="0.3">
      <c r="A179" s="5"/>
    </row>
    <row r="180" spans="1:1" ht="16.5" x14ac:dyDescent="0.3">
      <c r="A180" s="5"/>
    </row>
    <row r="181" spans="1:1" ht="16.5" x14ac:dyDescent="0.3">
      <c r="A181" s="5"/>
    </row>
    <row r="182" spans="1:1" ht="16.5" x14ac:dyDescent="0.3">
      <c r="A182" s="5"/>
    </row>
    <row r="183" spans="1:1" ht="16.5" x14ac:dyDescent="0.3">
      <c r="A183" s="5"/>
    </row>
    <row r="184" spans="1:1" ht="16.5" x14ac:dyDescent="0.3">
      <c r="A184" s="5"/>
    </row>
    <row r="185" spans="1:1" ht="16.5" x14ac:dyDescent="0.3">
      <c r="A185" s="5"/>
    </row>
    <row r="186" spans="1:1" ht="16.5" x14ac:dyDescent="0.3">
      <c r="A186" s="5"/>
    </row>
    <row r="187" spans="1:1" ht="16.5" x14ac:dyDescent="0.3">
      <c r="A187" s="5"/>
    </row>
    <row r="188" spans="1:1" ht="16.5" x14ac:dyDescent="0.3">
      <c r="A188" s="5"/>
    </row>
    <row r="189" spans="1:1" ht="16.5" x14ac:dyDescent="0.3">
      <c r="A189" s="5"/>
    </row>
    <row r="190" spans="1:1" ht="16.5" x14ac:dyDescent="0.3">
      <c r="A190" s="5"/>
    </row>
    <row r="191" spans="1:1" ht="16.5" x14ac:dyDescent="0.3">
      <c r="A191" s="5"/>
    </row>
    <row r="192" spans="1:1" ht="16.5" x14ac:dyDescent="0.3">
      <c r="A192" s="5"/>
    </row>
    <row r="193" spans="1:1" ht="16.5" x14ac:dyDescent="0.3">
      <c r="A193" s="5"/>
    </row>
    <row r="194" spans="1:1" ht="16.5" x14ac:dyDescent="0.3">
      <c r="A194" s="5"/>
    </row>
    <row r="195" spans="1:1" ht="16.5" x14ac:dyDescent="0.3">
      <c r="A195" s="5"/>
    </row>
    <row r="196" spans="1:1" ht="16.5" x14ac:dyDescent="0.3">
      <c r="A196" s="5"/>
    </row>
    <row r="197" spans="1:1" ht="16.5" x14ac:dyDescent="0.3">
      <c r="A197" s="5"/>
    </row>
    <row r="198" spans="1:1" ht="16.5" x14ac:dyDescent="0.3">
      <c r="A198" s="5"/>
    </row>
    <row r="199" spans="1:1" ht="16.5" x14ac:dyDescent="0.3">
      <c r="A199" s="5"/>
    </row>
    <row r="200" spans="1:1" ht="16.5" x14ac:dyDescent="0.3">
      <c r="A200" s="5"/>
    </row>
    <row r="201" spans="1:1" ht="16.5" x14ac:dyDescent="0.3">
      <c r="A201" s="5"/>
    </row>
    <row r="202" spans="1:1" ht="16.5" x14ac:dyDescent="0.3">
      <c r="A202" s="5"/>
    </row>
    <row r="203" spans="1:1" ht="16.5" x14ac:dyDescent="0.3">
      <c r="A203" s="5"/>
    </row>
    <row r="204" spans="1:1" ht="16.5" x14ac:dyDescent="0.3">
      <c r="A204" s="5"/>
    </row>
    <row r="205" spans="1:1" ht="16.5" x14ac:dyDescent="0.3">
      <c r="A205" s="5"/>
    </row>
    <row r="206" spans="1:1" ht="16.5" x14ac:dyDescent="0.3">
      <c r="A206" s="5"/>
    </row>
    <row r="207" spans="1:1" ht="16.5" x14ac:dyDescent="0.3">
      <c r="A207" s="5"/>
    </row>
    <row r="208" spans="1:1" ht="16.5" x14ac:dyDescent="0.3">
      <c r="A208" s="5"/>
    </row>
    <row r="209" spans="1:1" ht="16.5" x14ac:dyDescent="0.3">
      <c r="A209" s="5"/>
    </row>
    <row r="210" spans="1:1" ht="16.5" x14ac:dyDescent="0.3">
      <c r="A210" s="5"/>
    </row>
    <row r="211" spans="1:1" ht="16.5" x14ac:dyDescent="0.3">
      <c r="A211" s="5"/>
    </row>
    <row r="212" spans="1:1" ht="16.5" x14ac:dyDescent="0.3">
      <c r="A212" s="5"/>
    </row>
    <row r="213" spans="1:1" ht="16.5" x14ac:dyDescent="0.3">
      <c r="A213" s="5"/>
    </row>
    <row r="214" spans="1:1" ht="16.5" x14ac:dyDescent="0.3">
      <c r="A214" s="5"/>
    </row>
    <row r="215" spans="1:1" ht="16.5" x14ac:dyDescent="0.3">
      <c r="A215" s="5"/>
    </row>
    <row r="216" spans="1:1" ht="16.5" x14ac:dyDescent="0.3">
      <c r="A216" s="5"/>
    </row>
    <row r="217" spans="1:1" ht="16.5" x14ac:dyDescent="0.3">
      <c r="A217" s="5"/>
    </row>
    <row r="218" spans="1:1" ht="16.5" x14ac:dyDescent="0.3">
      <c r="A218" s="5"/>
    </row>
    <row r="219" spans="1:1" ht="16.5" x14ac:dyDescent="0.3">
      <c r="A219" s="5"/>
    </row>
    <row r="220" spans="1:1" ht="16.5" x14ac:dyDescent="0.3">
      <c r="A220" s="5"/>
    </row>
    <row r="221" spans="1:1" ht="16.5" x14ac:dyDescent="0.3">
      <c r="A221" s="5"/>
    </row>
    <row r="222" spans="1:1" ht="16.5" x14ac:dyDescent="0.3">
      <c r="A222" s="5"/>
    </row>
    <row r="223" spans="1:1" ht="16.5" x14ac:dyDescent="0.3">
      <c r="A223" s="5"/>
    </row>
    <row r="224" spans="1:1" ht="16.5" x14ac:dyDescent="0.3">
      <c r="A224" s="5"/>
    </row>
    <row r="225" spans="1:1" ht="16.5" x14ac:dyDescent="0.3">
      <c r="A225" s="5"/>
    </row>
    <row r="226" spans="1:1" ht="16.5" x14ac:dyDescent="0.3">
      <c r="A226" s="5"/>
    </row>
    <row r="227" spans="1:1" ht="16.5" x14ac:dyDescent="0.3">
      <c r="A227" s="5"/>
    </row>
    <row r="228" spans="1:1" ht="16.5" x14ac:dyDescent="0.3">
      <c r="A228" s="5"/>
    </row>
    <row r="229" spans="1:1" ht="16.5" x14ac:dyDescent="0.3">
      <c r="A229" s="5"/>
    </row>
    <row r="230" spans="1:1" ht="16.5" x14ac:dyDescent="0.3">
      <c r="A230" s="5"/>
    </row>
    <row r="231" spans="1:1" ht="16.5" x14ac:dyDescent="0.3">
      <c r="A231" s="5"/>
    </row>
    <row r="232" spans="1:1" ht="16.5" x14ac:dyDescent="0.3">
      <c r="A232" s="5"/>
    </row>
    <row r="233" spans="1:1" ht="16.5" x14ac:dyDescent="0.3">
      <c r="A233" s="5"/>
    </row>
    <row r="234" spans="1:1" ht="16.5" x14ac:dyDescent="0.3">
      <c r="A234" s="5"/>
    </row>
    <row r="235" spans="1:1" ht="16.5" x14ac:dyDescent="0.3">
      <c r="A235" s="5"/>
    </row>
    <row r="236" spans="1:1" ht="16.5" x14ac:dyDescent="0.3">
      <c r="A236" s="5"/>
    </row>
    <row r="237" spans="1:1" ht="16.5" x14ac:dyDescent="0.3">
      <c r="A237" s="5"/>
    </row>
    <row r="238" spans="1:1" ht="16.5" x14ac:dyDescent="0.3">
      <c r="A238" s="5"/>
    </row>
    <row r="239" spans="1:1" ht="16.5" x14ac:dyDescent="0.3">
      <c r="A239" s="5"/>
    </row>
    <row r="240" spans="1:1" ht="16.5" x14ac:dyDescent="0.3">
      <c r="A240" s="5"/>
    </row>
    <row r="241" spans="1:1" ht="16.5" x14ac:dyDescent="0.3">
      <c r="A241" s="5"/>
    </row>
    <row r="242" spans="1:1" ht="16.5" x14ac:dyDescent="0.3">
      <c r="A242" s="5"/>
    </row>
    <row r="243" spans="1:1" ht="16.5" x14ac:dyDescent="0.3">
      <c r="A243" s="5"/>
    </row>
    <row r="244" spans="1:1" ht="16.5" x14ac:dyDescent="0.3">
      <c r="A244" s="5"/>
    </row>
    <row r="245" spans="1:1" ht="16.5" x14ac:dyDescent="0.3">
      <c r="A245" s="5"/>
    </row>
    <row r="246" spans="1:1" ht="16.5" x14ac:dyDescent="0.3">
      <c r="A246" s="5"/>
    </row>
    <row r="247" spans="1:1" ht="16.5" x14ac:dyDescent="0.3">
      <c r="A247" s="5"/>
    </row>
    <row r="248" spans="1:1" ht="16.5" x14ac:dyDescent="0.3">
      <c r="A248" s="5"/>
    </row>
    <row r="249" spans="1:1" ht="16.5" x14ac:dyDescent="0.3">
      <c r="A249" s="5"/>
    </row>
    <row r="250" spans="1:1" ht="16.5" x14ac:dyDescent="0.3">
      <c r="A250" s="5"/>
    </row>
    <row r="251" spans="1:1" ht="16.5" x14ac:dyDescent="0.3">
      <c r="A251" s="5"/>
    </row>
    <row r="252" spans="1:1" ht="16.5" x14ac:dyDescent="0.3">
      <c r="A252" s="5"/>
    </row>
    <row r="253" spans="1:1" ht="16.5" x14ac:dyDescent="0.3">
      <c r="A253" s="5"/>
    </row>
    <row r="254" spans="1:1" ht="16.5" x14ac:dyDescent="0.3">
      <c r="A254" s="5"/>
    </row>
    <row r="255" spans="1:1" ht="16.5" x14ac:dyDescent="0.3">
      <c r="A255" s="5"/>
    </row>
    <row r="256" spans="1:1" ht="16.5" x14ac:dyDescent="0.3">
      <c r="A256" s="5"/>
    </row>
    <row r="257" spans="1:1" ht="16.5" x14ac:dyDescent="0.3">
      <c r="A257" s="5"/>
    </row>
    <row r="258" spans="1:1" ht="16.5" x14ac:dyDescent="0.3">
      <c r="A258" s="5"/>
    </row>
    <row r="259" spans="1:1" ht="16.5" x14ac:dyDescent="0.3">
      <c r="A259" s="5"/>
    </row>
    <row r="260" spans="1:1" ht="16.5" x14ac:dyDescent="0.3">
      <c r="A260" s="5"/>
    </row>
    <row r="261" spans="1:1" ht="16.5" x14ac:dyDescent="0.3">
      <c r="A261" s="5"/>
    </row>
    <row r="262" spans="1:1" ht="16.5" x14ac:dyDescent="0.3">
      <c r="A262" s="5"/>
    </row>
    <row r="263" spans="1:1" ht="16.5" x14ac:dyDescent="0.3">
      <c r="A263" s="5"/>
    </row>
    <row r="264" spans="1:1" ht="16.5" x14ac:dyDescent="0.3">
      <c r="A264" s="5"/>
    </row>
    <row r="265" spans="1:1" ht="16.5" x14ac:dyDescent="0.3">
      <c r="A265" s="5"/>
    </row>
    <row r="266" spans="1:1" ht="16.5" x14ac:dyDescent="0.3">
      <c r="A266" s="5"/>
    </row>
    <row r="267" spans="1:1" ht="16.5" x14ac:dyDescent="0.3">
      <c r="A267" s="5"/>
    </row>
    <row r="268" spans="1:1" ht="16.5" x14ac:dyDescent="0.3">
      <c r="A268" s="5"/>
    </row>
    <row r="269" spans="1:1" ht="16.5" x14ac:dyDescent="0.3">
      <c r="A269" s="5"/>
    </row>
    <row r="270" spans="1:1" ht="16.5" x14ac:dyDescent="0.3">
      <c r="A270" s="5"/>
    </row>
    <row r="271" spans="1:1" ht="16.5" x14ac:dyDescent="0.3">
      <c r="A271" s="5"/>
    </row>
    <row r="272" spans="1:1" ht="16.5" x14ac:dyDescent="0.3">
      <c r="A272" s="5"/>
    </row>
    <row r="273" spans="1:1" ht="16.5" x14ac:dyDescent="0.3">
      <c r="A273" s="5"/>
    </row>
    <row r="274" spans="1:1" ht="16.5" x14ac:dyDescent="0.3">
      <c r="A274" s="5"/>
    </row>
    <row r="275" spans="1:1" ht="16.5" x14ac:dyDescent="0.3">
      <c r="A275" s="5"/>
    </row>
    <row r="276" spans="1:1" ht="16.5" x14ac:dyDescent="0.3">
      <c r="A276" s="5"/>
    </row>
    <row r="277" spans="1:1" ht="16.5" x14ac:dyDescent="0.3">
      <c r="A277" s="5"/>
    </row>
    <row r="278" spans="1:1" ht="16.5" x14ac:dyDescent="0.3">
      <c r="A278" s="5"/>
    </row>
    <row r="279" spans="1:1" ht="16.5" x14ac:dyDescent="0.3">
      <c r="A279" s="5"/>
    </row>
    <row r="280" spans="1:1" ht="16.5" x14ac:dyDescent="0.3">
      <c r="A280" s="5"/>
    </row>
    <row r="281" spans="1:1" ht="16.5" x14ac:dyDescent="0.3">
      <c r="A281" s="5"/>
    </row>
    <row r="282" spans="1:1" ht="16.5" x14ac:dyDescent="0.3">
      <c r="A282" s="5"/>
    </row>
    <row r="283" spans="1:1" ht="16.5" x14ac:dyDescent="0.3">
      <c r="A283" s="5"/>
    </row>
    <row r="284" spans="1:1" ht="16.5" x14ac:dyDescent="0.3">
      <c r="A284" s="5"/>
    </row>
    <row r="285" spans="1:1" ht="16.5" x14ac:dyDescent="0.3">
      <c r="A285" s="5"/>
    </row>
    <row r="286" spans="1:1" ht="16.5" x14ac:dyDescent="0.3">
      <c r="A286" s="5"/>
    </row>
    <row r="287" spans="1:1" ht="16.5" x14ac:dyDescent="0.3">
      <c r="A287" s="5"/>
    </row>
    <row r="288" spans="1:1" ht="16.5" x14ac:dyDescent="0.3">
      <c r="A288" s="5"/>
    </row>
    <row r="289" spans="1:1" ht="16.5" x14ac:dyDescent="0.3">
      <c r="A289" s="5"/>
    </row>
    <row r="290" spans="1:1" ht="16.5" x14ac:dyDescent="0.3">
      <c r="A290" s="5"/>
    </row>
    <row r="291" spans="1:1" ht="16.5" x14ac:dyDescent="0.3">
      <c r="A291" s="5"/>
    </row>
    <row r="292" spans="1:1" ht="16.5" x14ac:dyDescent="0.3">
      <c r="A292" s="5"/>
    </row>
    <row r="293" spans="1:1" ht="16.5" x14ac:dyDescent="0.3">
      <c r="A293" s="5"/>
    </row>
    <row r="294" spans="1:1" ht="16.5" x14ac:dyDescent="0.3">
      <c r="A294" s="5"/>
    </row>
    <row r="295" spans="1:1" ht="16.5" x14ac:dyDescent="0.3">
      <c r="A295" s="5"/>
    </row>
    <row r="296" spans="1:1" ht="16.5" x14ac:dyDescent="0.3">
      <c r="A296" s="5"/>
    </row>
    <row r="297" spans="1:1" ht="16.5" x14ac:dyDescent="0.3">
      <c r="A297" s="5"/>
    </row>
    <row r="298" spans="1:1" ht="16.5" x14ac:dyDescent="0.3">
      <c r="A298" s="5"/>
    </row>
    <row r="299" spans="1:1" ht="16.5" x14ac:dyDescent="0.3">
      <c r="A299" s="5"/>
    </row>
  </sheetData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06126-D647-476E-B390-AD04AFAC85A9}">
  <sheetPr>
    <tabColor theme="5" tint="0.59999389629810485"/>
  </sheetPr>
  <dimension ref="A1:Q41"/>
  <sheetViews>
    <sheetView tabSelected="1" zoomScaleNormal="100" workbookViewId="0">
      <selection activeCell="I22" sqref="I22"/>
    </sheetView>
  </sheetViews>
  <sheetFormatPr defaultColWidth="9.140625" defaultRowHeight="15" x14ac:dyDescent="0.25"/>
  <cols>
    <col min="1" max="1" width="2.7109375" style="1" customWidth="1"/>
    <col min="2" max="2" width="65.140625" customWidth="1"/>
    <col min="3" max="3" width="16.7109375" bestFit="1" customWidth="1"/>
    <col min="4" max="4" width="16.7109375" customWidth="1"/>
    <col min="5" max="5" width="12.28515625" bestFit="1" customWidth="1"/>
    <col min="6" max="6" width="16.42578125" customWidth="1"/>
    <col min="7" max="8" width="20.140625" customWidth="1"/>
    <col min="9" max="9" width="14.140625" customWidth="1"/>
  </cols>
  <sheetData>
    <row r="1" spans="1:17" s="240" customFormat="1" ht="16.5" x14ac:dyDescent="0.3">
      <c r="B1" s="6" t="s">
        <v>282</v>
      </c>
      <c r="C1" s="259"/>
      <c r="D1" s="259"/>
      <c r="E1" s="259"/>
      <c r="F1" s="260"/>
      <c r="G1" s="261"/>
      <c r="H1" s="261"/>
      <c r="I1" s="260"/>
      <c r="J1" s="260"/>
      <c r="K1" s="260"/>
      <c r="L1" s="260"/>
      <c r="M1" s="260"/>
      <c r="N1" s="260"/>
      <c r="O1" s="260"/>
      <c r="P1" s="260"/>
      <c r="Q1" s="260"/>
    </row>
    <row r="2" spans="1:17" s="240" customFormat="1" ht="16.5" x14ac:dyDescent="0.3">
      <c r="B2" s="6" t="s">
        <v>343</v>
      </c>
      <c r="C2" s="259"/>
      <c r="D2" s="259"/>
      <c r="E2" s="259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</row>
    <row r="3" spans="1:17" s="163" customFormat="1" ht="16.5" x14ac:dyDescent="0.3">
      <c r="A3" s="240"/>
      <c r="B3" s="335" t="s">
        <v>344</v>
      </c>
      <c r="C3" s="335"/>
      <c r="D3" s="335"/>
      <c r="E3" s="335"/>
      <c r="F3" s="335"/>
      <c r="G3" s="335"/>
      <c r="H3" s="298"/>
      <c r="I3" s="303"/>
      <c r="J3" s="164"/>
      <c r="K3" s="164"/>
      <c r="L3" s="164"/>
      <c r="M3" s="164"/>
      <c r="N3" s="164"/>
      <c r="O3" s="164"/>
      <c r="P3" s="164"/>
      <c r="Q3" s="164"/>
    </row>
    <row r="4" spans="1:17" ht="75" x14ac:dyDescent="0.25">
      <c r="B4" s="299" t="s">
        <v>345</v>
      </c>
      <c r="C4" s="299" t="s">
        <v>346</v>
      </c>
      <c r="D4" s="211" t="s">
        <v>545</v>
      </c>
      <c r="E4" s="211" t="s">
        <v>347</v>
      </c>
      <c r="F4" s="211" t="s">
        <v>348</v>
      </c>
      <c r="G4" s="211" t="s">
        <v>543</v>
      </c>
      <c r="H4" s="211" t="s">
        <v>546</v>
      </c>
      <c r="I4" s="211" t="s">
        <v>547</v>
      </c>
    </row>
    <row r="5" spans="1:17" x14ac:dyDescent="0.25">
      <c r="B5" s="43"/>
      <c r="C5" s="43"/>
      <c r="D5" s="43"/>
      <c r="E5" s="43"/>
      <c r="F5" s="2"/>
      <c r="G5" s="42"/>
      <c r="H5" s="42"/>
      <c r="I5" s="304"/>
    </row>
    <row r="6" spans="1:17" x14ac:dyDescent="0.25">
      <c r="B6" s="2"/>
      <c r="C6" s="213"/>
      <c r="D6" s="213"/>
      <c r="E6" s="213"/>
      <c r="F6" s="263"/>
      <c r="G6" s="213"/>
      <c r="H6" s="213"/>
      <c r="I6" s="304"/>
    </row>
    <row r="7" spans="1:17" x14ac:dyDescent="0.25">
      <c r="B7" s="2"/>
      <c r="C7" s="213"/>
      <c r="D7" s="213"/>
      <c r="E7" s="213"/>
      <c r="F7" s="263"/>
      <c r="G7" s="213"/>
      <c r="H7" s="213"/>
      <c r="I7" s="304"/>
    </row>
    <row r="8" spans="1:17" x14ac:dyDescent="0.25">
      <c r="B8" s="2"/>
      <c r="C8" s="213"/>
      <c r="D8" s="213"/>
      <c r="E8" s="213"/>
      <c r="F8" s="214"/>
      <c r="G8" s="213"/>
      <c r="H8" s="213"/>
      <c r="I8" s="304"/>
    </row>
    <row r="9" spans="1:17" x14ac:dyDescent="0.25">
      <c r="B9" s="2"/>
      <c r="C9" s="213"/>
      <c r="D9" s="213"/>
      <c r="E9" s="213"/>
      <c r="F9" s="215"/>
      <c r="G9" s="213"/>
      <c r="H9" s="213"/>
      <c r="I9" s="304"/>
    </row>
    <row r="10" spans="1:17" x14ac:dyDescent="0.25">
      <c r="B10" s="2"/>
      <c r="C10" s="213"/>
      <c r="D10" s="213"/>
      <c r="E10" s="213"/>
      <c r="F10" s="215"/>
      <c r="G10" s="213"/>
      <c r="H10" s="213"/>
      <c r="I10" s="304"/>
    </row>
    <row r="11" spans="1:17" x14ac:dyDescent="0.25">
      <c r="B11" s="2"/>
      <c r="C11" s="213"/>
      <c r="D11" s="213"/>
      <c r="E11" s="213"/>
      <c r="F11" s="215"/>
      <c r="G11" s="213"/>
      <c r="H11" s="213"/>
      <c r="I11" s="304"/>
    </row>
    <row r="12" spans="1:17" x14ac:dyDescent="0.25">
      <c r="B12" s="2"/>
      <c r="C12" s="213"/>
      <c r="D12" s="213"/>
      <c r="E12" s="213"/>
      <c r="F12" s="215"/>
      <c r="G12" s="213"/>
      <c r="H12" s="213"/>
      <c r="I12" s="304"/>
    </row>
    <row r="13" spans="1:17" x14ac:dyDescent="0.25">
      <c r="B13" s="2"/>
      <c r="C13" s="213"/>
      <c r="D13" s="213"/>
      <c r="E13" s="213"/>
      <c r="F13" s="215"/>
      <c r="G13" s="213"/>
      <c r="H13" s="213"/>
      <c r="I13" s="304"/>
    </row>
    <row r="14" spans="1:17" x14ac:dyDescent="0.25">
      <c r="B14" s="2"/>
      <c r="C14" s="213"/>
      <c r="D14" s="213"/>
      <c r="E14" s="213"/>
      <c r="F14" s="215"/>
      <c r="G14" s="213"/>
      <c r="H14" s="213"/>
      <c r="I14" s="304"/>
    </row>
    <row r="15" spans="1:17" x14ac:dyDescent="0.25">
      <c r="B15" s="2"/>
      <c r="C15" s="213"/>
      <c r="D15" s="213"/>
      <c r="E15" s="213"/>
      <c r="F15" s="215"/>
      <c r="G15" s="216"/>
      <c r="H15" s="216"/>
      <c r="I15" s="304"/>
    </row>
    <row r="16" spans="1:17" x14ac:dyDescent="0.25">
      <c r="B16" s="2"/>
      <c r="C16" s="213"/>
      <c r="D16" s="213"/>
      <c r="E16" s="213"/>
      <c r="F16" s="215"/>
      <c r="G16" s="213"/>
      <c r="H16" s="213"/>
      <c r="I16" s="304"/>
    </row>
    <row r="17" spans="2:9" x14ac:dyDescent="0.25">
      <c r="B17" s="2"/>
      <c r="C17" s="213"/>
      <c r="D17" s="213"/>
      <c r="E17" s="213"/>
      <c r="F17" s="215"/>
      <c r="G17" s="213"/>
      <c r="H17" s="213"/>
      <c r="I17" s="304"/>
    </row>
    <row r="18" spans="2:9" x14ac:dyDescent="0.25">
      <c r="B18" s="2"/>
      <c r="C18" s="213"/>
      <c r="D18" s="213"/>
      <c r="E18" s="213"/>
      <c r="F18" s="215"/>
      <c r="G18" s="213"/>
      <c r="H18" s="213"/>
      <c r="I18" s="304"/>
    </row>
    <row r="19" spans="2:9" x14ac:dyDescent="0.25">
      <c r="B19" s="43" t="s">
        <v>349</v>
      </c>
      <c r="C19" s="300">
        <f>SUM(C6:C18)</f>
        <v>0</v>
      </c>
      <c r="D19" s="301" t="s">
        <v>350</v>
      </c>
      <c r="E19" s="300">
        <f>SUM(E6:E18)</f>
        <v>0</v>
      </c>
      <c r="F19" s="302" t="s">
        <v>350</v>
      </c>
      <c r="G19" s="300">
        <f>SUM(G6:G18)</f>
        <v>0</v>
      </c>
      <c r="H19" s="301" t="s">
        <v>350</v>
      </c>
      <c r="I19" s="305">
        <f>SUM(I6:I18)</f>
        <v>0</v>
      </c>
    </row>
    <row r="20" spans="2:9" ht="5.45" customHeight="1" x14ac:dyDescent="0.25"/>
    <row r="21" spans="2:9" x14ac:dyDescent="0.25">
      <c r="B21" s="336" t="s">
        <v>351</v>
      </c>
      <c r="C21" s="335"/>
      <c r="D21" s="335"/>
      <c r="E21" s="335"/>
      <c r="F21" s="335"/>
      <c r="G21" s="335"/>
      <c r="H21" s="298"/>
      <c r="I21" s="95"/>
    </row>
    <row r="22" spans="2:9" ht="75" x14ac:dyDescent="0.25">
      <c r="B22" s="153" t="s">
        <v>345</v>
      </c>
      <c r="C22" s="306" t="s">
        <v>346</v>
      </c>
      <c r="D22" s="211" t="s">
        <v>545</v>
      </c>
      <c r="E22" s="211" t="s">
        <v>347</v>
      </c>
      <c r="F22" s="211" t="s">
        <v>348</v>
      </c>
      <c r="G22" s="211" t="s">
        <v>544</v>
      </c>
      <c r="H22" s="211" t="s">
        <v>546</v>
      </c>
      <c r="I22" s="211" t="s">
        <v>547</v>
      </c>
    </row>
    <row r="23" spans="2:9" x14ac:dyDescent="0.25">
      <c r="B23" s="212"/>
      <c r="C23" s="43"/>
      <c r="D23" s="43"/>
      <c r="E23" s="43"/>
      <c r="F23" s="2"/>
      <c r="G23" s="42"/>
      <c r="H23" s="42"/>
      <c r="I23" s="213"/>
    </row>
    <row r="24" spans="2:9" x14ac:dyDescent="0.25">
      <c r="B24" s="154"/>
      <c r="C24" s="213"/>
      <c r="D24" s="213"/>
      <c r="E24" s="213"/>
      <c r="F24" s="263"/>
      <c r="G24" s="213"/>
      <c r="H24" s="213"/>
      <c r="I24" s="213"/>
    </row>
    <row r="25" spans="2:9" x14ac:dyDescent="0.25">
      <c r="B25" s="154"/>
      <c r="C25" s="213"/>
      <c r="D25" s="213"/>
      <c r="E25" s="213"/>
      <c r="F25" s="263"/>
      <c r="G25" s="213"/>
      <c r="H25" s="213"/>
      <c r="I25" s="213"/>
    </row>
    <row r="26" spans="2:9" x14ac:dyDescent="0.25">
      <c r="B26" s="154"/>
      <c r="C26" s="213"/>
      <c r="D26" s="213"/>
      <c r="E26" s="213"/>
      <c r="F26" s="214"/>
      <c r="G26" s="213"/>
      <c r="H26" s="213"/>
      <c r="I26" s="213"/>
    </row>
    <row r="27" spans="2:9" x14ac:dyDescent="0.25">
      <c r="B27" s="154"/>
      <c r="C27" s="213"/>
      <c r="D27" s="213"/>
      <c r="E27" s="213"/>
      <c r="F27" s="215"/>
      <c r="G27" s="213"/>
      <c r="H27" s="213"/>
      <c r="I27" s="213"/>
    </row>
    <row r="28" spans="2:9" x14ac:dyDescent="0.25">
      <c r="B28" s="154"/>
      <c r="C28" s="213"/>
      <c r="D28" s="213"/>
      <c r="E28" s="213"/>
      <c r="F28" s="215"/>
      <c r="G28" s="213"/>
      <c r="H28" s="213"/>
      <c r="I28" s="213"/>
    </row>
    <row r="29" spans="2:9" x14ac:dyDescent="0.25">
      <c r="B29" s="154"/>
      <c r="C29" s="213"/>
      <c r="D29" s="213"/>
      <c r="E29" s="213"/>
      <c r="F29" s="215"/>
      <c r="G29" s="213"/>
      <c r="H29" s="213"/>
      <c r="I29" s="213"/>
    </row>
    <row r="30" spans="2:9" x14ac:dyDescent="0.25">
      <c r="B30" s="154"/>
      <c r="C30" s="213"/>
      <c r="D30" s="213"/>
      <c r="E30" s="213"/>
      <c r="F30" s="215"/>
      <c r="G30" s="213"/>
      <c r="H30" s="213"/>
      <c r="I30" s="213"/>
    </row>
    <row r="31" spans="2:9" x14ac:dyDescent="0.25">
      <c r="B31" s="154"/>
      <c r="C31" s="213"/>
      <c r="D31" s="213"/>
      <c r="E31" s="213"/>
      <c r="F31" s="215"/>
      <c r="G31" s="213"/>
      <c r="H31" s="213"/>
      <c r="I31" s="213"/>
    </row>
    <row r="32" spans="2:9" x14ac:dyDescent="0.25">
      <c r="B32" s="154"/>
      <c r="C32" s="213"/>
      <c r="D32" s="213"/>
      <c r="E32" s="213"/>
      <c r="F32" s="215"/>
      <c r="G32" s="213"/>
      <c r="H32" s="213"/>
      <c r="I32" s="213"/>
    </row>
    <row r="33" spans="2:9" x14ac:dyDescent="0.25">
      <c r="B33" s="154"/>
      <c r="C33" s="213"/>
      <c r="D33" s="213"/>
      <c r="E33" s="213"/>
      <c r="F33" s="215"/>
      <c r="G33" s="216"/>
      <c r="H33" s="216"/>
      <c r="I33" s="213"/>
    </row>
    <row r="34" spans="2:9" x14ac:dyDescent="0.25">
      <c r="B34" s="154"/>
      <c r="C34" s="213"/>
      <c r="D34" s="213"/>
      <c r="E34" s="213"/>
      <c r="F34" s="215"/>
      <c r="G34" s="213"/>
      <c r="H34" s="213"/>
      <c r="I34" s="213"/>
    </row>
    <row r="35" spans="2:9" x14ac:dyDescent="0.25">
      <c r="B35" s="154"/>
      <c r="C35" s="213"/>
      <c r="D35" s="213"/>
      <c r="E35" s="213"/>
      <c r="F35" s="215"/>
      <c r="G35" s="213"/>
      <c r="H35" s="213"/>
      <c r="I35" s="213"/>
    </row>
    <row r="36" spans="2:9" x14ac:dyDescent="0.25">
      <c r="B36" s="154"/>
      <c r="C36" s="213"/>
      <c r="D36" s="213"/>
      <c r="E36" s="213"/>
      <c r="F36" s="215"/>
      <c r="G36" s="213"/>
      <c r="H36" s="213"/>
      <c r="I36" s="213"/>
    </row>
    <row r="37" spans="2:9" x14ac:dyDescent="0.25">
      <c r="B37" s="2"/>
      <c r="C37" s="213"/>
      <c r="D37" s="213"/>
      <c r="E37" s="213"/>
      <c r="F37" s="2"/>
      <c r="G37" s="213"/>
      <c r="H37" s="213"/>
      <c r="I37" s="213"/>
    </row>
    <row r="38" spans="2:9" ht="15.75" thickBot="1" x14ac:dyDescent="0.3">
      <c r="B38" s="262" t="s">
        <v>349</v>
      </c>
      <c r="C38" s="300">
        <f>SUM(C23:C37)</f>
        <v>0</v>
      </c>
      <c r="D38" s="301" t="s">
        <v>350</v>
      </c>
      <c r="E38" s="300">
        <f>SUM(E23:E37)</f>
        <v>0</v>
      </c>
      <c r="F38" s="302" t="s">
        <v>350</v>
      </c>
      <c r="G38" s="300">
        <f>SUM(G24:G37)</f>
        <v>0</v>
      </c>
      <c r="H38" s="301" t="s">
        <v>350</v>
      </c>
      <c r="I38" s="213">
        <v>0</v>
      </c>
    </row>
    <row r="41" spans="2:9" ht="105" x14ac:dyDescent="0.25">
      <c r="B41" s="146" t="s">
        <v>352</v>
      </c>
    </row>
  </sheetData>
  <mergeCells count="2">
    <mergeCell ref="B3:G3"/>
    <mergeCell ref="B21:G21"/>
  </mergeCells>
  <pageMargins left="0.7" right="0.7" top="0.75" bottom="0.75" header="0.3" footer="0.3"/>
  <pageSetup fitToHeight="0" orientation="portrait" r:id="rId1"/>
  <headerFooter>
    <oddHeader>&amp;L&amp;"-,Bold"&amp;KFF0000CONFIDENTIAL</oddHeader>
    <oddFooter>&amp;L&amp;9OneCare Vermont FY 2023 ACO Budget Submission&amp;R&amp;9&amp;P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755CF-DABB-4DBF-9B0C-2AB3A2E03E4F}">
  <sheetPr>
    <tabColor theme="5" tint="0.59999389629810485"/>
  </sheetPr>
  <dimension ref="A1:S126"/>
  <sheetViews>
    <sheetView workbookViewId="0">
      <selection activeCell="B2" sqref="B2"/>
    </sheetView>
  </sheetViews>
  <sheetFormatPr defaultColWidth="9.140625" defaultRowHeight="15" x14ac:dyDescent="0.25"/>
  <cols>
    <col min="1" max="1" width="2.7109375" style="1" customWidth="1"/>
    <col min="2" max="2" width="55.7109375" customWidth="1"/>
    <col min="3" max="3" width="16.28515625" style="168" customWidth="1"/>
    <col min="4" max="13" width="16.28515625" style="76" customWidth="1"/>
    <col min="14" max="14" width="9.42578125" style="169" customWidth="1"/>
    <col min="15" max="15" width="16.42578125" style="169" hidden="1" customWidth="1"/>
    <col min="16" max="16" width="16.5703125" style="169" hidden="1" customWidth="1"/>
    <col min="17" max="17" width="14.42578125" style="169" hidden="1" customWidth="1"/>
    <col min="18" max="18" width="0" style="169" hidden="1" customWidth="1"/>
    <col min="19" max="19" width="12" hidden="1" customWidth="1"/>
  </cols>
  <sheetData>
    <row r="1" spans="2:18" ht="16.5" x14ac:dyDescent="0.3">
      <c r="B1" s="6" t="s">
        <v>353</v>
      </c>
      <c r="C1" s="244"/>
      <c r="D1" s="245"/>
      <c r="E1" s="245"/>
      <c r="F1" s="245"/>
      <c r="G1" s="245"/>
      <c r="H1" s="245"/>
      <c r="I1" s="245"/>
      <c r="J1" s="246"/>
      <c r="K1" s="245"/>
      <c r="L1" s="245"/>
      <c r="M1" s="245"/>
    </row>
    <row r="2" spans="2:18" ht="16.5" x14ac:dyDescent="0.3">
      <c r="B2" s="6" t="s">
        <v>354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2:18" x14ac:dyDescent="0.25">
      <c r="E3" s="170"/>
      <c r="F3" s="171"/>
      <c r="Q3" s="169" t="s">
        <v>355</v>
      </c>
      <c r="R3" s="169" t="s">
        <v>356</v>
      </c>
    </row>
    <row r="4" spans="2:18" ht="30" x14ac:dyDescent="0.25">
      <c r="B4" s="172"/>
      <c r="C4" s="173" t="s">
        <v>357</v>
      </c>
      <c r="D4" s="173" t="s">
        <v>358</v>
      </c>
      <c r="E4" s="173" t="s">
        <v>359</v>
      </c>
      <c r="F4" s="173" t="s">
        <v>360</v>
      </c>
      <c r="G4" s="173" t="s">
        <v>79</v>
      </c>
      <c r="H4" s="173" t="s">
        <v>88</v>
      </c>
      <c r="I4" s="173" t="s">
        <v>361</v>
      </c>
      <c r="J4" s="173" t="s">
        <v>362</v>
      </c>
      <c r="K4" s="173" t="s">
        <v>363</v>
      </c>
      <c r="L4" s="173" t="s">
        <v>364</v>
      </c>
      <c r="M4" s="173" t="s">
        <v>365</v>
      </c>
      <c r="N4" s="171"/>
      <c r="O4" s="174" t="s">
        <v>366</v>
      </c>
      <c r="Q4" s="169" t="s">
        <v>367</v>
      </c>
      <c r="R4" s="169" t="s">
        <v>368</v>
      </c>
    </row>
    <row r="5" spans="2:18" x14ac:dyDescent="0.25">
      <c r="B5" s="143" t="s">
        <v>369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>
        <f>SUM(C5:L5)</f>
        <v>0</v>
      </c>
      <c r="N5"/>
    </row>
    <row r="6" spans="2:18" x14ac:dyDescent="0.25">
      <c r="B6" s="176" t="s">
        <v>370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>
        <f t="shared" ref="M6:M23" si="0">SUM(C6:L6)</f>
        <v>0</v>
      </c>
      <c r="N6"/>
    </row>
    <row r="7" spans="2:18" x14ac:dyDescent="0.25">
      <c r="B7" s="176" t="s">
        <v>371</v>
      </c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>
        <f t="shared" si="0"/>
        <v>0</v>
      </c>
      <c r="N7"/>
    </row>
    <row r="8" spans="2:18" x14ac:dyDescent="0.25">
      <c r="B8" s="176" t="s">
        <v>372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>
        <f t="shared" si="0"/>
        <v>0</v>
      </c>
      <c r="N8"/>
    </row>
    <row r="9" spans="2:18" x14ac:dyDescent="0.25">
      <c r="B9" s="176" t="s">
        <v>373</v>
      </c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>
        <f t="shared" si="0"/>
        <v>0</v>
      </c>
      <c r="N9"/>
    </row>
    <row r="10" spans="2:18" x14ac:dyDescent="0.25">
      <c r="B10" s="176" t="s">
        <v>374</v>
      </c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>
        <f t="shared" si="0"/>
        <v>0</v>
      </c>
      <c r="N10"/>
    </row>
    <row r="11" spans="2:18" x14ac:dyDescent="0.25">
      <c r="B11" s="176" t="s">
        <v>375</v>
      </c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>
        <f t="shared" si="0"/>
        <v>0</v>
      </c>
      <c r="N11"/>
    </row>
    <row r="12" spans="2:18" x14ac:dyDescent="0.25">
      <c r="B12" s="176" t="s">
        <v>376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>
        <f t="shared" si="0"/>
        <v>0</v>
      </c>
      <c r="N12"/>
    </row>
    <row r="13" spans="2:18" x14ac:dyDescent="0.25">
      <c r="B13" s="176" t="s">
        <v>377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>
        <f t="shared" si="0"/>
        <v>0</v>
      </c>
      <c r="N13"/>
    </row>
    <row r="14" spans="2:18" x14ac:dyDescent="0.25">
      <c r="B14" s="176" t="s">
        <v>378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>
        <f t="shared" si="0"/>
        <v>0</v>
      </c>
      <c r="N14"/>
    </row>
    <row r="15" spans="2:18" x14ac:dyDescent="0.25">
      <c r="B15" s="176" t="s">
        <v>379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>
        <f t="shared" si="0"/>
        <v>0</v>
      </c>
      <c r="N15"/>
    </row>
    <row r="16" spans="2:18" x14ac:dyDescent="0.25">
      <c r="B16" s="176" t="s">
        <v>380</v>
      </c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>
        <f t="shared" si="0"/>
        <v>0</v>
      </c>
      <c r="N16"/>
    </row>
    <row r="17" spans="2:18" x14ac:dyDescent="0.25">
      <c r="B17" s="176" t="s">
        <v>381</v>
      </c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>
        <f t="shared" si="0"/>
        <v>0</v>
      </c>
      <c r="N17"/>
    </row>
    <row r="18" spans="2:18" x14ac:dyDescent="0.25">
      <c r="B18" s="176" t="s">
        <v>382</v>
      </c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>
        <f t="shared" si="0"/>
        <v>0</v>
      </c>
      <c r="N18"/>
    </row>
    <row r="19" spans="2:18" x14ac:dyDescent="0.25">
      <c r="B19" s="176" t="s">
        <v>383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>
        <f t="shared" si="0"/>
        <v>0</v>
      </c>
      <c r="N19"/>
    </row>
    <row r="20" spans="2:18" x14ac:dyDescent="0.25">
      <c r="B20" s="176" t="s">
        <v>384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>
        <f t="shared" si="0"/>
        <v>0</v>
      </c>
      <c r="N20"/>
    </row>
    <row r="21" spans="2:18" x14ac:dyDescent="0.25">
      <c r="B21" s="176" t="s">
        <v>362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>
        <f t="shared" si="0"/>
        <v>0</v>
      </c>
      <c r="N21"/>
    </row>
    <row r="22" spans="2:18" x14ac:dyDescent="0.25">
      <c r="B22" s="176" t="s">
        <v>385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>
        <f t="shared" si="0"/>
        <v>0</v>
      </c>
      <c r="N22"/>
    </row>
    <row r="23" spans="2:18" x14ac:dyDescent="0.25">
      <c r="B23" s="176" t="s">
        <v>17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>
        <f t="shared" si="0"/>
        <v>0</v>
      </c>
      <c r="N23"/>
    </row>
    <row r="24" spans="2:18" x14ac:dyDescent="0.25">
      <c r="B24" s="177" t="s">
        <v>210</v>
      </c>
      <c r="C24" s="248">
        <f t="shared" ref="C24:M24" si="1">SUM(C6:C23)</f>
        <v>0</v>
      </c>
      <c r="D24" s="248">
        <f t="shared" si="1"/>
        <v>0</v>
      </c>
      <c r="E24" s="248">
        <f t="shared" si="1"/>
        <v>0</v>
      </c>
      <c r="F24" s="248">
        <f t="shared" si="1"/>
        <v>0</v>
      </c>
      <c r="G24" s="248">
        <f t="shared" si="1"/>
        <v>0</v>
      </c>
      <c r="H24" s="248">
        <f t="shared" si="1"/>
        <v>0</v>
      </c>
      <c r="I24" s="248">
        <f t="shared" si="1"/>
        <v>0</v>
      </c>
      <c r="J24" s="248">
        <f t="shared" si="1"/>
        <v>0</v>
      </c>
      <c r="K24" s="248">
        <f t="shared" si="1"/>
        <v>0</v>
      </c>
      <c r="L24" s="248">
        <f t="shared" si="1"/>
        <v>0</v>
      </c>
      <c r="M24" s="249">
        <f t="shared" si="1"/>
        <v>0</v>
      </c>
    </row>
    <row r="25" spans="2:18" x14ac:dyDescent="0.25">
      <c r="B25" s="179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/>
      <c r="N25" s="181"/>
    </row>
    <row r="26" spans="2:18" hidden="1" x14ac:dyDescent="0.25">
      <c r="B26" s="3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3"/>
      <c r="O26" s="183">
        <f>M24-O25</f>
        <v>0</v>
      </c>
      <c r="P26" s="183"/>
      <c r="Q26" s="183"/>
      <c r="R26" s="183"/>
    </row>
    <row r="27" spans="2:18" hidden="1" x14ac:dyDescent="0.25">
      <c r="B27" s="156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</row>
    <row r="28" spans="2:18" ht="30" hidden="1" x14ac:dyDescent="0.25">
      <c r="B28" s="172"/>
      <c r="C28" s="173" t="s">
        <v>68</v>
      </c>
      <c r="D28" s="173" t="s">
        <v>358</v>
      </c>
      <c r="E28" s="173" t="s">
        <v>359</v>
      </c>
      <c r="F28" s="173" t="s">
        <v>360</v>
      </c>
      <c r="G28" s="173" t="s">
        <v>79</v>
      </c>
      <c r="H28" s="173" t="s">
        <v>88</v>
      </c>
      <c r="I28" s="173" t="s">
        <v>361</v>
      </c>
      <c r="J28" s="173" t="s">
        <v>362</v>
      </c>
      <c r="K28" s="173" t="s">
        <v>363</v>
      </c>
      <c r="L28" s="173" t="s">
        <v>17</v>
      </c>
      <c r="M28" s="173" t="s">
        <v>210</v>
      </c>
    </row>
    <row r="29" spans="2:18" ht="18.75" hidden="1" x14ac:dyDescent="0.3">
      <c r="B29" s="175" t="s">
        <v>386</v>
      </c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</row>
    <row r="30" spans="2:18" hidden="1" x14ac:dyDescent="0.25">
      <c r="B30" s="176" t="s">
        <v>370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>
        <f>SUM(C30:L30)</f>
        <v>0</v>
      </c>
      <c r="O30" s="174" t="s">
        <v>387</v>
      </c>
    </row>
    <row r="31" spans="2:18" hidden="1" x14ac:dyDescent="0.25">
      <c r="B31" s="176" t="s">
        <v>371</v>
      </c>
      <c r="C31" s="171"/>
      <c r="D31" s="171">
        <v>1565459</v>
      </c>
      <c r="E31" s="171"/>
      <c r="F31" s="171"/>
      <c r="G31" s="171"/>
      <c r="H31" s="171"/>
      <c r="I31" s="171"/>
      <c r="J31" s="171"/>
      <c r="K31" s="171"/>
      <c r="L31" s="171"/>
      <c r="M31" s="171">
        <f>SUM(C31:L31)</f>
        <v>1565459</v>
      </c>
      <c r="N31" s="169" t="s">
        <v>388</v>
      </c>
    </row>
    <row r="32" spans="2:18" hidden="1" x14ac:dyDescent="0.25">
      <c r="B32" s="176" t="s">
        <v>372</v>
      </c>
      <c r="C32" s="171"/>
      <c r="D32" s="171">
        <v>9186730</v>
      </c>
      <c r="E32" s="171"/>
      <c r="F32" s="171"/>
      <c r="G32" s="171"/>
      <c r="H32" s="171"/>
      <c r="I32" s="171"/>
      <c r="J32" s="171"/>
      <c r="K32" s="171"/>
      <c r="L32" s="171"/>
      <c r="M32" s="171">
        <f t="shared" ref="M32:M42" si="2">SUM(C32:L32)</f>
        <v>9186730</v>
      </c>
    </row>
    <row r="33" spans="2:17" hidden="1" x14ac:dyDescent="0.25">
      <c r="B33" s="176" t="s">
        <v>389</v>
      </c>
      <c r="C33" s="171"/>
      <c r="D33" s="171"/>
      <c r="E33" s="171"/>
      <c r="F33" s="171">
        <v>6673057</v>
      </c>
      <c r="G33" s="171"/>
      <c r="H33" s="171"/>
      <c r="I33" s="171"/>
      <c r="J33" s="171"/>
      <c r="K33" s="171"/>
      <c r="L33" s="171"/>
      <c r="M33" s="171">
        <f t="shared" si="2"/>
        <v>6673057</v>
      </c>
    </row>
    <row r="34" spans="2:17" hidden="1" x14ac:dyDescent="0.25">
      <c r="B34" s="176" t="s">
        <v>374</v>
      </c>
      <c r="C34" s="171"/>
      <c r="D34" s="171">
        <v>1338005</v>
      </c>
      <c r="E34" s="171"/>
      <c r="F34" s="171"/>
      <c r="G34" s="171"/>
      <c r="H34" s="171"/>
      <c r="I34" s="171"/>
      <c r="J34" s="171"/>
      <c r="K34" s="171"/>
      <c r="L34" s="171"/>
      <c r="M34" s="171">
        <f t="shared" si="2"/>
        <v>1338005</v>
      </c>
    </row>
    <row r="35" spans="2:17" hidden="1" x14ac:dyDescent="0.25">
      <c r="B35" s="176" t="s">
        <v>390</v>
      </c>
      <c r="C35" s="171"/>
      <c r="D35" s="171"/>
      <c r="E35" s="171"/>
      <c r="F35" s="171"/>
      <c r="G35" s="171"/>
      <c r="H35" s="171"/>
      <c r="I35" s="171"/>
      <c r="J35" s="171"/>
      <c r="K35" s="171">
        <v>406865.44</v>
      </c>
      <c r="L35" s="171"/>
      <c r="M35" s="171">
        <f t="shared" si="2"/>
        <v>406865.44</v>
      </c>
    </row>
    <row r="36" spans="2:17" hidden="1" x14ac:dyDescent="0.25">
      <c r="B36" s="176" t="s">
        <v>391</v>
      </c>
      <c r="C36" s="171"/>
      <c r="D36" s="171"/>
      <c r="E36" s="171"/>
      <c r="F36" s="171">
        <v>139240</v>
      </c>
      <c r="G36" s="171"/>
      <c r="H36" s="171"/>
      <c r="I36" s="171"/>
      <c r="J36" s="171"/>
      <c r="K36" s="171"/>
      <c r="L36" s="171"/>
      <c r="M36" s="171">
        <f>SUM(C36:L36)</f>
        <v>139240</v>
      </c>
    </row>
    <row r="37" spans="2:17" hidden="1" x14ac:dyDescent="0.25">
      <c r="B37" s="176" t="s">
        <v>382</v>
      </c>
      <c r="C37" s="171">
        <v>351818</v>
      </c>
      <c r="D37" s="171"/>
      <c r="E37" s="171"/>
      <c r="F37" s="171"/>
      <c r="G37" s="171"/>
      <c r="H37" s="171"/>
      <c r="I37" s="171"/>
      <c r="J37" s="171"/>
      <c r="K37" s="171"/>
      <c r="L37" s="171"/>
      <c r="M37" s="171">
        <f>SUM(C37:L37)</f>
        <v>351818</v>
      </c>
    </row>
    <row r="38" spans="2:17" hidden="1" x14ac:dyDescent="0.25">
      <c r="B38" s="176" t="s">
        <v>383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>
        <f t="shared" si="2"/>
        <v>0</v>
      </c>
    </row>
    <row r="39" spans="2:17" hidden="1" x14ac:dyDescent="0.25">
      <c r="B39" s="176" t="s">
        <v>384</v>
      </c>
      <c r="C39" s="171"/>
      <c r="D39" s="171"/>
      <c r="E39" s="171"/>
      <c r="F39" s="171"/>
      <c r="G39" s="171"/>
      <c r="H39" s="171"/>
      <c r="I39" s="171"/>
      <c r="J39" s="171">
        <v>75</v>
      </c>
      <c r="K39" s="171"/>
      <c r="L39" s="171"/>
      <c r="M39" s="171">
        <f t="shared" si="2"/>
        <v>75</v>
      </c>
    </row>
    <row r="40" spans="2:17" hidden="1" x14ac:dyDescent="0.25">
      <c r="B40" s="176" t="s">
        <v>362</v>
      </c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>
        <f t="shared" si="2"/>
        <v>0</v>
      </c>
    </row>
    <row r="41" spans="2:17" hidden="1" x14ac:dyDescent="0.25">
      <c r="B41" s="176" t="s">
        <v>385</v>
      </c>
      <c r="C41" s="171"/>
      <c r="D41" s="171"/>
      <c r="E41" s="171">
        <v>27000</v>
      </c>
      <c r="F41" s="171"/>
      <c r="G41" s="171"/>
      <c r="H41" s="171"/>
      <c r="I41" s="171"/>
      <c r="J41" s="171"/>
      <c r="K41" s="171"/>
      <c r="L41" s="171"/>
      <c r="M41" s="171">
        <f t="shared" si="2"/>
        <v>27000</v>
      </c>
    </row>
    <row r="42" spans="2:17" hidden="1" x14ac:dyDescent="0.25">
      <c r="B42" s="176" t="s">
        <v>17</v>
      </c>
      <c r="C42" s="185"/>
      <c r="M42" s="171">
        <f t="shared" si="2"/>
        <v>0</v>
      </c>
    </row>
    <row r="43" spans="2:17" hidden="1" x14ac:dyDescent="0.25">
      <c r="B43" s="177" t="s">
        <v>210</v>
      </c>
      <c r="C43" s="178">
        <f t="shared" ref="C43:M43" si="3">SUM(C30:C42)</f>
        <v>351818</v>
      </c>
      <c r="D43" s="178">
        <f t="shared" si="3"/>
        <v>12090194</v>
      </c>
      <c r="E43" s="178">
        <f t="shared" si="3"/>
        <v>27000</v>
      </c>
      <c r="F43" s="178">
        <f t="shared" si="3"/>
        <v>6812297</v>
      </c>
      <c r="G43" s="178">
        <f t="shared" si="3"/>
        <v>0</v>
      </c>
      <c r="H43" s="178">
        <f t="shared" si="3"/>
        <v>0</v>
      </c>
      <c r="I43" s="178">
        <f t="shared" si="3"/>
        <v>0</v>
      </c>
      <c r="J43" s="178">
        <f t="shared" si="3"/>
        <v>75</v>
      </c>
      <c r="K43" s="178">
        <f t="shared" si="3"/>
        <v>406865.44</v>
      </c>
      <c r="L43" s="178">
        <f t="shared" si="3"/>
        <v>0</v>
      </c>
      <c r="M43" s="178">
        <f t="shared" si="3"/>
        <v>19688249.440000001</v>
      </c>
      <c r="N43" s="181" t="s">
        <v>392</v>
      </c>
    </row>
    <row r="44" spans="2:17" hidden="1" x14ac:dyDescent="0.25">
      <c r="B44" s="3"/>
      <c r="C44" s="182"/>
      <c r="D44" s="186"/>
      <c r="E44" s="186"/>
      <c r="F44" s="186"/>
      <c r="G44" s="186"/>
      <c r="H44" s="186"/>
      <c r="I44" s="186"/>
      <c r="J44" s="186"/>
      <c r="K44" s="186"/>
      <c r="L44" s="186"/>
      <c r="M44" s="186"/>
    </row>
    <row r="45" spans="2:17" hidden="1" x14ac:dyDescent="0.25">
      <c r="B45" s="3"/>
      <c r="C45" s="182"/>
      <c r="D45" s="186"/>
      <c r="E45" s="186"/>
      <c r="F45" s="186"/>
      <c r="G45" s="186"/>
      <c r="H45" s="186"/>
      <c r="I45" s="186"/>
      <c r="J45" s="186"/>
      <c r="K45" s="186"/>
      <c r="L45" s="186"/>
      <c r="M45" s="186"/>
    </row>
    <row r="46" spans="2:17" hidden="1" x14ac:dyDescent="0.25">
      <c r="B46" s="3"/>
      <c r="C46" s="182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Q46" s="187" t="s">
        <v>393</v>
      </c>
    </row>
    <row r="47" spans="2:17" ht="30" hidden="1" x14ac:dyDescent="0.25">
      <c r="B47" s="172"/>
      <c r="C47" s="173" t="s">
        <v>68</v>
      </c>
      <c r="D47" s="173" t="s">
        <v>394</v>
      </c>
      <c r="E47" s="173" t="s">
        <v>359</v>
      </c>
      <c r="F47" s="173" t="s">
        <v>360</v>
      </c>
      <c r="G47" s="173" t="s">
        <v>79</v>
      </c>
      <c r="H47" s="173" t="s">
        <v>88</v>
      </c>
      <c r="I47" s="173" t="s">
        <v>361</v>
      </c>
      <c r="J47" s="173" t="s">
        <v>362</v>
      </c>
      <c r="K47" s="173" t="s">
        <v>363</v>
      </c>
      <c r="L47" s="173" t="s">
        <v>17</v>
      </c>
      <c r="M47" s="173" t="s">
        <v>210</v>
      </c>
      <c r="Q47" s="187" t="s">
        <v>395</v>
      </c>
    </row>
    <row r="48" spans="2:17" ht="18.75" hidden="1" x14ac:dyDescent="0.3">
      <c r="B48" s="175" t="s">
        <v>396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O48" s="174" t="s">
        <v>397</v>
      </c>
      <c r="P48" s="174"/>
      <c r="Q48" s="187" t="s">
        <v>398</v>
      </c>
    </row>
    <row r="49" spans="2:14" hidden="1" x14ac:dyDescent="0.25">
      <c r="B49" s="176" t="s">
        <v>370</v>
      </c>
      <c r="C49" s="171">
        <v>342185517.56</v>
      </c>
      <c r="D49" s="188">
        <v>4156155.5600000164</v>
      </c>
      <c r="E49" s="171"/>
      <c r="F49" s="171"/>
      <c r="G49" s="171"/>
      <c r="H49" s="171"/>
      <c r="I49" s="171"/>
      <c r="J49" s="171"/>
      <c r="K49" s="171"/>
      <c r="L49" s="171"/>
      <c r="M49" s="171">
        <f t="shared" ref="M49:M61" si="4">SUM(C49:L49)</f>
        <v>346341673.12</v>
      </c>
      <c r="N49" s="181" t="s">
        <v>399</v>
      </c>
    </row>
    <row r="50" spans="2:14" hidden="1" x14ac:dyDescent="0.25">
      <c r="B50" s="176" t="s">
        <v>371</v>
      </c>
      <c r="C50" s="171"/>
      <c r="D50" s="171">
        <v>5016383</v>
      </c>
      <c r="E50" s="171"/>
      <c r="F50" s="171"/>
      <c r="G50" s="171"/>
      <c r="H50" s="171"/>
      <c r="I50" s="171"/>
      <c r="J50" s="171"/>
      <c r="K50" s="171"/>
      <c r="L50" s="171"/>
      <c r="M50" s="171">
        <f t="shared" si="4"/>
        <v>5016383</v>
      </c>
      <c r="N50" s="189" t="s">
        <v>400</v>
      </c>
    </row>
    <row r="51" spans="2:14" hidden="1" x14ac:dyDescent="0.25">
      <c r="B51" s="176" t="s">
        <v>372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>
        <f t="shared" si="4"/>
        <v>0</v>
      </c>
    </row>
    <row r="52" spans="2:14" hidden="1" x14ac:dyDescent="0.25">
      <c r="B52" s="176" t="s">
        <v>389</v>
      </c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>
        <f t="shared" si="4"/>
        <v>0</v>
      </c>
    </row>
    <row r="53" spans="2:14" hidden="1" x14ac:dyDescent="0.25">
      <c r="B53" s="176" t="s">
        <v>374</v>
      </c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>
        <f t="shared" si="4"/>
        <v>0</v>
      </c>
    </row>
    <row r="54" spans="2:14" hidden="1" x14ac:dyDescent="0.25">
      <c r="B54" s="176" t="s">
        <v>390</v>
      </c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>
        <f t="shared" si="4"/>
        <v>0</v>
      </c>
    </row>
    <row r="55" spans="2:14" hidden="1" x14ac:dyDescent="0.25">
      <c r="B55" s="176" t="s">
        <v>391</v>
      </c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>
        <f t="shared" si="4"/>
        <v>0</v>
      </c>
    </row>
    <row r="56" spans="2:14" hidden="1" x14ac:dyDescent="0.25">
      <c r="B56" s="176" t="s">
        <v>382</v>
      </c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>
        <f t="shared" si="4"/>
        <v>0</v>
      </c>
    </row>
    <row r="57" spans="2:14" hidden="1" x14ac:dyDescent="0.25">
      <c r="B57" s="176" t="s">
        <v>383</v>
      </c>
      <c r="C57" s="171"/>
      <c r="D57" s="171"/>
      <c r="E57" s="171"/>
      <c r="F57" s="171">
        <v>1865619.16</v>
      </c>
      <c r="G57" s="171"/>
      <c r="H57" s="171"/>
      <c r="I57" s="171"/>
      <c r="J57" s="171"/>
      <c r="K57" s="171"/>
      <c r="L57" s="171"/>
      <c r="M57" s="190">
        <f t="shared" si="4"/>
        <v>1865619.16</v>
      </c>
      <c r="N57" s="189" t="s">
        <v>401</v>
      </c>
    </row>
    <row r="58" spans="2:14" hidden="1" x14ac:dyDescent="0.25">
      <c r="B58" s="176" t="s">
        <v>384</v>
      </c>
      <c r="C58" s="171"/>
      <c r="D58" s="171"/>
      <c r="E58" s="171"/>
      <c r="F58" s="171">
        <v>2321669.52</v>
      </c>
      <c r="G58" s="171"/>
      <c r="H58" s="171"/>
      <c r="I58" s="171"/>
      <c r="J58" s="171"/>
      <c r="K58" s="171"/>
      <c r="L58" s="171"/>
      <c r="M58" s="190">
        <f t="shared" si="4"/>
        <v>2321669.52</v>
      </c>
      <c r="N58" s="189" t="s">
        <v>401</v>
      </c>
    </row>
    <row r="59" spans="2:14" hidden="1" x14ac:dyDescent="0.25">
      <c r="B59" s="176" t="s">
        <v>362</v>
      </c>
      <c r="C59" s="171"/>
      <c r="D59" s="171"/>
      <c r="E59" s="171"/>
      <c r="F59" s="171"/>
      <c r="G59" s="171"/>
      <c r="H59" s="171"/>
      <c r="I59" s="171"/>
      <c r="J59" s="171">
        <f>3834054-J39</f>
        <v>3833979</v>
      </c>
      <c r="K59" s="171"/>
      <c r="L59" s="171"/>
      <c r="M59" s="190">
        <f t="shared" si="4"/>
        <v>3833979</v>
      </c>
      <c r="N59" s="189" t="s">
        <v>401</v>
      </c>
    </row>
    <row r="60" spans="2:14" hidden="1" x14ac:dyDescent="0.25">
      <c r="B60" s="176" t="s">
        <v>385</v>
      </c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>
        <f t="shared" si="4"/>
        <v>0</v>
      </c>
    </row>
    <row r="61" spans="2:14" hidden="1" x14ac:dyDescent="0.25">
      <c r="B61" s="176" t="s">
        <v>17</v>
      </c>
      <c r="C61" s="185"/>
      <c r="M61" s="171">
        <f t="shared" si="4"/>
        <v>0</v>
      </c>
    </row>
    <row r="62" spans="2:14" hidden="1" x14ac:dyDescent="0.25">
      <c r="B62" s="177" t="s">
        <v>210</v>
      </c>
      <c r="C62" s="178">
        <f>SUM(C49:C61)</f>
        <v>342185517.56</v>
      </c>
      <c r="D62" s="178">
        <f t="shared" ref="D62:M62" si="5">SUM(D49:D61)</f>
        <v>9172538.5600000173</v>
      </c>
      <c r="E62" s="178">
        <f t="shared" si="5"/>
        <v>0</v>
      </c>
      <c r="F62" s="178">
        <f t="shared" si="5"/>
        <v>4187288.6799999997</v>
      </c>
      <c r="G62" s="178">
        <f t="shared" si="5"/>
        <v>0</v>
      </c>
      <c r="H62" s="178">
        <f t="shared" si="5"/>
        <v>0</v>
      </c>
      <c r="I62" s="178">
        <f t="shared" si="5"/>
        <v>0</v>
      </c>
      <c r="J62" s="178">
        <f t="shared" si="5"/>
        <v>3833979</v>
      </c>
      <c r="K62" s="178">
        <f t="shared" si="5"/>
        <v>0</v>
      </c>
      <c r="L62" s="178">
        <f t="shared" si="5"/>
        <v>0</v>
      </c>
      <c r="M62" s="178">
        <f t="shared" si="5"/>
        <v>359379323.80000001</v>
      </c>
    </row>
    <row r="63" spans="2:14" hidden="1" x14ac:dyDescent="0.25">
      <c r="B63" s="3"/>
      <c r="C63" s="182"/>
      <c r="D63" s="186"/>
      <c r="E63" s="186"/>
      <c r="F63" s="186"/>
      <c r="G63" s="186"/>
      <c r="H63" s="186"/>
      <c r="I63" s="186"/>
      <c r="J63" s="186"/>
      <c r="K63" s="186"/>
      <c r="L63" s="186"/>
      <c r="M63" s="186"/>
    </row>
    <row r="64" spans="2:14" hidden="1" x14ac:dyDescent="0.25">
      <c r="B64" s="3"/>
      <c r="C64" s="182"/>
      <c r="D64" s="186"/>
      <c r="E64" s="186"/>
      <c r="F64" s="186"/>
      <c r="G64" s="186"/>
      <c r="H64" s="186"/>
      <c r="I64" s="186"/>
      <c r="J64" s="186"/>
      <c r="K64" s="186"/>
      <c r="L64" s="186"/>
      <c r="M64" s="186"/>
    </row>
    <row r="65" spans="2:13" hidden="1" x14ac:dyDescent="0.25">
      <c r="B65" s="3"/>
      <c r="C65" s="182"/>
      <c r="D65" s="186"/>
      <c r="E65" s="186"/>
      <c r="F65" s="186"/>
      <c r="G65" s="186"/>
      <c r="H65" s="186"/>
      <c r="I65" s="186"/>
      <c r="J65" s="186"/>
      <c r="K65" s="186"/>
      <c r="L65" s="186"/>
      <c r="M65" s="186"/>
    </row>
    <row r="66" spans="2:13" hidden="1" x14ac:dyDescent="0.25">
      <c r="B66" s="3"/>
      <c r="C66" s="182"/>
      <c r="D66" s="186"/>
      <c r="E66" s="186"/>
      <c r="F66" s="186"/>
      <c r="G66" s="186"/>
      <c r="H66" s="186"/>
      <c r="I66" s="186"/>
      <c r="J66" s="186"/>
      <c r="K66" s="186"/>
      <c r="L66" s="186"/>
    </row>
    <row r="67" spans="2:13" hidden="1" x14ac:dyDescent="0.25">
      <c r="B67" s="3"/>
      <c r="C67" s="182"/>
      <c r="D67" s="186"/>
      <c r="E67" s="186"/>
      <c r="F67" s="186"/>
      <c r="G67" s="186"/>
      <c r="H67" s="186"/>
      <c r="I67" s="186"/>
      <c r="J67" s="186"/>
      <c r="K67" s="186"/>
      <c r="L67" s="186"/>
      <c r="M67" s="186"/>
    </row>
    <row r="68" spans="2:13" hidden="1" x14ac:dyDescent="0.25">
      <c r="B68" s="3"/>
      <c r="C68" s="182"/>
      <c r="D68" s="186"/>
      <c r="E68" s="186"/>
      <c r="F68" s="186"/>
      <c r="G68" s="186"/>
      <c r="H68" s="186"/>
      <c r="I68" s="186"/>
      <c r="J68" s="186"/>
      <c r="K68" s="186"/>
      <c r="L68" s="186"/>
      <c r="M68" s="186"/>
    </row>
    <row r="69" spans="2:13" hidden="1" x14ac:dyDescent="0.25">
      <c r="B69" s="3"/>
      <c r="C69" s="182"/>
      <c r="D69" s="186"/>
      <c r="E69" s="186"/>
      <c r="F69" s="186"/>
      <c r="G69" s="186"/>
      <c r="H69" s="186"/>
      <c r="I69" s="186"/>
      <c r="J69" s="186"/>
      <c r="K69" s="186"/>
      <c r="L69" s="186"/>
      <c r="M69" s="186"/>
    </row>
    <row r="70" spans="2:13" hidden="1" x14ac:dyDescent="0.25">
      <c r="B70" s="3"/>
      <c r="C70" s="182"/>
      <c r="D70" s="186"/>
      <c r="E70" s="186"/>
      <c r="F70" s="186"/>
      <c r="G70" s="186"/>
      <c r="H70" s="186"/>
      <c r="I70" s="186"/>
      <c r="J70" s="186"/>
      <c r="K70" s="186"/>
      <c r="L70" s="186"/>
      <c r="M70" s="186"/>
    </row>
    <row r="71" spans="2:13" hidden="1" x14ac:dyDescent="0.25">
      <c r="B71" s="3"/>
      <c r="C71" s="182"/>
      <c r="D71" s="186"/>
      <c r="E71" s="186"/>
      <c r="F71" s="186"/>
      <c r="G71" s="186"/>
      <c r="H71" s="186"/>
      <c r="I71" s="186"/>
      <c r="J71" s="186"/>
      <c r="K71" s="186"/>
      <c r="L71" s="186"/>
      <c r="M71" s="186"/>
    </row>
    <row r="72" spans="2:13" hidden="1" x14ac:dyDescent="0.25">
      <c r="B72" s="3"/>
      <c r="C72" s="182"/>
      <c r="D72" s="186"/>
      <c r="E72" s="186"/>
      <c r="F72" s="186"/>
      <c r="G72" s="186"/>
      <c r="H72" s="186"/>
      <c r="I72" s="186"/>
      <c r="J72" s="186"/>
      <c r="K72" s="186"/>
      <c r="L72" s="186"/>
      <c r="M72" s="186"/>
    </row>
    <row r="73" spans="2:13" hidden="1" x14ac:dyDescent="0.25">
      <c r="B73" s="3"/>
      <c r="C73" s="182"/>
      <c r="D73" s="186"/>
      <c r="E73" s="186"/>
      <c r="F73" s="186"/>
      <c r="G73" s="186"/>
      <c r="H73" s="186"/>
      <c r="I73" s="186"/>
      <c r="J73" s="186"/>
      <c r="K73" s="186"/>
      <c r="L73" s="186"/>
      <c r="M73" s="186"/>
    </row>
    <row r="74" spans="2:13" hidden="1" x14ac:dyDescent="0.25">
      <c r="B74" s="3"/>
      <c r="C74" s="182"/>
      <c r="D74" s="186"/>
      <c r="E74" s="186"/>
      <c r="F74" s="186"/>
      <c r="G74" s="186"/>
      <c r="H74" s="186"/>
      <c r="I74" s="186"/>
      <c r="J74" s="186"/>
      <c r="K74" s="186"/>
      <c r="L74" s="186"/>
      <c r="M74" s="186"/>
    </row>
    <row r="75" spans="2:13" hidden="1" x14ac:dyDescent="0.25">
      <c r="B75" s="3"/>
      <c r="C75" s="182"/>
      <c r="D75" s="186"/>
      <c r="E75" s="186"/>
      <c r="F75" s="186"/>
      <c r="G75" s="186"/>
      <c r="H75" s="186"/>
      <c r="I75" s="186"/>
      <c r="J75" s="186"/>
      <c r="K75" s="186"/>
      <c r="L75" s="186"/>
      <c r="M75" s="186"/>
    </row>
    <row r="76" spans="2:13" hidden="1" x14ac:dyDescent="0.25">
      <c r="B76" s="3"/>
      <c r="C76" s="182"/>
      <c r="D76" s="186"/>
      <c r="E76" s="186"/>
      <c r="F76" s="186"/>
      <c r="G76" s="186"/>
      <c r="H76" s="186"/>
      <c r="I76" s="186"/>
      <c r="J76" s="186"/>
      <c r="K76" s="186"/>
      <c r="L76" s="186"/>
      <c r="M76" s="186"/>
    </row>
    <row r="77" spans="2:13" hidden="1" x14ac:dyDescent="0.25">
      <c r="B77" s="3"/>
      <c r="C77" s="182"/>
      <c r="D77" s="186"/>
      <c r="E77" s="186"/>
      <c r="F77" s="186"/>
      <c r="G77" s="186"/>
      <c r="H77" s="186"/>
      <c r="I77" s="186"/>
      <c r="J77" s="186"/>
      <c r="K77" s="186"/>
      <c r="L77" s="186"/>
      <c r="M77" s="186"/>
    </row>
    <row r="78" spans="2:13" hidden="1" x14ac:dyDescent="0.25"/>
    <row r="79" spans="2:13" hidden="1" x14ac:dyDescent="0.25">
      <c r="B79" s="191" t="s">
        <v>402</v>
      </c>
      <c r="C79" s="192"/>
      <c r="D79" s="193"/>
      <c r="E79" s="193"/>
      <c r="F79" s="193"/>
      <c r="G79" s="193"/>
      <c r="H79" s="193"/>
      <c r="I79" s="193"/>
      <c r="J79" s="193"/>
      <c r="K79" s="193"/>
      <c r="L79" s="193"/>
    </row>
    <row r="80" spans="2:13" hidden="1" x14ac:dyDescent="0.25">
      <c r="B80" s="191" t="s">
        <v>403</v>
      </c>
      <c r="C80" s="192"/>
      <c r="D80" s="193"/>
      <c r="E80" s="193"/>
      <c r="F80" s="193"/>
      <c r="G80" s="193"/>
      <c r="H80" s="193"/>
      <c r="I80" s="193"/>
      <c r="J80" s="193"/>
      <c r="K80" s="193"/>
      <c r="L80" s="193"/>
    </row>
    <row r="81" spans="1:18" hidden="1" x14ac:dyDescent="0.25">
      <c r="B81" s="194" t="s">
        <v>404</v>
      </c>
      <c r="C81" s="192"/>
      <c r="D81" s="193"/>
      <c r="E81" s="193"/>
      <c r="F81" s="193"/>
      <c r="G81" s="193"/>
      <c r="H81" s="193"/>
      <c r="I81" s="193"/>
      <c r="J81" s="193"/>
      <c r="K81" s="193"/>
      <c r="L81" s="193"/>
    </row>
    <row r="82" spans="1:18" hidden="1" x14ac:dyDescent="0.25">
      <c r="B82" s="194" t="s">
        <v>405</v>
      </c>
      <c r="C82" s="192"/>
      <c r="D82" s="193"/>
      <c r="E82" s="193"/>
      <c r="F82" s="193"/>
      <c r="G82" s="193"/>
      <c r="H82" s="193"/>
      <c r="I82" s="193"/>
      <c r="J82" s="193"/>
      <c r="K82" s="193"/>
      <c r="L82" s="193"/>
    </row>
    <row r="83" spans="1:18" hidden="1" x14ac:dyDescent="0.25">
      <c r="B83" s="194" t="s">
        <v>406</v>
      </c>
      <c r="C83" s="192"/>
      <c r="D83" s="193"/>
      <c r="E83" s="193"/>
      <c r="F83" s="193"/>
      <c r="G83" s="193"/>
      <c r="H83" s="193"/>
      <c r="I83" s="193"/>
      <c r="J83" s="193"/>
      <c r="K83" s="193"/>
      <c r="L83" s="193"/>
    </row>
    <row r="84" spans="1:18" ht="14.25" hidden="1" customHeight="1" x14ac:dyDescent="0.25">
      <c r="B84" s="194" t="s">
        <v>407</v>
      </c>
      <c r="C84" s="192"/>
      <c r="D84" s="193"/>
      <c r="E84" s="193"/>
      <c r="F84" s="193"/>
      <c r="G84" s="193"/>
      <c r="H84" s="193"/>
      <c r="I84" s="193"/>
      <c r="J84" s="193"/>
      <c r="K84" s="193"/>
      <c r="L84" s="193"/>
    </row>
    <row r="85" spans="1:18" s="195" customFormat="1" ht="15.75" hidden="1" thickBot="1" x14ac:dyDescent="0.3">
      <c r="A85" s="257"/>
      <c r="C85" s="196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8"/>
      <c r="O85" s="198"/>
      <c r="P85" s="198"/>
      <c r="Q85" s="198"/>
      <c r="R85" s="198"/>
    </row>
    <row r="86" spans="1:18" hidden="1" x14ac:dyDescent="0.25"/>
    <row r="87" spans="1:18" hidden="1" x14ac:dyDescent="0.25">
      <c r="C87" s="168" t="s">
        <v>408</v>
      </c>
      <c r="D87" s="76" t="s">
        <v>409</v>
      </c>
    </row>
    <row r="88" spans="1:18" ht="45" hidden="1" x14ac:dyDescent="0.25">
      <c r="B88" t="s">
        <v>410</v>
      </c>
      <c r="C88" s="199" t="s">
        <v>394</v>
      </c>
      <c r="D88" s="173" t="s">
        <v>394</v>
      </c>
      <c r="E88" s="173" t="s">
        <v>411</v>
      </c>
      <c r="F88" s="173"/>
      <c r="G88" s="173"/>
      <c r="H88" s="173" t="s">
        <v>359</v>
      </c>
      <c r="I88" s="173" t="s">
        <v>79</v>
      </c>
      <c r="J88" s="173" t="s">
        <v>88</v>
      </c>
      <c r="K88" s="173" t="s">
        <v>361</v>
      </c>
      <c r="L88" s="173" t="s">
        <v>362</v>
      </c>
      <c r="M88" s="173" t="s">
        <v>210</v>
      </c>
      <c r="O88" s="200" t="s">
        <v>412</v>
      </c>
    </row>
    <row r="89" spans="1:18" hidden="1" x14ac:dyDescent="0.25">
      <c r="B89" s="176" t="s">
        <v>371</v>
      </c>
      <c r="C89" s="76">
        <v>1565459</v>
      </c>
      <c r="D89" s="76">
        <f>O89-C89</f>
        <v>5016383.25</v>
      </c>
      <c r="M89" s="76">
        <f>SUM(C89:L89)</f>
        <v>6581842.25</v>
      </c>
      <c r="O89" s="169">
        <v>6581842.25</v>
      </c>
    </row>
    <row r="90" spans="1:18" hidden="1" x14ac:dyDescent="0.25">
      <c r="B90" s="176" t="s">
        <v>372</v>
      </c>
      <c r="C90" s="76"/>
      <c r="O90" s="169">
        <v>9186730</v>
      </c>
    </row>
    <row r="91" spans="1:18" hidden="1" x14ac:dyDescent="0.25">
      <c r="B91" s="176" t="s">
        <v>389</v>
      </c>
      <c r="C91" s="76"/>
      <c r="O91" s="169">
        <v>6673057</v>
      </c>
    </row>
    <row r="92" spans="1:18" hidden="1" x14ac:dyDescent="0.25">
      <c r="B92" s="176" t="s">
        <v>374</v>
      </c>
      <c r="C92" s="76"/>
      <c r="O92" s="169">
        <v>1338005</v>
      </c>
    </row>
    <row r="93" spans="1:18" hidden="1" x14ac:dyDescent="0.25">
      <c r="B93" s="176" t="s">
        <v>390</v>
      </c>
      <c r="C93" s="76"/>
      <c r="O93" s="169">
        <v>727626.56</v>
      </c>
    </row>
    <row r="94" spans="1:18" hidden="1" x14ac:dyDescent="0.25">
      <c r="B94" s="176" t="s">
        <v>391</v>
      </c>
      <c r="C94" s="76"/>
      <c r="O94" s="169">
        <v>139240</v>
      </c>
    </row>
    <row r="95" spans="1:18" hidden="1" x14ac:dyDescent="0.25">
      <c r="B95" s="176" t="s">
        <v>382</v>
      </c>
      <c r="C95" s="76"/>
      <c r="O95" s="169">
        <v>351818</v>
      </c>
    </row>
    <row r="96" spans="1:18" hidden="1" x14ac:dyDescent="0.25">
      <c r="B96" s="176" t="s">
        <v>413</v>
      </c>
      <c r="C96" s="76"/>
      <c r="O96" s="169">
        <v>325000</v>
      </c>
    </row>
    <row r="97" spans="2:17" hidden="1" x14ac:dyDescent="0.25">
      <c r="B97" s="176" t="s">
        <v>414</v>
      </c>
      <c r="C97" s="76"/>
    </row>
    <row r="98" spans="2:17" hidden="1" x14ac:dyDescent="0.25">
      <c r="B98" s="176" t="s">
        <v>383</v>
      </c>
      <c r="C98" s="76"/>
      <c r="O98" s="169">
        <v>1865619.16</v>
      </c>
    </row>
    <row r="99" spans="2:17" hidden="1" x14ac:dyDescent="0.25">
      <c r="B99" s="176" t="s">
        <v>384</v>
      </c>
      <c r="C99" s="76"/>
      <c r="O99" s="169">
        <v>2321669.52</v>
      </c>
    </row>
    <row r="100" spans="2:17" hidden="1" x14ac:dyDescent="0.25">
      <c r="B100" s="176" t="s">
        <v>362</v>
      </c>
      <c r="C100" s="76"/>
      <c r="O100" s="169">
        <v>3834053.99</v>
      </c>
    </row>
    <row r="101" spans="2:17" hidden="1" x14ac:dyDescent="0.25">
      <c r="B101" s="176" t="s">
        <v>415</v>
      </c>
      <c r="C101" s="76"/>
      <c r="O101" s="169">
        <v>27000</v>
      </c>
    </row>
    <row r="102" spans="2:17" hidden="1" x14ac:dyDescent="0.25">
      <c r="C102" s="76"/>
    </row>
    <row r="103" spans="2:17" hidden="1" x14ac:dyDescent="0.25">
      <c r="C103" s="76"/>
      <c r="O103" s="169">
        <f>SUM(O89:O102)</f>
        <v>33371661.479999997</v>
      </c>
      <c r="Q103" s="169">
        <v>13683412.479999997</v>
      </c>
    </row>
    <row r="104" spans="2:17" hidden="1" x14ac:dyDescent="0.25">
      <c r="C104" s="76"/>
    </row>
    <row r="105" spans="2:17" hidden="1" x14ac:dyDescent="0.25"/>
    <row r="106" spans="2:17" hidden="1" x14ac:dyDescent="0.25">
      <c r="C106" s="201"/>
      <c r="D106" s="202"/>
      <c r="H106" s="202"/>
      <c r="I106" s="202"/>
    </row>
    <row r="107" spans="2:17" ht="75" hidden="1" x14ac:dyDescent="0.25">
      <c r="B107" t="s">
        <v>410</v>
      </c>
      <c r="D107" s="173" t="s">
        <v>416</v>
      </c>
      <c r="E107" s="173" t="s">
        <v>417</v>
      </c>
      <c r="F107" s="173"/>
      <c r="G107" s="173" t="s">
        <v>418</v>
      </c>
      <c r="H107" s="173" t="s">
        <v>419</v>
      </c>
      <c r="I107" s="173" t="s">
        <v>420</v>
      </c>
      <c r="J107" s="173" t="s">
        <v>421</v>
      </c>
      <c r="K107" s="173" t="s">
        <v>422</v>
      </c>
      <c r="L107" s="173" t="s">
        <v>423</v>
      </c>
      <c r="M107" s="173" t="s">
        <v>70</v>
      </c>
      <c r="N107" s="203" t="s">
        <v>411</v>
      </c>
      <c r="O107" s="203" t="s">
        <v>210</v>
      </c>
      <c r="Q107" s="200" t="s">
        <v>412</v>
      </c>
    </row>
    <row r="108" spans="2:17" hidden="1" x14ac:dyDescent="0.25">
      <c r="B108" s="176" t="s">
        <v>394</v>
      </c>
      <c r="C108" s="204"/>
      <c r="D108" s="205"/>
      <c r="E108" s="76">
        <v>1338005</v>
      </c>
      <c r="H108" s="76">
        <v>1565459</v>
      </c>
      <c r="I108" s="76">
        <f>Q108-H108</f>
        <v>5016383.25</v>
      </c>
      <c r="O108" s="169">
        <f>SUM(H108:N108)</f>
        <v>6581842.25</v>
      </c>
      <c r="Q108" s="169">
        <v>6581842.25</v>
      </c>
    </row>
    <row r="109" spans="2:17" hidden="1" x14ac:dyDescent="0.25">
      <c r="B109" s="176" t="s">
        <v>359</v>
      </c>
      <c r="C109" s="204"/>
      <c r="D109" s="205"/>
      <c r="L109" s="76">
        <v>6673057</v>
      </c>
      <c r="O109" s="169">
        <f>SUM(H109:N109)</f>
        <v>6673057</v>
      </c>
      <c r="Q109" s="169">
        <v>9186730</v>
      </c>
    </row>
    <row r="110" spans="2:17" hidden="1" x14ac:dyDescent="0.25">
      <c r="B110" s="176" t="s">
        <v>79</v>
      </c>
      <c r="C110" s="204"/>
      <c r="D110" s="205"/>
      <c r="Q110" s="169">
        <v>6673057</v>
      </c>
    </row>
    <row r="111" spans="2:17" hidden="1" x14ac:dyDescent="0.25">
      <c r="B111" s="176" t="s">
        <v>88</v>
      </c>
      <c r="C111" s="204"/>
      <c r="D111" s="205"/>
      <c r="Q111" s="169">
        <v>1338005</v>
      </c>
    </row>
    <row r="112" spans="2:17" hidden="1" x14ac:dyDescent="0.25">
      <c r="B112" s="176" t="s">
        <v>361</v>
      </c>
      <c r="C112" s="204"/>
      <c r="D112" s="205"/>
      <c r="Q112" s="169">
        <v>727626.56</v>
      </c>
    </row>
    <row r="113" spans="2:19" hidden="1" x14ac:dyDescent="0.25">
      <c r="B113" s="176" t="s">
        <v>424</v>
      </c>
      <c r="C113" s="204"/>
      <c r="D113" s="205"/>
      <c r="Q113" s="169">
        <v>139240</v>
      </c>
    </row>
    <row r="114" spans="2:19" hidden="1" x14ac:dyDescent="0.25">
      <c r="B114" s="176" t="s">
        <v>68</v>
      </c>
      <c r="C114" s="204"/>
      <c r="D114" s="205">
        <v>341925881.15509999</v>
      </c>
      <c r="Q114" s="169">
        <v>351818</v>
      </c>
    </row>
    <row r="115" spans="2:19" hidden="1" x14ac:dyDescent="0.25">
      <c r="B115" s="176" t="s">
        <v>17</v>
      </c>
      <c r="C115" s="204"/>
      <c r="D115" s="205"/>
      <c r="Q115" s="169">
        <v>325000</v>
      </c>
    </row>
    <row r="116" spans="2:19" hidden="1" x14ac:dyDescent="0.25">
      <c r="B116" s="176" t="s">
        <v>210</v>
      </c>
      <c r="C116" s="204"/>
      <c r="D116" s="206">
        <f>SUM(D108:D115)</f>
        <v>341925881.15509999</v>
      </c>
      <c r="E116" s="206">
        <f>SUM(E108:E115)</f>
        <v>1338005</v>
      </c>
      <c r="F116" s="206"/>
      <c r="G116" s="207"/>
      <c r="H116" s="207">
        <f>SUM(H108:H115)</f>
        <v>1565459</v>
      </c>
      <c r="I116" s="207">
        <f>SUM(I108:I115)</f>
        <v>5016383.25</v>
      </c>
      <c r="J116" s="207"/>
      <c r="K116" s="207"/>
      <c r="L116" s="207"/>
      <c r="M116" s="207"/>
      <c r="N116" s="208"/>
      <c r="O116" s="208"/>
    </row>
    <row r="117" spans="2:19" hidden="1" x14ac:dyDescent="0.25">
      <c r="B117" s="176"/>
      <c r="C117" s="204"/>
      <c r="D117" s="205"/>
      <c r="Q117" s="169">
        <v>1865619.16</v>
      </c>
    </row>
    <row r="118" spans="2:19" ht="15.75" hidden="1" thickBot="1" x14ac:dyDescent="0.3">
      <c r="B118" s="176"/>
      <c r="C118" s="204" t="s">
        <v>425</v>
      </c>
      <c r="D118" s="209">
        <f>C116+D116</f>
        <v>341925881.15509999</v>
      </c>
      <c r="G118" s="209">
        <f>E116+G116</f>
        <v>1338005</v>
      </c>
      <c r="I118" s="209">
        <f>H116+I116</f>
        <v>6581842.25</v>
      </c>
      <c r="K118" s="209">
        <f>J116+K116</f>
        <v>0</v>
      </c>
      <c r="L118" s="209">
        <f>K116+L116</f>
        <v>0</v>
      </c>
      <c r="Q118" s="169">
        <v>2321669.52</v>
      </c>
    </row>
    <row r="119" spans="2:19" hidden="1" x14ac:dyDescent="0.25">
      <c r="B119" s="176"/>
      <c r="C119" s="204"/>
      <c r="D119" s="205"/>
      <c r="Q119" s="169">
        <v>3834053.99</v>
      </c>
    </row>
    <row r="120" spans="2:19" hidden="1" x14ac:dyDescent="0.25">
      <c r="B120" s="176"/>
      <c r="C120" s="204"/>
      <c r="D120" s="205"/>
      <c r="Q120" s="169">
        <v>27000</v>
      </c>
    </row>
    <row r="121" spans="2:19" hidden="1" x14ac:dyDescent="0.25"/>
    <row r="122" spans="2:19" hidden="1" x14ac:dyDescent="0.25">
      <c r="Q122" s="169">
        <f>SUM(Q108:Q121)</f>
        <v>33371661.479999997</v>
      </c>
      <c r="S122" s="210">
        <v>30771104.479999997</v>
      </c>
    </row>
    <row r="123" spans="2:19" hidden="1" x14ac:dyDescent="0.25"/>
    <row r="124" spans="2:19" hidden="1" x14ac:dyDescent="0.25"/>
    <row r="125" spans="2:19" hidden="1" x14ac:dyDescent="0.25"/>
    <row r="126" spans="2:19" x14ac:dyDescent="0.25">
      <c r="M126" s="76">
        <f>M24-SUM(C24:L24)</f>
        <v>0</v>
      </c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AAA06-2794-4C4F-9441-6F39D7A20E67}">
  <sheetPr>
    <tabColor theme="3" tint="0.59999389629810485"/>
    <pageSetUpPr fitToPage="1"/>
  </sheetPr>
  <dimension ref="A1:L31"/>
  <sheetViews>
    <sheetView zoomScaleNormal="100" workbookViewId="0">
      <selection sqref="A1:A1048576"/>
    </sheetView>
  </sheetViews>
  <sheetFormatPr defaultColWidth="9.140625" defaultRowHeight="16.5" x14ac:dyDescent="0.3"/>
  <cols>
    <col min="1" max="1" width="2.7109375" style="5" customWidth="1"/>
    <col min="2" max="3" width="49.7109375" style="78" customWidth="1"/>
    <col min="4" max="12" width="8.42578125" style="78" customWidth="1"/>
    <col min="13" max="16384" width="9.140625" style="78"/>
  </cols>
  <sheetData>
    <row r="1" spans="1:12" s="8" customFormat="1" x14ac:dyDescent="0.3">
      <c r="A1" s="5"/>
      <c r="B1" s="41" t="s">
        <v>426</v>
      </c>
      <c r="C1" s="33"/>
      <c r="D1" s="33"/>
      <c r="E1" s="33"/>
      <c r="F1" s="33"/>
      <c r="G1" s="33"/>
      <c r="H1" s="33"/>
      <c r="I1" s="33"/>
    </row>
    <row r="2" spans="1:12" s="8" customFormat="1" x14ac:dyDescent="0.3">
      <c r="A2" s="5"/>
      <c r="B2" s="41" t="s">
        <v>427</v>
      </c>
      <c r="C2" s="33"/>
      <c r="D2" s="33"/>
      <c r="E2" s="33"/>
      <c r="F2" s="33"/>
      <c r="G2" s="33"/>
      <c r="H2" s="33"/>
      <c r="I2" s="33"/>
    </row>
    <row r="3" spans="1:12" ht="14.45" customHeight="1" x14ac:dyDescent="0.3">
      <c r="B3" s="337" t="s">
        <v>428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</row>
    <row r="4" spans="1:12" x14ac:dyDescent="0.3">
      <c r="B4" s="338" t="s">
        <v>429</v>
      </c>
      <c r="C4" s="339" t="s">
        <v>430</v>
      </c>
      <c r="D4" s="341" t="s">
        <v>13</v>
      </c>
      <c r="E4" s="341"/>
      <c r="F4" s="341"/>
      <c r="G4" s="341" t="s">
        <v>431</v>
      </c>
      <c r="H4" s="341"/>
      <c r="I4" s="341"/>
      <c r="J4" s="341" t="s">
        <v>432</v>
      </c>
      <c r="K4" s="341"/>
      <c r="L4" s="341"/>
    </row>
    <row r="5" spans="1:12" ht="30.75" customHeight="1" x14ac:dyDescent="0.3">
      <c r="B5" s="338"/>
      <c r="C5" s="340"/>
      <c r="D5" s="87" t="s">
        <v>433</v>
      </c>
      <c r="E5" s="87" t="s">
        <v>434</v>
      </c>
      <c r="F5" s="87" t="s">
        <v>435</v>
      </c>
      <c r="G5" s="87" t="s">
        <v>433</v>
      </c>
      <c r="H5" s="87" t="s">
        <v>434</v>
      </c>
      <c r="I5" s="87" t="s">
        <v>435</v>
      </c>
      <c r="J5" s="87" t="s">
        <v>433</v>
      </c>
      <c r="K5" s="87" t="s">
        <v>434</v>
      </c>
      <c r="L5" s="87" t="s">
        <v>435</v>
      </c>
    </row>
    <row r="6" spans="1:12" ht="87.6" customHeight="1" x14ac:dyDescent="0.3">
      <c r="B6" s="86" t="s">
        <v>436</v>
      </c>
      <c r="C6" s="84" t="s">
        <v>437</v>
      </c>
      <c r="D6" s="85">
        <v>0.5</v>
      </c>
      <c r="E6" s="85"/>
      <c r="F6" s="82"/>
      <c r="G6" s="83">
        <v>0.38</v>
      </c>
      <c r="H6" s="83"/>
      <c r="I6" s="82"/>
      <c r="J6" s="83">
        <v>0.32</v>
      </c>
      <c r="K6" s="83"/>
      <c r="L6" s="82"/>
    </row>
    <row r="7" spans="1:12" ht="86.45" customHeight="1" x14ac:dyDescent="0.3">
      <c r="B7" s="14" t="s">
        <v>438</v>
      </c>
      <c r="C7" s="84" t="s">
        <v>439</v>
      </c>
      <c r="D7" s="83">
        <v>0.5</v>
      </c>
      <c r="E7" s="83"/>
      <c r="F7" s="2"/>
      <c r="G7" s="83">
        <v>0.59</v>
      </c>
      <c r="H7" s="83"/>
      <c r="I7" s="82"/>
      <c r="J7" s="83">
        <v>0.62</v>
      </c>
      <c r="K7" s="83"/>
      <c r="L7" s="82"/>
    </row>
    <row r="8" spans="1:12" ht="48.6" customHeight="1" x14ac:dyDescent="0.3">
      <c r="B8" s="14" t="s">
        <v>440</v>
      </c>
      <c r="C8" s="84" t="s">
        <v>78</v>
      </c>
      <c r="D8" s="342" t="s">
        <v>78</v>
      </c>
      <c r="E8" s="342"/>
      <c r="F8" s="342"/>
      <c r="G8" s="83">
        <v>0.4</v>
      </c>
      <c r="H8" s="83"/>
      <c r="I8" s="82"/>
      <c r="J8" s="83">
        <v>0.4</v>
      </c>
      <c r="K8" s="83"/>
      <c r="L8" s="82"/>
    </row>
    <row r="9" spans="1:12" ht="88.9" customHeight="1" x14ac:dyDescent="0.3">
      <c r="B9" s="14" t="s">
        <v>441</v>
      </c>
      <c r="C9" s="84" t="s">
        <v>442</v>
      </c>
      <c r="D9" s="342"/>
      <c r="E9" s="342"/>
      <c r="F9" s="342"/>
      <c r="G9" s="83">
        <v>0.5</v>
      </c>
      <c r="H9" s="83"/>
      <c r="I9" s="82"/>
      <c r="J9" s="83">
        <v>0.5</v>
      </c>
      <c r="K9" s="83"/>
      <c r="L9" s="82"/>
    </row>
    <row r="10" spans="1:12" ht="30.75" customHeight="1" x14ac:dyDescent="0.3">
      <c r="B10" s="80"/>
    </row>
    <row r="11" spans="1:12" x14ac:dyDescent="0.3">
      <c r="B11" s="337" t="s">
        <v>443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</row>
    <row r="12" spans="1:12" x14ac:dyDescent="0.3">
      <c r="B12" s="338" t="s">
        <v>429</v>
      </c>
      <c r="C12" s="339" t="s">
        <v>430</v>
      </c>
      <c r="D12" s="341" t="s">
        <v>13</v>
      </c>
      <c r="E12" s="341"/>
      <c r="F12" s="341"/>
      <c r="G12" s="341" t="s">
        <v>431</v>
      </c>
      <c r="H12" s="341"/>
      <c r="I12" s="341"/>
      <c r="J12" s="341" t="s">
        <v>432</v>
      </c>
      <c r="K12" s="341"/>
      <c r="L12" s="341"/>
    </row>
    <row r="13" spans="1:12" ht="45" x14ac:dyDescent="0.3">
      <c r="B13" s="338"/>
      <c r="C13" s="340"/>
      <c r="D13" s="87" t="s">
        <v>433</v>
      </c>
      <c r="E13" s="87" t="s">
        <v>444</v>
      </c>
      <c r="F13" s="87" t="s">
        <v>445</v>
      </c>
      <c r="G13" s="87" t="s">
        <v>433</v>
      </c>
      <c r="H13" s="87" t="s">
        <v>444</v>
      </c>
      <c r="I13" s="87" t="s">
        <v>445</v>
      </c>
      <c r="J13" s="87" t="s">
        <v>433</v>
      </c>
      <c r="K13" s="87" t="s">
        <v>444</v>
      </c>
      <c r="L13" s="87" t="s">
        <v>445</v>
      </c>
    </row>
    <row r="14" spans="1:12" x14ac:dyDescent="0.3">
      <c r="B14" s="86"/>
      <c r="C14" s="84"/>
      <c r="D14" s="85"/>
      <c r="E14" s="85"/>
      <c r="F14" s="82"/>
      <c r="G14" s="83"/>
      <c r="H14" s="83"/>
      <c r="I14" s="82"/>
      <c r="J14" s="83"/>
      <c r="K14" s="83"/>
      <c r="L14" s="82"/>
    </row>
    <row r="15" spans="1:12" x14ac:dyDescent="0.3">
      <c r="B15" s="14"/>
      <c r="C15" s="84"/>
      <c r="D15" s="83"/>
      <c r="E15" s="83"/>
      <c r="F15" s="82"/>
      <c r="G15" s="83"/>
      <c r="H15" s="83"/>
      <c r="I15" s="82"/>
      <c r="J15" s="83"/>
      <c r="K15" s="83"/>
      <c r="L15" s="82"/>
    </row>
    <row r="16" spans="1:12" x14ac:dyDescent="0.3">
      <c r="B16" s="14"/>
      <c r="C16" s="84"/>
      <c r="D16" s="342" t="s">
        <v>78</v>
      </c>
      <c r="E16" s="342"/>
      <c r="F16" s="342"/>
      <c r="G16" s="83"/>
      <c r="H16" s="83"/>
      <c r="I16" s="82"/>
      <c r="J16" s="83"/>
      <c r="K16" s="83"/>
      <c r="L16" s="82"/>
    </row>
    <row r="17" spans="2:12" x14ac:dyDescent="0.3">
      <c r="B17" s="14"/>
      <c r="C17" s="84"/>
      <c r="D17" s="342"/>
      <c r="E17" s="342"/>
      <c r="F17" s="342"/>
      <c r="G17" s="83"/>
      <c r="H17" s="83"/>
      <c r="I17" s="82"/>
      <c r="J17" s="83"/>
      <c r="K17" s="83"/>
      <c r="L17" s="82"/>
    </row>
    <row r="18" spans="2:12" x14ac:dyDescent="0.3">
      <c r="B18" s="81"/>
      <c r="C18" s="81"/>
      <c r="D18" s="81"/>
      <c r="E18" s="81"/>
    </row>
    <row r="19" spans="2:12" x14ac:dyDescent="0.3">
      <c r="B19" s="81"/>
      <c r="C19" s="81"/>
      <c r="D19" s="81"/>
      <c r="E19" s="81"/>
    </row>
    <row r="20" spans="2:12" x14ac:dyDescent="0.3">
      <c r="B20" s="80"/>
      <c r="C20" s="79"/>
      <c r="D20" s="79"/>
      <c r="E20" s="79"/>
    </row>
    <row r="21" spans="2:12" x14ac:dyDescent="0.3">
      <c r="B21" s="80"/>
      <c r="C21" s="79"/>
      <c r="D21" s="79"/>
      <c r="E21" s="79"/>
    </row>
    <row r="22" spans="2:12" x14ac:dyDescent="0.3">
      <c r="B22" s="80"/>
      <c r="C22" s="79"/>
      <c r="D22" s="79"/>
      <c r="E22" s="79"/>
    </row>
    <row r="23" spans="2:12" x14ac:dyDescent="0.3">
      <c r="B23" s="80"/>
      <c r="C23" s="79"/>
      <c r="D23" s="79"/>
      <c r="E23" s="79"/>
    </row>
    <row r="24" spans="2:12" x14ac:dyDescent="0.3">
      <c r="B24" s="81"/>
      <c r="C24" s="81"/>
      <c r="D24" s="81"/>
      <c r="E24" s="81"/>
    </row>
    <row r="25" spans="2:12" x14ac:dyDescent="0.3">
      <c r="B25" s="81"/>
      <c r="C25" s="81"/>
      <c r="D25" s="81"/>
      <c r="E25" s="81"/>
    </row>
    <row r="26" spans="2:12" x14ac:dyDescent="0.3">
      <c r="B26" s="80"/>
      <c r="C26" s="79"/>
      <c r="D26" s="79"/>
      <c r="E26" s="79"/>
    </row>
    <row r="27" spans="2:12" x14ac:dyDescent="0.3">
      <c r="B27" s="80"/>
      <c r="C27" s="79"/>
      <c r="D27" s="79"/>
      <c r="E27" s="79"/>
    </row>
    <row r="28" spans="2:12" x14ac:dyDescent="0.3">
      <c r="B28" s="80"/>
      <c r="C28" s="79"/>
      <c r="D28" s="79"/>
      <c r="E28" s="79"/>
    </row>
    <row r="29" spans="2:12" x14ac:dyDescent="0.3">
      <c r="B29" s="80"/>
      <c r="C29" s="79"/>
      <c r="D29" s="79"/>
      <c r="E29" s="79"/>
    </row>
    <row r="30" spans="2:12" x14ac:dyDescent="0.3">
      <c r="B30" s="80"/>
      <c r="C30" s="79"/>
      <c r="D30" s="79"/>
      <c r="E30" s="79"/>
    </row>
    <row r="31" spans="2:12" x14ac:dyDescent="0.3">
      <c r="C31" s="79"/>
      <c r="D31" s="79"/>
      <c r="E31" s="79"/>
    </row>
  </sheetData>
  <mergeCells count="14">
    <mergeCell ref="D16:F17"/>
    <mergeCell ref="D8:F9"/>
    <mergeCell ref="B11:L11"/>
    <mergeCell ref="B12:B13"/>
    <mergeCell ref="C12:C13"/>
    <mergeCell ref="D12:F12"/>
    <mergeCell ref="G12:I12"/>
    <mergeCell ref="J12:L12"/>
    <mergeCell ref="B3:L3"/>
    <mergeCell ref="B4:B5"/>
    <mergeCell ref="C4:C5"/>
    <mergeCell ref="D4:F4"/>
    <mergeCell ref="G4:I4"/>
    <mergeCell ref="J4:L4"/>
  </mergeCells>
  <pageMargins left="0.7" right="0.7" top="0.75" bottom="0.75" header="0.3" footer="0.3"/>
  <pageSetup scale="4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392AC-FD32-4026-869E-705AB63D7A15}">
  <sheetPr>
    <tabColor theme="3" tint="0.59999389629810485"/>
  </sheetPr>
  <dimension ref="A1:S20"/>
  <sheetViews>
    <sheetView topLeftCell="B1" zoomScaleNormal="100" workbookViewId="0">
      <selection activeCell="B1" sqref="B1"/>
    </sheetView>
  </sheetViews>
  <sheetFormatPr defaultColWidth="8.85546875" defaultRowHeight="16.5" x14ac:dyDescent="0.3"/>
  <cols>
    <col min="1" max="1" width="2.7109375" style="5" customWidth="1"/>
    <col min="2" max="2" width="24.140625" customWidth="1"/>
    <col min="3" max="3" width="24.85546875" customWidth="1"/>
    <col min="4" max="4" width="35.42578125" customWidth="1"/>
    <col min="5" max="5" width="33.85546875" customWidth="1"/>
    <col min="6" max="6" width="26.140625" customWidth="1"/>
    <col min="7" max="7" width="24.85546875" customWidth="1"/>
    <col min="8" max="8" width="30.5703125" customWidth="1"/>
    <col min="9" max="9" width="25.85546875" customWidth="1"/>
    <col min="10" max="10" width="29" customWidth="1"/>
    <col min="11" max="11" width="19.85546875" customWidth="1"/>
    <col min="12" max="13" width="32.28515625" customWidth="1"/>
    <col min="14" max="14" width="22.42578125" customWidth="1"/>
  </cols>
  <sheetData>
    <row r="1" spans="1:19" s="8" customFormat="1" x14ac:dyDescent="0.3">
      <c r="A1" s="5"/>
      <c r="B1" s="6" t="s">
        <v>426</v>
      </c>
      <c r="C1" s="90"/>
      <c r="D1" s="90"/>
      <c r="E1" s="90"/>
      <c r="F1" s="90"/>
      <c r="G1" s="90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s="8" customFormat="1" x14ac:dyDescent="0.3">
      <c r="A2" s="5"/>
      <c r="B2" s="6" t="s">
        <v>446</v>
      </c>
      <c r="C2" s="90"/>
      <c r="D2" s="90"/>
      <c r="E2" s="90"/>
      <c r="F2" s="90"/>
      <c r="G2" s="90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60" x14ac:dyDescent="0.3">
      <c r="B3" s="89" t="s">
        <v>447</v>
      </c>
      <c r="C3" s="89" t="s">
        <v>448</v>
      </c>
      <c r="D3" s="88" t="s">
        <v>449</v>
      </c>
      <c r="E3" s="88" t="s">
        <v>450</v>
      </c>
      <c r="F3" s="88" t="s">
        <v>451</v>
      </c>
      <c r="G3" s="88" t="s">
        <v>452</v>
      </c>
      <c r="H3" s="88" t="s">
        <v>453</v>
      </c>
      <c r="I3" s="88" t="s">
        <v>454</v>
      </c>
      <c r="J3" s="88" t="s">
        <v>455</v>
      </c>
      <c r="K3" s="88" t="s">
        <v>456</v>
      </c>
      <c r="L3" s="88" t="s">
        <v>457</v>
      </c>
      <c r="M3" s="88" t="s">
        <v>458</v>
      </c>
      <c r="N3" s="88" t="s">
        <v>459</v>
      </c>
    </row>
    <row r="4" spans="1:19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9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9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9" x14ac:dyDescent="0.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9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9" x14ac:dyDescent="0.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9" x14ac:dyDescent="0.3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9" x14ac:dyDescent="0.3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9" x14ac:dyDescent="0.3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9" x14ac:dyDescent="0.3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9" x14ac:dyDescent="0.3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9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9" x14ac:dyDescent="0.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x14ac:dyDescent="0.3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x14ac:dyDescent="0.3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x14ac:dyDescent="0.3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x14ac:dyDescent="0.3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</sheetData>
  <dataValidations count="1">
    <dataValidation type="list" allowBlank="1" showInputMessage="1" showErrorMessage="1" sqref="B4:C20" xr:uid="{00000000-0002-0000-1500-000000000000}">
      <formula1>#REF!</formula1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7812E-00A0-4F7E-B7D7-07E0FEFB9876}">
  <sheetPr>
    <tabColor theme="3" tint="0.59999389629810485"/>
  </sheetPr>
  <dimension ref="A1:C13"/>
  <sheetViews>
    <sheetView workbookViewId="0">
      <selection activeCell="C29" sqref="C29"/>
    </sheetView>
  </sheetViews>
  <sheetFormatPr defaultColWidth="8.85546875" defaultRowHeight="15" x14ac:dyDescent="0.25"/>
  <cols>
    <col min="1" max="2" width="46.85546875" bestFit="1" customWidth="1"/>
    <col min="3" max="3" width="56.85546875" customWidth="1"/>
  </cols>
  <sheetData>
    <row r="1" spans="1:3" x14ac:dyDescent="0.25">
      <c r="A1" s="89" t="s">
        <v>448</v>
      </c>
      <c r="B1" s="89" t="s">
        <v>449</v>
      </c>
      <c r="C1" s="89" t="s">
        <v>454</v>
      </c>
    </row>
    <row r="2" spans="1:3" x14ac:dyDescent="0.25">
      <c r="A2" t="s">
        <v>460</v>
      </c>
      <c r="B2" t="s">
        <v>460</v>
      </c>
      <c r="C2" t="s">
        <v>461</v>
      </c>
    </row>
    <row r="3" spans="1:3" x14ac:dyDescent="0.25">
      <c r="A3" t="s">
        <v>462</v>
      </c>
      <c r="B3" t="s">
        <v>462</v>
      </c>
      <c r="C3" t="s">
        <v>463</v>
      </c>
    </row>
    <row r="4" spans="1:3" x14ac:dyDescent="0.25">
      <c r="A4" t="s">
        <v>464</v>
      </c>
      <c r="B4" t="s">
        <v>464</v>
      </c>
      <c r="C4" t="s">
        <v>465</v>
      </c>
    </row>
    <row r="5" spans="1:3" x14ac:dyDescent="0.25">
      <c r="A5" t="s">
        <v>466</v>
      </c>
      <c r="B5" t="s">
        <v>466</v>
      </c>
      <c r="C5" t="s">
        <v>467</v>
      </c>
    </row>
    <row r="6" spans="1:3" x14ac:dyDescent="0.25">
      <c r="A6" t="s">
        <v>468</v>
      </c>
      <c r="B6" t="s">
        <v>468</v>
      </c>
      <c r="C6" t="s">
        <v>469</v>
      </c>
    </row>
    <row r="7" spans="1:3" x14ac:dyDescent="0.25">
      <c r="A7" t="s">
        <v>470</v>
      </c>
      <c r="B7" t="s">
        <v>470</v>
      </c>
      <c r="C7" t="s">
        <v>471</v>
      </c>
    </row>
    <row r="8" spans="1:3" x14ac:dyDescent="0.25">
      <c r="A8" t="s">
        <v>472</v>
      </c>
      <c r="B8" t="s">
        <v>472</v>
      </c>
      <c r="C8" t="s">
        <v>473</v>
      </c>
    </row>
    <row r="9" spans="1:3" x14ac:dyDescent="0.25">
      <c r="A9" t="s">
        <v>474</v>
      </c>
      <c r="B9" t="s">
        <v>474</v>
      </c>
      <c r="C9" t="s">
        <v>475</v>
      </c>
    </row>
    <row r="10" spans="1:3" x14ac:dyDescent="0.25">
      <c r="A10" t="s">
        <v>476</v>
      </c>
      <c r="B10" t="s">
        <v>476</v>
      </c>
      <c r="C10" t="s">
        <v>477</v>
      </c>
    </row>
    <row r="11" spans="1:3" x14ac:dyDescent="0.25">
      <c r="A11" t="s">
        <v>478</v>
      </c>
      <c r="B11" t="s">
        <v>478</v>
      </c>
      <c r="C11" t="s">
        <v>479</v>
      </c>
    </row>
    <row r="12" spans="1:3" x14ac:dyDescent="0.25">
      <c r="A12" t="s">
        <v>17</v>
      </c>
      <c r="B12" t="s">
        <v>17</v>
      </c>
      <c r="C12" t="s">
        <v>480</v>
      </c>
    </row>
    <row r="13" spans="1:3" x14ac:dyDescent="0.25">
      <c r="C13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CF495-EB39-4DFA-B631-52E7BF391C2E}">
  <sheetPr>
    <tabColor theme="9" tint="0.59999389629810485"/>
    <pageSetUpPr fitToPage="1"/>
  </sheetPr>
  <dimension ref="A1:U130"/>
  <sheetViews>
    <sheetView topLeftCell="H1" zoomScaleNormal="100" workbookViewId="0">
      <selection activeCell="E21" sqref="E21"/>
    </sheetView>
  </sheetViews>
  <sheetFormatPr defaultColWidth="10" defaultRowHeight="15" x14ac:dyDescent="0.25"/>
  <cols>
    <col min="1" max="1" width="2.7109375" style="1" customWidth="1"/>
    <col min="2" max="4" width="16.7109375" customWidth="1"/>
    <col min="5" max="5" width="19.7109375" customWidth="1"/>
    <col min="6" max="6" width="24.42578125" customWidth="1"/>
    <col min="7" max="7" width="21.85546875" customWidth="1"/>
    <col min="8" max="8" width="20" customWidth="1"/>
    <col min="9" max="11" width="24.42578125" customWidth="1"/>
    <col min="12" max="14" width="20.42578125" customWidth="1"/>
    <col min="20" max="20" width="11.42578125" customWidth="1"/>
  </cols>
  <sheetData>
    <row r="1" spans="2:21" ht="15.75" x14ac:dyDescent="0.25">
      <c r="B1" s="219" t="s">
        <v>0</v>
      </c>
      <c r="C1" s="219"/>
      <c r="D1" s="219"/>
      <c r="E1" s="50"/>
      <c r="F1" s="1"/>
      <c r="G1" s="5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.75" x14ac:dyDescent="0.25">
      <c r="B2" s="219" t="s">
        <v>18</v>
      </c>
      <c r="C2" s="219"/>
      <c r="D2" s="219"/>
      <c r="E2" s="50"/>
      <c r="F2" s="1"/>
      <c r="G2" s="5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" customHeight="1" x14ac:dyDescent="0.25">
      <c r="B3" s="313"/>
      <c r="C3" s="314"/>
      <c r="D3" s="296"/>
      <c r="E3" s="296"/>
      <c r="F3" s="296"/>
      <c r="G3" s="49"/>
      <c r="H3" s="49"/>
      <c r="I3" s="49"/>
      <c r="J3" s="49"/>
      <c r="K3" s="49"/>
      <c r="L3" s="49"/>
      <c r="M3" s="49"/>
      <c r="N3" s="49"/>
      <c r="O3" s="49"/>
      <c r="P3" s="251"/>
      <c r="Q3" s="311" t="s">
        <v>19</v>
      </c>
      <c r="R3" s="312"/>
      <c r="S3" s="312"/>
      <c r="T3" s="312"/>
      <c r="U3" s="312"/>
    </row>
    <row r="4" spans="2:21" ht="45" x14ac:dyDescent="0.25">
      <c r="B4" s="40" t="s">
        <v>10</v>
      </c>
      <c r="C4" s="40" t="s">
        <v>20</v>
      </c>
      <c r="D4" s="40" t="s">
        <v>21</v>
      </c>
      <c r="E4" s="40" t="s">
        <v>22</v>
      </c>
      <c r="F4" s="40" t="s">
        <v>5</v>
      </c>
      <c r="G4" s="40" t="s">
        <v>6</v>
      </c>
      <c r="H4" s="40" t="s">
        <v>23</v>
      </c>
      <c r="I4" s="40" t="s">
        <v>24</v>
      </c>
      <c r="J4" s="40" t="s">
        <v>25</v>
      </c>
      <c r="K4" s="40" t="s">
        <v>26</v>
      </c>
      <c r="L4" s="40" t="s">
        <v>27</v>
      </c>
      <c r="M4" s="40" t="s">
        <v>28</v>
      </c>
      <c r="N4" s="40" t="s">
        <v>29</v>
      </c>
      <c r="O4" s="40" t="s">
        <v>30</v>
      </c>
      <c r="P4" s="40" t="s">
        <v>31</v>
      </c>
      <c r="Q4" s="281" t="s">
        <v>13</v>
      </c>
      <c r="R4" s="281" t="s">
        <v>14</v>
      </c>
      <c r="S4" s="281" t="s">
        <v>15</v>
      </c>
      <c r="T4" s="281" t="s">
        <v>16</v>
      </c>
      <c r="U4" s="281" t="s">
        <v>17</v>
      </c>
    </row>
    <row r="5" spans="2:21" x14ac:dyDescent="0.2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2"/>
      <c r="P5" s="2"/>
      <c r="Q5" s="2"/>
      <c r="R5" s="2"/>
      <c r="S5" s="2"/>
      <c r="T5" s="2"/>
      <c r="U5" s="2"/>
    </row>
    <row r="6" spans="2:2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2:2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2:2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2:2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2:2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2:21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2:21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2:2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2:2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2:2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2:21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 x14ac:dyDescent="0.25">
      <c r="B21" s="2"/>
      <c r="C21" s="2"/>
      <c r="D21" s="2"/>
      <c r="E21" s="2"/>
      <c r="F21" s="2"/>
      <c r="G21" s="46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2:2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2:2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2:21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2:21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2:2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2:2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2:2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2:2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2:21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2:21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2:2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2:21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2:21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2:21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2:21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2:21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2:21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2:21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2:21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2:21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2:21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2:21" x14ac:dyDescent="0.2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2"/>
      <c r="P58" s="2"/>
      <c r="Q58" s="2"/>
      <c r="R58" s="2"/>
      <c r="S58" s="2"/>
      <c r="T58" s="2"/>
      <c r="U58" s="2"/>
    </row>
    <row r="59" spans="2:21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2:21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2:21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2:21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2:21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2:21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2:21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2:2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2:21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2:21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2:21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2:21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2:21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2:21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2:21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2:21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2:21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2:2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2:21" x14ac:dyDescent="0.25">
      <c r="B77" s="45"/>
      <c r="C77" s="45"/>
      <c r="D77" s="45"/>
      <c r="E77" s="2"/>
      <c r="F77" s="2"/>
      <c r="G77" s="46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2:21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2:21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2:21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2:21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2:21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2:21" x14ac:dyDescent="0.25">
      <c r="B83" s="45"/>
      <c r="C83" s="45"/>
      <c r="D83" s="45"/>
      <c r="E83" s="2"/>
      <c r="F83" s="2"/>
      <c r="G83" s="46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2:21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2:21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2:21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2:21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2:21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2:21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2:21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2:21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2:21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2:21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2:21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2:21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2:21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2:21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2:21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2:21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2:21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2:21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2:21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2:21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2:21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2:2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2:21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2:21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2:2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2:21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2:21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2:2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2:21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2:21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2:21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2:21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2:21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2:21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2:2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2:21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2:21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2:21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2:21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2:21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2:21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2:21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2:21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2:21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2:21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2:21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2:21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</sheetData>
  <mergeCells count="2">
    <mergeCell ref="Q3:U3"/>
    <mergeCell ref="B3:C3"/>
  </mergeCells>
  <pageMargins left="0.7" right="0.7" top="0.75" bottom="0.75" header="0.3" footer="0.3"/>
  <pageSetup scale="10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D383A-D1EE-4917-8A57-5B063BCD9065}">
  <sheetPr>
    <tabColor theme="3" tint="0.59999389629810485"/>
  </sheetPr>
  <dimension ref="A1:O37"/>
  <sheetViews>
    <sheetView zoomScaleNormal="100" workbookViewId="0">
      <selection activeCell="B20" sqref="B20:K20"/>
    </sheetView>
  </sheetViews>
  <sheetFormatPr defaultColWidth="8.85546875" defaultRowHeight="15" x14ac:dyDescent="0.25"/>
  <cols>
    <col min="1" max="1" width="2.7109375" style="1" customWidth="1"/>
    <col min="2" max="2" width="29.5703125" customWidth="1"/>
    <col min="3" max="15" width="15.7109375" customWidth="1"/>
  </cols>
  <sheetData>
    <row r="1" spans="2:15" x14ac:dyDescent="0.25">
      <c r="B1" s="219" t="s">
        <v>481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x14ac:dyDescent="0.25">
      <c r="B2" s="219" t="s">
        <v>482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x14ac:dyDescent="0.25">
      <c r="B3" s="348">
        <v>2021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</row>
    <row r="4" spans="2:15" x14ac:dyDescent="0.25">
      <c r="B4" s="345"/>
      <c r="C4" s="345"/>
      <c r="D4" s="346"/>
      <c r="E4" s="343" t="s">
        <v>483</v>
      </c>
      <c r="F4" s="344"/>
      <c r="G4" s="344"/>
      <c r="H4" s="344"/>
      <c r="I4" s="344"/>
      <c r="J4" s="344"/>
      <c r="K4" s="344"/>
      <c r="L4" s="353" t="s">
        <v>484</v>
      </c>
      <c r="M4" s="353"/>
      <c r="N4" s="353"/>
      <c r="O4" s="353"/>
    </row>
    <row r="5" spans="2:15" ht="3.6" customHeight="1" x14ac:dyDescent="0.25">
      <c r="B5" s="351"/>
      <c r="C5" s="351"/>
      <c r="D5" s="351"/>
      <c r="E5" s="343"/>
      <c r="F5" s="344"/>
      <c r="G5" s="344"/>
      <c r="H5" s="344"/>
      <c r="I5" s="344"/>
      <c r="J5" s="344"/>
      <c r="K5" s="344"/>
    </row>
    <row r="6" spans="2:15" ht="30" x14ac:dyDescent="0.25">
      <c r="B6" s="264" t="s">
        <v>485</v>
      </c>
      <c r="C6" s="264" t="s">
        <v>486</v>
      </c>
      <c r="D6" s="266" t="s">
        <v>487</v>
      </c>
      <c r="E6" s="267" t="s">
        <v>68</v>
      </c>
      <c r="F6" s="267" t="s">
        <v>488</v>
      </c>
      <c r="G6" s="267" t="s">
        <v>489</v>
      </c>
      <c r="H6" s="267" t="s">
        <v>490</v>
      </c>
      <c r="I6" s="267" t="s">
        <v>491</v>
      </c>
      <c r="J6" s="267" t="s">
        <v>492</v>
      </c>
      <c r="K6" s="267" t="s">
        <v>362</v>
      </c>
      <c r="L6" s="270" t="s">
        <v>13</v>
      </c>
      <c r="M6" s="264" t="s">
        <v>14</v>
      </c>
      <c r="N6" s="271" t="s">
        <v>493</v>
      </c>
      <c r="O6" s="271" t="s">
        <v>494</v>
      </c>
    </row>
    <row r="7" spans="2:15" x14ac:dyDescent="0.25">
      <c r="B7" s="2" t="s">
        <v>495</v>
      </c>
      <c r="C7" s="2"/>
      <c r="D7" s="154"/>
      <c r="E7" s="2"/>
      <c r="F7" s="2"/>
      <c r="G7" s="2"/>
      <c r="H7" s="2"/>
      <c r="I7" s="2"/>
      <c r="J7" s="2"/>
      <c r="K7" s="2"/>
      <c r="L7" s="268"/>
      <c r="M7" s="2"/>
      <c r="N7" s="2"/>
      <c r="O7" s="2"/>
    </row>
    <row r="8" spans="2:15" x14ac:dyDescent="0.25">
      <c r="B8" s="2" t="s">
        <v>496</v>
      </c>
      <c r="C8" s="2"/>
      <c r="D8" s="154"/>
      <c r="E8" s="2"/>
      <c r="F8" s="2"/>
      <c r="G8" s="2"/>
      <c r="H8" s="2"/>
      <c r="I8" s="2"/>
      <c r="J8" s="2"/>
      <c r="K8" s="2"/>
      <c r="L8" s="268"/>
      <c r="M8" s="2"/>
      <c r="N8" s="2"/>
      <c r="O8" s="2"/>
    </row>
    <row r="9" spans="2:15" x14ac:dyDescent="0.25">
      <c r="B9" s="2" t="s">
        <v>497</v>
      </c>
      <c r="C9" s="2"/>
      <c r="D9" s="154"/>
      <c r="E9" s="2"/>
      <c r="F9" s="2"/>
      <c r="G9" s="2"/>
      <c r="H9" s="2"/>
      <c r="I9" s="2"/>
      <c r="J9" s="2"/>
      <c r="K9" s="2"/>
      <c r="L9" s="268"/>
      <c r="M9" s="2"/>
      <c r="N9" s="2"/>
      <c r="O9" s="2"/>
    </row>
    <row r="10" spans="2:15" x14ac:dyDescent="0.25">
      <c r="B10" s="2" t="s">
        <v>541</v>
      </c>
      <c r="C10" s="2"/>
      <c r="D10" s="154"/>
      <c r="E10" s="2"/>
      <c r="F10" s="2"/>
      <c r="G10" s="2"/>
      <c r="H10" s="2"/>
      <c r="I10" s="2"/>
      <c r="J10" s="2"/>
      <c r="K10" s="2"/>
      <c r="L10" s="268"/>
      <c r="M10" s="2"/>
      <c r="N10" s="2"/>
      <c r="O10" s="2"/>
    </row>
    <row r="11" spans="2:15" ht="30" customHeight="1" x14ac:dyDescent="0.25">
      <c r="B11" s="354"/>
      <c r="C11" s="354"/>
      <c r="D11" s="354"/>
      <c r="E11" s="355"/>
      <c r="F11" s="355"/>
      <c r="G11" s="355"/>
      <c r="H11" s="355"/>
      <c r="I11" s="355"/>
      <c r="J11" s="355"/>
      <c r="K11" s="355"/>
    </row>
    <row r="12" spans="2:15" x14ac:dyDescent="0.25">
      <c r="B12" s="348">
        <v>2022</v>
      </c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</row>
    <row r="13" spans="2:15" x14ac:dyDescent="0.25">
      <c r="B13" s="347"/>
      <c r="C13" s="345"/>
      <c r="D13" s="346"/>
      <c r="E13" s="343" t="s">
        <v>483</v>
      </c>
      <c r="F13" s="344"/>
      <c r="G13" s="344"/>
      <c r="H13" s="344"/>
      <c r="I13" s="344"/>
      <c r="J13" s="344"/>
      <c r="K13" s="344"/>
      <c r="L13" s="343" t="s">
        <v>484</v>
      </c>
      <c r="M13" s="344"/>
      <c r="N13" s="344"/>
      <c r="O13" s="344"/>
    </row>
    <row r="14" spans="2:15" ht="3.6" customHeight="1" x14ac:dyDescent="0.25">
      <c r="B14" s="351"/>
      <c r="C14" s="351"/>
      <c r="D14" s="351"/>
      <c r="E14" s="326"/>
      <c r="F14" s="326"/>
      <c r="G14" s="326"/>
      <c r="H14" s="326"/>
      <c r="I14" s="326"/>
      <c r="J14" s="326"/>
      <c r="K14" s="327"/>
    </row>
    <row r="15" spans="2:15" ht="30" x14ac:dyDescent="0.25">
      <c r="B15" s="264" t="s">
        <v>485</v>
      </c>
      <c r="C15" s="264" t="s">
        <v>486</v>
      </c>
      <c r="D15" s="266" t="s">
        <v>487</v>
      </c>
      <c r="E15" s="269" t="s">
        <v>68</v>
      </c>
      <c r="F15" s="269" t="s">
        <v>488</v>
      </c>
      <c r="G15" s="269" t="s">
        <v>489</v>
      </c>
      <c r="H15" s="269" t="s">
        <v>490</v>
      </c>
      <c r="I15" s="269" t="s">
        <v>491</v>
      </c>
      <c r="J15" s="269" t="s">
        <v>492</v>
      </c>
      <c r="K15" s="269" t="s">
        <v>362</v>
      </c>
      <c r="L15" s="270" t="s">
        <v>13</v>
      </c>
      <c r="M15" s="264" t="s">
        <v>14</v>
      </c>
      <c r="N15" s="271" t="s">
        <v>493</v>
      </c>
      <c r="O15" s="271" t="s">
        <v>494</v>
      </c>
    </row>
    <row r="16" spans="2:15" x14ac:dyDescent="0.25">
      <c r="B16" s="2" t="s">
        <v>495</v>
      </c>
      <c r="C16" s="2"/>
      <c r="D16" s="154"/>
      <c r="E16" s="2"/>
      <c r="F16" s="2"/>
      <c r="G16" s="2"/>
      <c r="H16" s="2"/>
      <c r="I16" s="2"/>
      <c r="J16" s="2"/>
      <c r="K16" s="2"/>
      <c r="L16" s="268"/>
      <c r="M16" s="2"/>
      <c r="N16" s="2"/>
      <c r="O16" s="2"/>
    </row>
    <row r="17" spans="2:15" x14ac:dyDescent="0.25">
      <c r="B17" s="2" t="s">
        <v>496</v>
      </c>
      <c r="C17" s="2"/>
      <c r="D17" s="154"/>
      <c r="E17" s="2"/>
      <c r="F17" s="2"/>
      <c r="G17" s="2"/>
      <c r="H17" s="2"/>
      <c r="I17" s="2"/>
      <c r="J17" s="2"/>
      <c r="K17" s="2"/>
      <c r="L17" s="268"/>
      <c r="M17" s="2"/>
      <c r="N17" s="2"/>
      <c r="O17" s="2"/>
    </row>
    <row r="18" spans="2:15" x14ac:dyDescent="0.25">
      <c r="B18" s="2" t="s">
        <v>497</v>
      </c>
      <c r="C18" s="2"/>
      <c r="D18" s="154"/>
      <c r="E18" s="2"/>
      <c r="F18" s="2"/>
      <c r="G18" s="2"/>
      <c r="H18" s="2"/>
      <c r="I18" s="2"/>
      <c r="J18" s="2"/>
      <c r="K18" s="2"/>
      <c r="L18" s="268"/>
      <c r="M18" s="2"/>
      <c r="N18" s="2"/>
      <c r="O18" s="2"/>
    </row>
    <row r="19" spans="2:15" x14ac:dyDescent="0.25">
      <c r="B19" s="272" t="s">
        <v>541</v>
      </c>
      <c r="C19" s="272"/>
      <c r="D19" s="273"/>
      <c r="E19" s="272"/>
      <c r="F19" s="272"/>
      <c r="G19" s="272"/>
      <c r="H19" s="272"/>
      <c r="I19" s="272"/>
      <c r="J19" s="272"/>
      <c r="K19" s="272"/>
      <c r="L19" s="268"/>
      <c r="M19" s="2"/>
      <c r="N19" s="2"/>
      <c r="O19" s="2"/>
    </row>
    <row r="20" spans="2:15" ht="30" customHeight="1" x14ac:dyDescent="0.25">
      <c r="B20" s="354"/>
      <c r="C20" s="354"/>
      <c r="D20" s="354"/>
      <c r="E20" s="354"/>
      <c r="F20" s="354"/>
      <c r="G20" s="354"/>
      <c r="H20" s="354"/>
      <c r="I20" s="354"/>
      <c r="J20" s="354"/>
      <c r="K20" s="354"/>
    </row>
    <row r="21" spans="2:15" x14ac:dyDescent="0.25">
      <c r="B21" s="348">
        <v>2023</v>
      </c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</row>
    <row r="22" spans="2:15" x14ac:dyDescent="0.25">
      <c r="B22" s="345"/>
      <c r="C22" s="345"/>
      <c r="D22" s="346"/>
      <c r="E22" s="343" t="s">
        <v>483</v>
      </c>
      <c r="F22" s="344"/>
      <c r="G22" s="344"/>
      <c r="H22" s="344"/>
      <c r="I22" s="344"/>
      <c r="J22" s="344"/>
      <c r="K22" s="344"/>
      <c r="L22" s="343" t="s">
        <v>484</v>
      </c>
      <c r="M22" s="344"/>
      <c r="N22" s="344"/>
      <c r="O22" s="344"/>
    </row>
    <row r="23" spans="2:15" ht="3.6" customHeight="1" x14ac:dyDescent="0.25">
      <c r="B23" s="351"/>
      <c r="C23" s="351"/>
      <c r="D23" s="351"/>
      <c r="E23" s="343"/>
      <c r="F23" s="344"/>
      <c r="G23" s="344"/>
      <c r="H23" s="344"/>
      <c r="I23" s="344"/>
      <c r="J23" s="344"/>
      <c r="K23" s="344"/>
    </row>
    <row r="24" spans="2:15" ht="30" x14ac:dyDescent="0.25">
      <c r="B24" s="264" t="s">
        <v>485</v>
      </c>
      <c r="C24" s="264" t="s">
        <v>486</v>
      </c>
      <c r="D24" s="266" t="s">
        <v>487</v>
      </c>
      <c r="E24" s="267" t="s">
        <v>68</v>
      </c>
      <c r="F24" s="267" t="s">
        <v>488</v>
      </c>
      <c r="G24" s="267" t="s">
        <v>489</v>
      </c>
      <c r="H24" s="267" t="s">
        <v>490</v>
      </c>
      <c r="I24" s="267" t="s">
        <v>491</v>
      </c>
      <c r="J24" s="267" t="s">
        <v>492</v>
      </c>
      <c r="K24" s="267" t="s">
        <v>17</v>
      </c>
      <c r="L24" s="270" t="s">
        <v>13</v>
      </c>
      <c r="M24" s="264" t="s">
        <v>14</v>
      </c>
      <c r="N24" s="264" t="s">
        <v>16</v>
      </c>
      <c r="O24" s="271" t="s">
        <v>494</v>
      </c>
    </row>
    <row r="25" spans="2:15" x14ac:dyDescent="0.25">
      <c r="B25" s="2" t="s">
        <v>495</v>
      </c>
      <c r="C25" s="2"/>
      <c r="D25" s="154"/>
      <c r="E25" s="2"/>
      <c r="F25" s="2"/>
      <c r="G25" s="2"/>
      <c r="H25" s="2"/>
      <c r="I25" s="2"/>
      <c r="J25" s="2"/>
      <c r="K25" s="2"/>
      <c r="L25" s="268"/>
      <c r="M25" s="2"/>
      <c r="N25" s="2"/>
      <c r="O25" s="2"/>
    </row>
    <row r="26" spans="2:15" x14ac:dyDescent="0.25">
      <c r="B26" s="2" t="s">
        <v>496</v>
      </c>
      <c r="C26" s="2"/>
      <c r="D26" s="154"/>
      <c r="E26" s="2"/>
      <c r="F26" s="2"/>
      <c r="G26" s="2"/>
      <c r="H26" s="2"/>
      <c r="I26" s="2"/>
      <c r="J26" s="2"/>
      <c r="K26" s="2"/>
      <c r="L26" s="268"/>
      <c r="M26" s="2"/>
      <c r="N26" s="2"/>
      <c r="O26" s="2"/>
    </row>
    <row r="27" spans="2:15" x14ac:dyDescent="0.25">
      <c r="B27" s="2" t="s">
        <v>497</v>
      </c>
      <c r="C27" s="2"/>
      <c r="D27" s="154"/>
      <c r="E27" s="2"/>
      <c r="F27" s="2"/>
      <c r="G27" s="2"/>
      <c r="H27" s="2"/>
      <c r="I27" s="2"/>
      <c r="J27" s="2"/>
      <c r="K27" s="2"/>
      <c r="L27" s="268"/>
      <c r="M27" s="2"/>
      <c r="N27" s="2"/>
      <c r="O27" s="2"/>
    </row>
    <row r="28" spans="2:15" x14ac:dyDescent="0.25">
      <c r="B28" s="2" t="s">
        <v>541</v>
      </c>
      <c r="C28" s="2"/>
      <c r="D28" s="154"/>
      <c r="E28" s="2"/>
      <c r="F28" s="2"/>
      <c r="G28" s="2"/>
      <c r="H28" s="2"/>
      <c r="I28" s="2"/>
      <c r="J28" s="2"/>
      <c r="K28" s="2"/>
      <c r="L28" s="268"/>
      <c r="M28" s="2"/>
      <c r="N28" s="2"/>
      <c r="O28" s="2"/>
    </row>
    <row r="29" spans="2:15" ht="30" customHeight="1" x14ac:dyDescent="0.25"/>
    <row r="30" spans="2:15" x14ac:dyDescent="0.25">
      <c r="B30" s="350" t="s">
        <v>498</v>
      </c>
      <c r="C30" s="350"/>
      <c r="D30" s="350"/>
      <c r="E30" s="131"/>
      <c r="F30" s="131"/>
      <c r="G30" s="131"/>
      <c r="H30" s="131"/>
      <c r="I30" s="131"/>
      <c r="J30" s="131"/>
      <c r="K30" s="131"/>
    </row>
    <row r="31" spans="2:15" x14ac:dyDescent="0.25">
      <c r="B31" s="352"/>
      <c r="C31" s="352"/>
      <c r="D31" s="347"/>
      <c r="E31" s="3"/>
      <c r="F31" s="3"/>
      <c r="G31" s="3"/>
      <c r="H31" s="3"/>
      <c r="I31" s="3"/>
      <c r="J31" s="3"/>
      <c r="K31" s="3"/>
    </row>
    <row r="32" spans="2:15" ht="3.6" customHeight="1" x14ac:dyDescent="0.25">
      <c r="B32" s="349"/>
      <c r="C32" s="349"/>
      <c r="D32" s="349"/>
      <c r="E32" s="3"/>
      <c r="F32" s="3"/>
      <c r="G32" s="3"/>
      <c r="H32" s="3"/>
      <c r="I32" s="3"/>
      <c r="J32" s="3"/>
      <c r="K32" s="3"/>
    </row>
    <row r="33" spans="2:11" ht="45" x14ac:dyDescent="0.25">
      <c r="B33" s="264" t="s">
        <v>485</v>
      </c>
      <c r="C33" s="264" t="s">
        <v>499</v>
      </c>
      <c r="D33" s="265" t="s">
        <v>500</v>
      </c>
      <c r="E33" s="274"/>
      <c r="F33" s="274"/>
      <c r="G33" s="274"/>
      <c r="H33" s="274"/>
      <c r="I33" s="274"/>
      <c r="J33" s="274"/>
      <c r="K33" s="274"/>
    </row>
    <row r="34" spans="2:11" x14ac:dyDescent="0.25">
      <c r="B34" s="2" t="s">
        <v>495</v>
      </c>
      <c r="C34" s="2"/>
      <c r="D34" s="2"/>
    </row>
    <row r="35" spans="2:11" x14ac:dyDescent="0.25">
      <c r="B35" s="2" t="s">
        <v>496</v>
      </c>
      <c r="C35" s="2"/>
      <c r="D35" s="2"/>
    </row>
    <row r="36" spans="2:11" x14ac:dyDescent="0.25">
      <c r="B36" s="2" t="s">
        <v>497</v>
      </c>
      <c r="C36" s="2"/>
      <c r="D36" s="2"/>
    </row>
    <row r="37" spans="2:11" x14ac:dyDescent="0.25">
      <c r="B37" s="2" t="s">
        <v>541</v>
      </c>
      <c r="C37" s="2"/>
      <c r="D37" s="2"/>
    </row>
  </sheetData>
  <mergeCells count="23">
    <mergeCell ref="B20:K20"/>
    <mergeCell ref="E14:K14"/>
    <mergeCell ref="E5:K5"/>
    <mergeCell ref="E13:K13"/>
    <mergeCell ref="B11:K11"/>
    <mergeCell ref="B5:D5"/>
    <mergeCell ref="B14:D14"/>
    <mergeCell ref="E4:K4"/>
    <mergeCell ref="B4:D4"/>
    <mergeCell ref="B13:D13"/>
    <mergeCell ref="B3:O3"/>
    <mergeCell ref="B32:D32"/>
    <mergeCell ref="B30:D30"/>
    <mergeCell ref="B23:D23"/>
    <mergeCell ref="E23:K23"/>
    <mergeCell ref="B31:D31"/>
    <mergeCell ref="L4:O4"/>
    <mergeCell ref="L13:O13"/>
    <mergeCell ref="L22:O22"/>
    <mergeCell ref="B21:O21"/>
    <mergeCell ref="B12:O12"/>
    <mergeCell ref="B22:D22"/>
    <mergeCell ref="E22:K22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45E36-E242-481A-9674-0022B47D9B45}">
  <sheetPr>
    <tabColor theme="3" tint="0.59999389629810485"/>
    <pageSetUpPr fitToPage="1"/>
  </sheetPr>
  <dimension ref="A1:N11"/>
  <sheetViews>
    <sheetView zoomScaleNormal="100" zoomScalePageLayoutView="60" workbookViewId="0">
      <pane xSplit="2" topLeftCell="C1" activePane="topRight" state="frozen"/>
      <selection pane="topRight" activeCell="N4" sqref="N4"/>
    </sheetView>
  </sheetViews>
  <sheetFormatPr defaultColWidth="9.140625" defaultRowHeight="15" x14ac:dyDescent="0.25"/>
  <cols>
    <col min="1" max="1" width="2.7109375" style="1" customWidth="1"/>
    <col min="2" max="2" width="19.85546875" style="11" customWidth="1"/>
    <col min="3" max="3" width="22.140625" customWidth="1"/>
    <col min="4" max="14" width="15.7109375" customWidth="1"/>
  </cols>
  <sheetData>
    <row r="1" spans="1:14" s="1" customFormat="1" ht="16.5" x14ac:dyDescent="0.3">
      <c r="B1" s="219" t="s">
        <v>481</v>
      </c>
      <c r="N1" s="93"/>
    </row>
    <row r="2" spans="1:14" s="1" customFormat="1" ht="16.5" x14ac:dyDescent="0.3">
      <c r="B2" s="219" t="s">
        <v>501</v>
      </c>
      <c r="N2" s="93"/>
    </row>
    <row r="3" spans="1:14" x14ac:dyDescent="0.25">
      <c r="D3" s="356" t="s">
        <v>502</v>
      </c>
      <c r="E3" s="356"/>
      <c r="F3" s="356"/>
      <c r="G3" s="356"/>
      <c r="H3" s="356"/>
      <c r="I3" s="356"/>
      <c r="J3" s="356"/>
      <c r="K3" s="356"/>
      <c r="L3" s="356"/>
      <c r="M3" s="356"/>
      <c r="N3" s="356"/>
    </row>
    <row r="4" spans="1:14" s="92" customFormat="1" ht="30" x14ac:dyDescent="0.25">
      <c r="A4" s="258"/>
      <c r="B4" s="264" t="s">
        <v>503</v>
      </c>
      <c r="C4" s="265" t="s">
        <v>504</v>
      </c>
      <c r="D4" s="264" t="s">
        <v>68</v>
      </c>
      <c r="E4" s="264" t="s">
        <v>488</v>
      </c>
      <c r="F4" s="264" t="s">
        <v>489</v>
      </c>
      <c r="G4" s="264" t="s">
        <v>505</v>
      </c>
      <c r="H4" s="264" t="s">
        <v>506</v>
      </c>
      <c r="I4" s="264" t="s">
        <v>507</v>
      </c>
      <c r="J4" s="264" t="s">
        <v>490</v>
      </c>
      <c r="K4" s="264" t="s">
        <v>491</v>
      </c>
      <c r="L4" s="264" t="s">
        <v>492</v>
      </c>
      <c r="M4" s="264" t="s">
        <v>508</v>
      </c>
      <c r="N4" s="264" t="s">
        <v>509</v>
      </c>
    </row>
    <row r="5" spans="1:14" x14ac:dyDescent="0.25">
      <c r="B5" s="280">
        <v>2018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B6" s="280">
        <v>2019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B7" s="280">
        <v>2020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B8" s="280">
        <v>2021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B9" s="280">
        <v>2022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B10" s="280">
        <v>2023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B11" s="280" t="s">
        <v>510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</sheetData>
  <mergeCells count="1">
    <mergeCell ref="D3:N3"/>
  </mergeCells>
  <pageMargins left="0.25" right="0.25" top="0.75" bottom="0.75" header="0.3" footer="0.3"/>
  <pageSetup paperSize="5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5842C-AF43-4B6F-A14B-CFF880966267}">
  <sheetPr>
    <tabColor theme="3" tint="0.59999389629810485"/>
    <pageSetUpPr fitToPage="1"/>
  </sheetPr>
  <dimension ref="A1:N11"/>
  <sheetViews>
    <sheetView zoomScaleNormal="100" zoomScalePageLayoutView="60" workbookViewId="0">
      <pane xSplit="2" topLeftCell="C1" activePane="topRight" state="frozen"/>
      <selection pane="topRight" activeCell="B4" sqref="B4:G4"/>
    </sheetView>
  </sheetViews>
  <sheetFormatPr defaultColWidth="9.140625" defaultRowHeight="15" x14ac:dyDescent="0.25"/>
  <cols>
    <col min="1" max="1" width="2.7109375" style="1" customWidth="1"/>
    <col min="2" max="2" width="19.85546875" style="11" customWidth="1"/>
    <col min="3" max="3" width="33.85546875" customWidth="1"/>
    <col min="4" max="4" width="41.7109375" customWidth="1"/>
    <col min="5" max="14" width="15.7109375" customWidth="1"/>
  </cols>
  <sheetData>
    <row r="1" spans="1:14" s="1" customFormat="1" ht="16.5" x14ac:dyDescent="0.3">
      <c r="B1" s="219" t="s">
        <v>511</v>
      </c>
      <c r="N1" s="93"/>
    </row>
    <row r="2" spans="1:14" s="1" customFormat="1" ht="16.5" x14ac:dyDescent="0.3">
      <c r="B2" s="219" t="s">
        <v>512</v>
      </c>
      <c r="N2" s="93"/>
    </row>
    <row r="3" spans="1:14" x14ac:dyDescent="0.25">
      <c r="B3" s="345"/>
      <c r="C3" s="345"/>
      <c r="D3" s="345"/>
      <c r="E3" s="345"/>
      <c r="F3" s="345"/>
      <c r="G3" s="345"/>
      <c r="H3" s="355"/>
      <c r="I3" s="355"/>
      <c r="J3" s="355"/>
      <c r="K3" s="355"/>
      <c r="L3" s="355"/>
      <c r="M3" s="355"/>
      <c r="N3" s="357"/>
    </row>
    <row r="4" spans="1:14" s="92" customFormat="1" ht="45" x14ac:dyDescent="0.25">
      <c r="A4" s="258"/>
      <c r="B4" s="88" t="s">
        <v>503</v>
      </c>
      <c r="C4" s="87" t="s">
        <v>513</v>
      </c>
      <c r="D4" s="88" t="s">
        <v>514</v>
      </c>
      <c r="E4" s="88" t="s">
        <v>515</v>
      </c>
      <c r="F4" s="88" t="s">
        <v>516</v>
      </c>
      <c r="G4" s="88" t="s">
        <v>517</v>
      </c>
      <c r="H4" s="218"/>
      <c r="I4" s="218"/>
      <c r="J4" s="218"/>
      <c r="K4" s="218"/>
      <c r="L4" s="218"/>
      <c r="M4" s="218"/>
      <c r="N4" s="218"/>
    </row>
    <row r="5" spans="1:14" ht="16.5" x14ac:dyDescent="0.3">
      <c r="B5" s="94"/>
      <c r="C5" s="91"/>
      <c r="D5" s="275"/>
      <c r="E5" s="91"/>
      <c r="F5" s="91"/>
      <c r="G5" s="91"/>
      <c r="H5" s="4"/>
      <c r="I5" s="4"/>
      <c r="J5" s="4"/>
      <c r="K5" s="4"/>
      <c r="L5" s="4"/>
      <c r="M5" s="4"/>
      <c r="N5" s="4"/>
    </row>
    <row r="6" spans="1:14" ht="16.5" x14ac:dyDescent="0.3">
      <c r="B6" s="94"/>
      <c r="C6" s="91"/>
      <c r="D6" s="275"/>
      <c r="E6" s="91"/>
      <c r="F6" s="91"/>
      <c r="G6" s="91"/>
      <c r="H6" s="4"/>
      <c r="I6" s="4"/>
      <c r="J6" s="4"/>
      <c r="K6" s="4"/>
      <c r="L6" s="4"/>
      <c r="M6" s="4"/>
      <c r="N6" s="4"/>
    </row>
    <row r="7" spans="1:14" ht="16.5" x14ac:dyDescent="0.3">
      <c r="B7" s="94"/>
      <c r="C7" s="91"/>
      <c r="D7" s="275"/>
      <c r="E7" s="91"/>
      <c r="F7" s="91"/>
      <c r="G7" s="91"/>
      <c r="H7" s="4"/>
      <c r="I7" s="4"/>
      <c r="J7" s="4"/>
      <c r="K7" s="4"/>
      <c r="L7" s="4"/>
      <c r="M7" s="4"/>
      <c r="N7" s="4"/>
    </row>
    <row r="8" spans="1:14" ht="16.5" x14ac:dyDescent="0.3">
      <c r="B8" s="94"/>
      <c r="C8" s="91"/>
      <c r="D8" s="275"/>
      <c r="E8" s="91"/>
      <c r="F8" s="91"/>
      <c r="G8" s="91"/>
      <c r="H8" s="4"/>
      <c r="I8" s="4"/>
      <c r="J8" s="4"/>
      <c r="K8" s="4"/>
      <c r="L8" s="4"/>
      <c r="M8" s="4"/>
      <c r="N8" s="4"/>
    </row>
    <row r="9" spans="1:14" ht="16.5" x14ac:dyDescent="0.3">
      <c r="B9" s="94"/>
      <c r="C9" s="91"/>
      <c r="D9" s="275"/>
      <c r="E9" s="91"/>
      <c r="F9" s="91"/>
      <c r="G9" s="91"/>
      <c r="H9" s="4"/>
      <c r="I9" s="4"/>
      <c r="J9" s="4"/>
      <c r="K9" s="4"/>
      <c r="L9" s="4"/>
      <c r="M9" s="4"/>
      <c r="N9" s="4"/>
    </row>
    <row r="10" spans="1:14" ht="16.5" x14ac:dyDescent="0.3">
      <c r="B10" s="94"/>
      <c r="C10" s="91"/>
      <c r="D10" s="275"/>
      <c r="E10" s="91"/>
      <c r="F10" s="91"/>
      <c r="G10" s="91"/>
      <c r="H10" s="4"/>
      <c r="I10" s="4"/>
      <c r="J10" s="4"/>
      <c r="K10" s="4"/>
      <c r="L10" s="4"/>
      <c r="M10" s="4"/>
      <c r="N10" s="4"/>
    </row>
    <row r="11" spans="1:14" ht="16.5" x14ac:dyDescent="0.3">
      <c r="B11" s="94"/>
      <c r="C11" s="2"/>
      <c r="D11" s="15"/>
      <c r="E11" s="2"/>
      <c r="F11" s="2"/>
      <c r="G11" s="2"/>
    </row>
  </sheetData>
  <mergeCells count="1">
    <mergeCell ref="B3:N3"/>
  </mergeCells>
  <pageMargins left="0.25" right="0.25" top="0.75" bottom="0.75" header="0.3" footer="0.3"/>
  <pageSetup paperSize="5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531DF-5F3C-4ABB-AC91-C9F500D8C617}">
  <sheetPr>
    <tabColor theme="9" tint="0.39997558519241921"/>
  </sheetPr>
  <dimension ref="A1:H35"/>
  <sheetViews>
    <sheetView workbookViewId="0">
      <selection activeCell="B35" sqref="B35"/>
    </sheetView>
  </sheetViews>
  <sheetFormatPr defaultColWidth="9.140625" defaultRowHeight="16.5" x14ac:dyDescent="0.3"/>
  <cols>
    <col min="1" max="1" width="2.7109375" style="5" customWidth="1"/>
    <col min="2" max="2" width="55.140625" customWidth="1"/>
    <col min="3" max="3" width="87.42578125" customWidth="1"/>
    <col min="4" max="4" width="100.85546875" customWidth="1"/>
  </cols>
  <sheetData>
    <row r="1" spans="1:8" s="8" customFormat="1" x14ac:dyDescent="0.3">
      <c r="A1" s="5"/>
      <c r="B1" s="41" t="s">
        <v>538</v>
      </c>
      <c r="C1" s="33"/>
      <c r="D1" s="33"/>
      <c r="E1" s="33"/>
      <c r="F1" s="33"/>
      <c r="G1" s="33"/>
      <c r="H1" s="33"/>
    </row>
    <row r="2" spans="1:8" s="8" customFormat="1" x14ac:dyDescent="0.3">
      <c r="A2" s="5"/>
      <c r="B2" s="41" t="s">
        <v>539</v>
      </c>
      <c r="C2" s="33"/>
      <c r="D2" s="33"/>
      <c r="E2" s="33"/>
      <c r="F2" s="33"/>
      <c r="G2" s="33"/>
      <c r="H2" s="33"/>
    </row>
    <row r="3" spans="1:8" ht="30" x14ac:dyDescent="0.3">
      <c r="B3" s="295" t="s">
        <v>518</v>
      </c>
      <c r="C3" s="88" t="s">
        <v>519</v>
      </c>
      <c r="D3" s="88" t="s">
        <v>520</v>
      </c>
    </row>
    <row r="4" spans="1:8" x14ac:dyDescent="0.3">
      <c r="B4" s="359" t="s">
        <v>521</v>
      </c>
      <c r="C4" s="359"/>
      <c r="D4" s="359"/>
    </row>
    <row r="5" spans="1:8" x14ac:dyDescent="0.3">
      <c r="B5" s="14" t="s">
        <v>522</v>
      </c>
      <c r="C5" s="14"/>
      <c r="D5" s="14"/>
    </row>
    <row r="6" spans="1:8" x14ac:dyDescent="0.3">
      <c r="B6" s="14"/>
      <c r="C6" s="14"/>
      <c r="D6" s="14"/>
    </row>
    <row r="7" spans="1:8" x14ac:dyDescent="0.3">
      <c r="B7" s="359" t="s">
        <v>523</v>
      </c>
      <c r="C7" s="359"/>
      <c r="D7" s="359"/>
    </row>
    <row r="8" spans="1:8" x14ac:dyDescent="0.3">
      <c r="B8" s="14" t="s">
        <v>524</v>
      </c>
      <c r="C8" s="14"/>
      <c r="D8" s="14"/>
    </row>
    <row r="9" spans="1:8" ht="45" x14ac:dyDescent="0.3">
      <c r="B9" s="14" t="s">
        <v>525</v>
      </c>
      <c r="C9" s="14"/>
      <c r="D9" s="14"/>
    </row>
    <row r="10" spans="1:8" x14ac:dyDescent="0.3">
      <c r="B10" s="14"/>
      <c r="C10" s="14"/>
      <c r="D10" s="14"/>
    </row>
    <row r="11" spans="1:8" x14ac:dyDescent="0.3">
      <c r="B11" s="359" t="s">
        <v>526</v>
      </c>
      <c r="C11" s="359"/>
      <c r="D11" s="359"/>
    </row>
    <row r="12" spans="1:8" x14ac:dyDescent="0.3">
      <c r="B12" s="14" t="s">
        <v>527</v>
      </c>
      <c r="C12" s="14"/>
      <c r="D12" s="14"/>
    </row>
    <row r="13" spans="1:8" x14ac:dyDescent="0.3">
      <c r="B13" s="14" t="s">
        <v>528</v>
      </c>
      <c r="C13" s="14"/>
      <c r="D13" s="14"/>
    </row>
    <row r="14" spans="1:8" ht="45" x14ac:dyDescent="0.3">
      <c r="B14" s="14" t="s">
        <v>529</v>
      </c>
      <c r="C14" s="14"/>
      <c r="D14" s="14"/>
    </row>
    <row r="15" spans="1:8" x14ac:dyDescent="0.3">
      <c r="B15" s="1"/>
      <c r="C15" s="1"/>
      <c r="D15" s="1"/>
    </row>
    <row r="16" spans="1:8" x14ac:dyDescent="0.3">
      <c r="B16" s="42" t="s">
        <v>14</v>
      </c>
      <c r="C16" s="360"/>
      <c r="D16" s="2"/>
    </row>
    <row r="17" spans="2:4" ht="30.75" x14ac:dyDescent="0.3">
      <c r="B17" s="15" t="s">
        <v>532</v>
      </c>
      <c r="C17" s="358"/>
      <c r="D17" s="2"/>
    </row>
    <row r="18" spans="2:4" x14ac:dyDescent="0.3">
      <c r="B18" s="15" t="s">
        <v>440</v>
      </c>
      <c r="C18" s="358"/>
      <c r="D18" s="2"/>
    </row>
    <row r="19" spans="2:4" x14ac:dyDescent="0.3">
      <c r="B19" s="15" t="s">
        <v>530</v>
      </c>
      <c r="C19" s="358"/>
      <c r="D19" s="2"/>
    </row>
    <row r="20" spans="2:4" x14ac:dyDescent="0.3">
      <c r="B20" s="15" t="s">
        <v>438</v>
      </c>
      <c r="C20" s="358"/>
      <c r="D20" s="2"/>
    </row>
    <row r="21" spans="2:4" x14ac:dyDescent="0.3">
      <c r="B21" s="15" t="s">
        <v>531</v>
      </c>
      <c r="C21" s="358"/>
      <c r="D21" s="2"/>
    </row>
    <row r="22" spans="2:4" x14ac:dyDescent="0.3">
      <c r="B22" s="2" t="s">
        <v>533</v>
      </c>
      <c r="C22" s="358"/>
      <c r="D22" s="2"/>
    </row>
    <row r="23" spans="2:4" x14ac:dyDescent="0.3">
      <c r="B23" s="1"/>
      <c r="C23" s="1"/>
      <c r="D23" s="1"/>
    </row>
    <row r="24" spans="2:4" x14ac:dyDescent="0.3">
      <c r="B24" s="43" t="s">
        <v>13</v>
      </c>
      <c r="C24" s="358"/>
      <c r="D24" s="2"/>
    </row>
    <row r="25" spans="2:4" x14ac:dyDescent="0.3">
      <c r="B25" s="2" t="s">
        <v>534</v>
      </c>
      <c r="C25" s="358"/>
      <c r="D25" s="2"/>
    </row>
    <row r="26" spans="2:4" x14ac:dyDescent="0.3">
      <c r="B26" s="2" t="s">
        <v>535</v>
      </c>
      <c r="C26" s="358"/>
      <c r="D26" s="2"/>
    </row>
    <row r="27" spans="2:4" x14ac:dyDescent="0.3">
      <c r="B27" s="2" t="s">
        <v>536</v>
      </c>
      <c r="C27" s="358"/>
      <c r="D27" s="2"/>
    </row>
    <row r="28" spans="2:4" x14ac:dyDescent="0.3">
      <c r="B28" s="2" t="s">
        <v>537</v>
      </c>
      <c r="C28" s="361"/>
      <c r="D28" s="2"/>
    </row>
    <row r="29" spans="2:4" x14ac:dyDescent="0.3">
      <c r="B29" s="1"/>
      <c r="C29" s="1"/>
      <c r="D29" s="1"/>
    </row>
    <row r="30" spans="2:4" x14ac:dyDescent="0.3">
      <c r="B30" s="43" t="s">
        <v>494</v>
      </c>
      <c r="C30" s="358"/>
      <c r="D30" s="2"/>
    </row>
    <row r="31" spans="2:4" x14ac:dyDescent="0.3">
      <c r="B31" s="2" t="s">
        <v>530</v>
      </c>
      <c r="C31" s="358"/>
      <c r="D31" s="2"/>
    </row>
    <row r="32" spans="2:4" x14ac:dyDescent="0.3">
      <c r="B32" s="2" t="s">
        <v>438</v>
      </c>
      <c r="C32" s="358"/>
      <c r="D32" s="2"/>
    </row>
    <row r="33" spans="1:4" x14ac:dyDescent="0.3">
      <c r="B33" s="15" t="s">
        <v>531</v>
      </c>
      <c r="C33" s="358"/>
      <c r="D33" s="2"/>
    </row>
    <row r="34" spans="1:4" s="1" customFormat="1" x14ac:dyDescent="0.3">
      <c r="A34" s="5"/>
    </row>
    <row r="35" spans="1:4" x14ac:dyDescent="0.3">
      <c r="B35" t="s">
        <v>540</v>
      </c>
    </row>
  </sheetData>
  <mergeCells count="6">
    <mergeCell ref="C30:C33"/>
    <mergeCell ref="B4:D4"/>
    <mergeCell ref="B7:D7"/>
    <mergeCell ref="B11:D11"/>
    <mergeCell ref="C16:C22"/>
    <mergeCell ref="C24:C28"/>
  </mergeCells>
  <pageMargins left="0.25" right="0.25" top="0.75" bottom="0.75" header="0.3" footer="0.3"/>
  <pageSetup paperSize="5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127FA-C87A-44BD-A1D8-40BF5505C594}">
  <sheetPr>
    <tabColor rgb="FFA9D08E"/>
  </sheetPr>
  <dimension ref="A1:K7"/>
  <sheetViews>
    <sheetView workbookViewId="0">
      <selection activeCell="B7" sqref="B7:I7"/>
    </sheetView>
  </sheetViews>
  <sheetFormatPr defaultRowHeight="15" x14ac:dyDescent="0.25"/>
  <cols>
    <col min="1" max="1" width="2.7109375" style="1" customWidth="1"/>
    <col min="2" max="2" width="15.85546875" customWidth="1"/>
  </cols>
  <sheetData>
    <row r="1" spans="2:11" ht="15.75" x14ac:dyDescent="0.3">
      <c r="B1" s="307" t="s">
        <v>0</v>
      </c>
      <c r="C1" s="307"/>
      <c r="D1" s="307"/>
      <c r="E1" s="307"/>
      <c r="F1" s="1"/>
      <c r="G1" s="1"/>
      <c r="H1" s="1"/>
      <c r="I1" s="1"/>
      <c r="J1" s="1"/>
      <c r="K1" s="1"/>
    </row>
    <row r="2" spans="2:11" ht="15.75" x14ac:dyDescent="0.3">
      <c r="B2" s="276" t="s">
        <v>32</v>
      </c>
      <c r="C2" s="223"/>
      <c r="D2" s="223"/>
      <c r="E2" s="223"/>
      <c r="F2" s="223"/>
      <c r="G2" s="223"/>
      <c r="H2" s="223"/>
      <c r="I2" s="223"/>
      <c r="J2" s="223"/>
      <c r="K2" s="1"/>
    </row>
    <row r="3" spans="2:11" x14ac:dyDescent="0.25">
      <c r="B3" s="165" t="s">
        <v>33</v>
      </c>
      <c r="C3" s="167" t="s">
        <v>34</v>
      </c>
      <c r="D3" s="167" t="s">
        <v>35</v>
      </c>
      <c r="E3" s="167" t="s">
        <v>36</v>
      </c>
      <c r="F3" s="167" t="s">
        <v>37</v>
      </c>
      <c r="G3" s="167" t="s">
        <v>38</v>
      </c>
      <c r="H3" s="167" t="s">
        <v>39</v>
      </c>
      <c r="I3" s="167" t="s">
        <v>40</v>
      </c>
      <c r="J3" s="167" t="s">
        <v>41</v>
      </c>
    </row>
    <row r="4" spans="2:11" x14ac:dyDescent="0.25">
      <c r="B4" s="166" t="s">
        <v>42</v>
      </c>
      <c r="C4" s="166"/>
      <c r="D4" s="166"/>
      <c r="E4" s="166"/>
      <c r="F4" s="166"/>
      <c r="G4" s="166"/>
      <c r="H4" s="166"/>
      <c r="I4" s="166"/>
      <c r="J4" s="166"/>
    </row>
    <row r="5" spans="2:11" x14ac:dyDescent="0.25">
      <c r="B5" s="165" t="s">
        <v>43</v>
      </c>
      <c r="C5" s="165" t="s">
        <v>33</v>
      </c>
      <c r="D5" s="165" t="s">
        <v>33</v>
      </c>
      <c r="E5" s="165" t="s">
        <v>33</v>
      </c>
      <c r="F5" s="165" t="s">
        <v>33</v>
      </c>
      <c r="G5" s="165" t="s">
        <v>33</v>
      </c>
      <c r="H5" s="165"/>
      <c r="I5" s="165" t="s">
        <v>33</v>
      </c>
      <c r="J5" s="165" t="s">
        <v>33</v>
      </c>
    </row>
    <row r="7" spans="2:11" ht="64.5" customHeight="1" x14ac:dyDescent="0.25">
      <c r="B7" s="315" t="s">
        <v>542</v>
      </c>
      <c r="C7" s="315"/>
      <c r="D7" s="315"/>
      <c r="E7" s="315"/>
      <c r="F7" s="315"/>
      <c r="G7" s="315"/>
      <c r="H7" s="315"/>
      <c r="I7" s="315"/>
    </row>
  </sheetData>
  <mergeCells count="2">
    <mergeCell ref="B7:I7"/>
    <mergeCell ref="B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9292A-879C-40F5-A89E-A4781158F3B0}">
  <sheetPr>
    <tabColor rgb="FFA9D08E"/>
  </sheetPr>
  <dimension ref="A1:J7"/>
  <sheetViews>
    <sheetView workbookViewId="0">
      <selection activeCell="L41" sqref="L41"/>
    </sheetView>
  </sheetViews>
  <sheetFormatPr defaultColWidth="9.140625" defaultRowHeight="15" x14ac:dyDescent="0.25"/>
  <cols>
    <col min="1" max="1" width="2.7109375" style="1" customWidth="1"/>
    <col min="2" max="2" width="12.140625" bestFit="1" customWidth="1"/>
  </cols>
  <sheetData>
    <row r="1" spans="2:10" x14ac:dyDescent="0.25">
      <c r="B1" s="6" t="s">
        <v>0</v>
      </c>
      <c r="C1" s="1"/>
      <c r="D1" s="1"/>
      <c r="E1" s="1"/>
      <c r="F1" s="1"/>
      <c r="G1" s="1"/>
      <c r="H1" s="1"/>
      <c r="I1" s="1"/>
      <c r="J1" s="1"/>
    </row>
    <row r="2" spans="2:10" ht="15.75" x14ac:dyDescent="0.3">
      <c r="B2" s="316" t="s">
        <v>44</v>
      </c>
      <c r="C2" s="316"/>
      <c r="D2" s="316"/>
      <c r="E2" s="316"/>
      <c r="F2" s="316"/>
      <c r="G2" s="316"/>
      <c r="H2" s="316"/>
      <c r="I2" s="316"/>
      <c r="J2" s="316"/>
    </row>
    <row r="3" spans="2:10" x14ac:dyDescent="0.25">
      <c r="B3" s="165" t="s">
        <v>33</v>
      </c>
      <c r="C3" s="167" t="s">
        <v>34</v>
      </c>
      <c r="D3" s="167" t="s">
        <v>35</v>
      </c>
      <c r="E3" s="167" t="s">
        <v>36</v>
      </c>
      <c r="F3" s="167" t="s">
        <v>37</v>
      </c>
      <c r="G3" s="167" t="s">
        <v>38</v>
      </c>
      <c r="H3" s="167" t="s">
        <v>39</v>
      </c>
      <c r="I3" s="167" t="s">
        <v>40</v>
      </c>
      <c r="J3" s="167" t="s">
        <v>41</v>
      </c>
    </row>
    <row r="4" spans="2:10" x14ac:dyDescent="0.25">
      <c r="B4" s="166" t="s">
        <v>42</v>
      </c>
      <c r="C4" s="166"/>
      <c r="D4" s="166"/>
      <c r="E4" s="166"/>
      <c r="F4" s="166"/>
      <c r="G4" s="166"/>
      <c r="H4" s="166"/>
      <c r="I4" s="166"/>
      <c r="J4" s="166"/>
    </row>
    <row r="5" spans="2:10" x14ac:dyDescent="0.25">
      <c r="B5" s="165" t="s">
        <v>43</v>
      </c>
      <c r="C5" s="165" t="s">
        <v>33</v>
      </c>
      <c r="D5" s="165" t="s">
        <v>33</v>
      </c>
      <c r="E5" s="165" t="s">
        <v>33</v>
      </c>
      <c r="F5" s="165" t="s">
        <v>33</v>
      </c>
      <c r="G5" s="165" t="s">
        <v>33</v>
      </c>
      <c r="H5" s="165"/>
      <c r="I5" s="165" t="s">
        <v>33</v>
      </c>
      <c r="J5" s="165" t="s">
        <v>33</v>
      </c>
    </row>
    <row r="7" spans="2:10" x14ac:dyDescent="0.25">
      <c r="B7" t="s">
        <v>45</v>
      </c>
    </row>
  </sheetData>
  <mergeCells count="1"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02C6A-B5C0-4E3A-9446-317948CC56D3}">
  <sheetPr>
    <tabColor theme="9" tint="0.59999389629810485"/>
  </sheetPr>
  <dimension ref="B2:J54"/>
  <sheetViews>
    <sheetView workbookViewId="0">
      <selection activeCell="B25" sqref="B25:C25"/>
    </sheetView>
  </sheetViews>
  <sheetFormatPr defaultColWidth="9.140625" defaultRowHeight="15" x14ac:dyDescent="0.25"/>
  <cols>
    <col min="1" max="1" width="9.140625" style="16"/>
    <col min="2" max="2" width="31.85546875" style="16" customWidth="1"/>
    <col min="3" max="3" width="112.42578125" style="16" customWidth="1"/>
    <col min="4" max="4" width="26" style="16" bestFit="1" customWidth="1"/>
    <col min="5" max="5" width="25.7109375" style="16" customWidth="1"/>
    <col min="6" max="6" width="28.42578125" style="16" customWidth="1"/>
    <col min="7" max="7" width="55.7109375" style="16" customWidth="1"/>
    <col min="8" max="8" width="38.5703125" style="16" customWidth="1"/>
    <col min="9" max="9" width="20.140625" style="16" customWidth="1"/>
    <col min="10" max="10" width="18" style="16" customWidth="1"/>
    <col min="11" max="16384" width="9.140625" style="16"/>
  </cols>
  <sheetData>
    <row r="2" spans="2:10" ht="18.75" x14ac:dyDescent="0.3">
      <c r="B2" s="317" t="s">
        <v>46</v>
      </c>
      <c r="C2" s="318"/>
      <c r="E2" s="317" t="s">
        <v>47</v>
      </c>
      <c r="F2" s="319"/>
      <c r="G2" s="319"/>
      <c r="H2" s="319"/>
      <c r="I2" s="319"/>
      <c r="J2" s="320"/>
    </row>
    <row r="3" spans="2:10" x14ac:dyDescent="0.25">
      <c r="B3" s="321" t="s">
        <v>48</v>
      </c>
      <c r="C3" s="321"/>
      <c r="E3" s="52" t="s">
        <v>4</v>
      </c>
      <c r="F3" s="52" t="s">
        <v>7</v>
      </c>
      <c r="G3" s="52" t="s">
        <v>9</v>
      </c>
      <c r="H3" s="52" t="s">
        <v>49</v>
      </c>
      <c r="I3" s="52" t="s">
        <v>50</v>
      </c>
      <c r="J3" s="52" t="s">
        <v>10</v>
      </c>
    </row>
    <row r="4" spans="2:10" x14ac:dyDescent="0.25">
      <c r="B4" s="53" t="s">
        <v>51</v>
      </c>
      <c r="C4" s="53" t="s">
        <v>52</v>
      </c>
      <c r="E4" s="54" t="s">
        <v>53</v>
      </c>
      <c r="F4" s="55" t="s">
        <v>54</v>
      </c>
      <c r="G4" s="56" t="s">
        <v>55</v>
      </c>
      <c r="H4" s="56" t="s">
        <v>56</v>
      </c>
      <c r="I4" s="56" t="s">
        <v>57</v>
      </c>
      <c r="J4" s="55" t="s">
        <v>58</v>
      </c>
    </row>
    <row r="5" spans="2:10" x14ac:dyDescent="0.25">
      <c r="B5" s="44" t="s">
        <v>4</v>
      </c>
      <c r="C5" s="44" t="s">
        <v>59</v>
      </c>
      <c r="E5" s="54" t="s">
        <v>60</v>
      </c>
      <c r="F5" s="55" t="s">
        <v>61</v>
      </c>
      <c r="G5" s="56" t="s">
        <v>62</v>
      </c>
      <c r="H5" s="56" t="s">
        <v>63</v>
      </c>
      <c r="I5" s="56" t="s">
        <v>64</v>
      </c>
      <c r="J5" s="55" t="s">
        <v>65</v>
      </c>
    </row>
    <row r="6" spans="2:10" x14ac:dyDescent="0.25">
      <c r="B6" s="44" t="s">
        <v>7</v>
      </c>
      <c r="C6" s="44" t="s">
        <v>66</v>
      </c>
      <c r="E6" s="54" t="s">
        <v>67</v>
      </c>
      <c r="F6" s="55" t="s">
        <v>68</v>
      </c>
      <c r="G6" s="56" t="s">
        <v>69</v>
      </c>
      <c r="H6" s="57"/>
      <c r="I6" s="56" t="s">
        <v>70</v>
      </c>
      <c r="J6" s="57"/>
    </row>
    <row r="7" spans="2:10" ht="30" x14ac:dyDescent="0.25">
      <c r="B7" s="44" t="s">
        <v>9</v>
      </c>
      <c r="C7" s="44" t="s">
        <v>71</v>
      </c>
      <c r="E7" s="54" t="s">
        <v>72</v>
      </c>
      <c r="F7" s="56" t="s">
        <v>73</v>
      </c>
      <c r="G7" s="56" t="s">
        <v>74</v>
      </c>
      <c r="H7" s="13"/>
      <c r="I7" s="56" t="s">
        <v>75</v>
      </c>
      <c r="J7" s="56"/>
    </row>
    <row r="8" spans="2:10" x14ac:dyDescent="0.25">
      <c r="B8" s="44" t="s">
        <v>49</v>
      </c>
      <c r="C8" s="44" t="s">
        <v>76</v>
      </c>
      <c r="E8" s="54" t="s">
        <v>77</v>
      </c>
      <c r="F8" s="56" t="s">
        <v>78</v>
      </c>
      <c r="G8" s="56" t="s">
        <v>79</v>
      </c>
      <c r="H8" s="13"/>
      <c r="I8" s="56" t="s">
        <v>80</v>
      </c>
      <c r="J8" s="56"/>
    </row>
    <row r="9" spans="2:10" ht="45" x14ac:dyDescent="0.25">
      <c r="B9" s="44" t="s">
        <v>50</v>
      </c>
      <c r="C9" s="13" t="s">
        <v>81</v>
      </c>
      <c r="E9" s="54" t="s">
        <v>82</v>
      </c>
      <c r="F9" s="13" t="s">
        <v>83</v>
      </c>
      <c r="G9" s="56" t="s">
        <v>84</v>
      </c>
      <c r="H9" s="56"/>
      <c r="I9" s="56" t="s">
        <v>85</v>
      </c>
      <c r="J9" s="56"/>
    </row>
    <row r="10" spans="2:10" ht="30" x14ac:dyDescent="0.25">
      <c r="B10" s="44" t="s">
        <v>10</v>
      </c>
      <c r="C10" s="13" t="s">
        <v>86</v>
      </c>
      <c r="E10" s="54" t="s">
        <v>87</v>
      </c>
      <c r="F10" s="56" t="s">
        <v>17</v>
      </c>
      <c r="G10" s="56" t="s">
        <v>88</v>
      </c>
      <c r="H10" s="56"/>
      <c r="I10" s="56"/>
      <c r="J10" s="56"/>
    </row>
    <row r="11" spans="2:10" x14ac:dyDescent="0.25">
      <c r="B11" s="321" t="s">
        <v>89</v>
      </c>
      <c r="C11" s="321"/>
      <c r="E11" s="54" t="s">
        <v>90</v>
      </c>
      <c r="F11" s="56" t="s">
        <v>91</v>
      </c>
      <c r="G11" s="56" t="s">
        <v>92</v>
      </c>
      <c r="H11" s="56"/>
      <c r="I11" s="56"/>
      <c r="J11" s="56"/>
    </row>
    <row r="12" spans="2:10" x14ac:dyDescent="0.25">
      <c r="B12" s="53" t="s">
        <v>51</v>
      </c>
      <c r="C12" s="53" t="s">
        <v>52</v>
      </c>
      <c r="E12" s="54" t="s">
        <v>93</v>
      </c>
      <c r="F12" s="56" t="s">
        <v>94</v>
      </c>
      <c r="G12" s="56" t="s">
        <v>95</v>
      </c>
      <c r="H12" s="56"/>
      <c r="I12" s="13"/>
      <c r="J12" s="56"/>
    </row>
    <row r="13" spans="2:10" x14ac:dyDescent="0.25">
      <c r="B13" s="44" t="s">
        <v>96</v>
      </c>
      <c r="C13" s="44" t="s">
        <v>97</v>
      </c>
      <c r="E13" s="54" t="s">
        <v>98</v>
      </c>
      <c r="F13" s="56" t="s">
        <v>99</v>
      </c>
      <c r="G13" s="56" t="s">
        <v>100</v>
      </c>
      <c r="H13" s="56"/>
      <c r="I13" s="13"/>
      <c r="J13" s="56"/>
    </row>
    <row r="14" spans="2:10" x14ac:dyDescent="0.25">
      <c r="B14" s="44" t="s">
        <v>6</v>
      </c>
      <c r="C14" s="44" t="s">
        <v>101</v>
      </c>
      <c r="E14" s="54" t="s">
        <v>102</v>
      </c>
      <c r="F14" s="13"/>
      <c r="G14" s="56" t="s">
        <v>103</v>
      </c>
      <c r="H14" s="56"/>
      <c r="I14" s="13"/>
      <c r="J14" s="56"/>
    </row>
    <row r="15" spans="2:10" x14ac:dyDescent="0.25">
      <c r="B15" s="44" t="s">
        <v>7</v>
      </c>
      <c r="C15" s="44" t="s">
        <v>66</v>
      </c>
      <c r="E15" s="54" t="s">
        <v>104</v>
      </c>
      <c r="F15" s="13"/>
      <c r="G15" s="56" t="s">
        <v>105</v>
      </c>
      <c r="H15" s="56"/>
      <c r="I15" s="56"/>
      <c r="J15" s="56"/>
    </row>
    <row r="16" spans="2:10" x14ac:dyDescent="0.25">
      <c r="B16" s="44" t="s">
        <v>8</v>
      </c>
      <c r="C16" s="44" t="s">
        <v>106</v>
      </c>
      <c r="E16" s="54" t="s">
        <v>107</v>
      </c>
      <c r="F16" s="56"/>
      <c r="G16" s="56" t="s">
        <v>108</v>
      </c>
      <c r="H16" s="56"/>
      <c r="I16" s="56"/>
      <c r="J16" s="56"/>
    </row>
    <row r="17" spans="2:10" x14ac:dyDescent="0.25">
      <c r="B17" s="44" t="s">
        <v>9</v>
      </c>
      <c r="C17" s="44" t="s">
        <v>71</v>
      </c>
      <c r="E17" s="54" t="s">
        <v>109</v>
      </c>
      <c r="F17" s="56"/>
      <c r="G17" s="56" t="s">
        <v>110</v>
      </c>
      <c r="H17" s="56"/>
      <c r="I17" s="56"/>
      <c r="J17" s="56"/>
    </row>
    <row r="18" spans="2:10" ht="30" x14ac:dyDescent="0.25">
      <c r="B18" s="44" t="s">
        <v>10</v>
      </c>
      <c r="C18" s="13" t="s">
        <v>86</v>
      </c>
      <c r="E18" s="54" t="s">
        <v>111</v>
      </c>
      <c r="F18" s="56"/>
      <c r="G18" s="56" t="s">
        <v>112</v>
      </c>
      <c r="H18" s="56"/>
      <c r="I18" s="56"/>
      <c r="J18" s="56"/>
    </row>
    <row r="19" spans="2:10" x14ac:dyDescent="0.25">
      <c r="B19" s="44" t="s">
        <v>113</v>
      </c>
      <c r="C19" s="44" t="s">
        <v>114</v>
      </c>
      <c r="E19" s="13"/>
      <c r="F19" s="56"/>
      <c r="G19" s="56" t="s">
        <v>115</v>
      </c>
      <c r="H19" s="56"/>
      <c r="I19" s="56"/>
      <c r="J19" s="56"/>
    </row>
    <row r="20" spans="2:10" x14ac:dyDescent="0.25">
      <c r="B20" s="44" t="s">
        <v>116</v>
      </c>
      <c r="C20" s="44" t="s">
        <v>117</v>
      </c>
      <c r="E20" s="13"/>
      <c r="F20" s="56"/>
      <c r="G20" s="56" t="s">
        <v>118</v>
      </c>
      <c r="H20" s="56"/>
      <c r="I20" s="56"/>
      <c r="J20" s="56"/>
    </row>
    <row r="21" spans="2:10" x14ac:dyDescent="0.25">
      <c r="B21" s="44" t="s">
        <v>119</v>
      </c>
      <c r="C21" s="44" t="s">
        <v>120</v>
      </c>
    </row>
    <row r="22" spans="2:10" ht="30" x14ac:dyDescent="0.25">
      <c r="B22" s="44" t="s">
        <v>2</v>
      </c>
      <c r="C22" s="13" t="s">
        <v>121</v>
      </c>
    </row>
    <row r="23" spans="2:10" ht="21" x14ac:dyDescent="0.35">
      <c r="B23" s="321" t="s">
        <v>122</v>
      </c>
      <c r="C23" s="321"/>
      <c r="E23" s="322" t="s">
        <v>123</v>
      </c>
      <c r="F23" s="319"/>
      <c r="G23" s="319"/>
      <c r="H23" s="319"/>
      <c r="I23" s="320"/>
    </row>
    <row r="24" spans="2:10" ht="30" x14ac:dyDescent="0.25">
      <c r="B24" s="44" t="s">
        <v>10</v>
      </c>
      <c r="C24" s="13" t="s">
        <v>86</v>
      </c>
      <c r="E24" s="58" t="s">
        <v>124</v>
      </c>
      <c r="F24" s="58" t="s">
        <v>125</v>
      </c>
      <c r="G24" s="58" t="s">
        <v>126</v>
      </c>
      <c r="H24" s="58" t="s">
        <v>127</v>
      </c>
      <c r="I24" s="59" t="s">
        <v>128</v>
      </c>
    </row>
    <row r="25" spans="2:10" x14ac:dyDescent="0.25">
      <c r="B25" s="44" t="s">
        <v>20</v>
      </c>
      <c r="C25" s="13" t="s">
        <v>129</v>
      </c>
      <c r="E25" s="58"/>
      <c r="F25" s="58"/>
      <c r="G25" s="58"/>
      <c r="H25" s="58"/>
      <c r="I25" s="59"/>
    </row>
    <row r="26" spans="2:10" ht="30" x14ac:dyDescent="0.25">
      <c r="B26" s="44" t="s">
        <v>5</v>
      </c>
      <c r="C26" s="44" t="s">
        <v>130</v>
      </c>
      <c r="E26" s="60" t="s">
        <v>3</v>
      </c>
      <c r="F26" s="60" t="s">
        <v>131</v>
      </c>
      <c r="G26" s="61" t="s">
        <v>132</v>
      </c>
      <c r="H26" s="60" t="s">
        <v>133</v>
      </c>
      <c r="I26" s="2" t="s">
        <v>134</v>
      </c>
    </row>
    <row r="27" spans="2:10" ht="30" x14ac:dyDescent="0.25">
      <c r="B27" s="44" t="s">
        <v>6</v>
      </c>
      <c r="C27" s="44" t="s">
        <v>101</v>
      </c>
      <c r="E27" s="60" t="s">
        <v>135</v>
      </c>
      <c r="F27" s="60" t="s">
        <v>136</v>
      </c>
      <c r="G27" s="61" t="s">
        <v>137</v>
      </c>
      <c r="H27" s="60" t="s">
        <v>133</v>
      </c>
      <c r="I27" s="2" t="s">
        <v>134</v>
      </c>
    </row>
    <row r="28" spans="2:10" ht="30" x14ac:dyDescent="0.25">
      <c r="B28" s="44" t="s">
        <v>23</v>
      </c>
      <c r="C28" s="44" t="s">
        <v>138</v>
      </c>
      <c r="E28" s="60" t="s">
        <v>139</v>
      </c>
      <c r="F28" s="60" t="s">
        <v>140</v>
      </c>
      <c r="G28" s="61" t="s">
        <v>141</v>
      </c>
      <c r="H28" s="60" t="s">
        <v>133</v>
      </c>
      <c r="I28" s="2" t="s">
        <v>134</v>
      </c>
    </row>
    <row r="29" spans="2:10" ht="30" x14ac:dyDescent="0.25">
      <c r="B29" s="44" t="s">
        <v>142</v>
      </c>
      <c r="C29" s="44" t="s">
        <v>143</v>
      </c>
      <c r="E29" s="60" t="s">
        <v>10</v>
      </c>
      <c r="F29" s="60" t="s">
        <v>136</v>
      </c>
      <c r="G29" s="61" t="s">
        <v>144</v>
      </c>
      <c r="H29" s="61" t="s">
        <v>145</v>
      </c>
      <c r="I29" s="2" t="s">
        <v>146</v>
      </c>
    </row>
    <row r="30" spans="2:10" x14ac:dyDescent="0.25">
      <c r="B30" s="44" t="s">
        <v>25</v>
      </c>
      <c r="C30" s="44" t="s">
        <v>147</v>
      </c>
      <c r="E30" s="60" t="s">
        <v>5</v>
      </c>
      <c r="F30" s="60" t="s">
        <v>131</v>
      </c>
      <c r="G30" s="60"/>
      <c r="H30" s="61">
        <v>999</v>
      </c>
      <c r="I30" s="2" t="s">
        <v>146</v>
      </c>
    </row>
    <row r="31" spans="2:10" ht="45" x14ac:dyDescent="0.25">
      <c r="B31" s="44" t="s">
        <v>26</v>
      </c>
      <c r="C31" s="44" t="s">
        <v>148</v>
      </c>
      <c r="E31" s="60" t="s">
        <v>23</v>
      </c>
      <c r="F31" s="60" t="s">
        <v>136</v>
      </c>
      <c r="G31" s="60"/>
      <c r="H31" s="61" t="s">
        <v>149</v>
      </c>
      <c r="I31" s="2" t="s">
        <v>146</v>
      </c>
    </row>
    <row r="32" spans="2:10" x14ac:dyDescent="0.25">
      <c r="B32" s="44" t="s">
        <v>150</v>
      </c>
      <c r="C32" s="44" t="s">
        <v>151</v>
      </c>
      <c r="E32" s="60" t="s">
        <v>152</v>
      </c>
      <c r="F32" s="60" t="s">
        <v>131</v>
      </c>
      <c r="G32" s="60"/>
      <c r="H32" s="61">
        <v>999</v>
      </c>
      <c r="I32" s="2" t="s">
        <v>146</v>
      </c>
    </row>
    <row r="33" spans="2:9" ht="45" x14ac:dyDescent="0.25">
      <c r="B33" s="44" t="s">
        <v>153</v>
      </c>
      <c r="C33" s="44" t="s">
        <v>154</v>
      </c>
      <c r="E33" s="60" t="s">
        <v>25</v>
      </c>
      <c r="F33" s="60" t="s">
        <v>136</v>
      </c>
      <c r="G33" s="60"/>
      <c r="H33" s="61" t="s">
        <v>149</v>
      </c>
      <c r="I33" s="2" t="s">
        <v>146</v>
      </c>
    </row>
    <row r="34" spans="2:9" x14ac:dyDescent="0.25">
      <c r="B34" s="44" t="s">
        <v>29</v>
      </c>
      <c r="C34" s="44" t="s">
        <v>155</v>
      </c>
      <c r="E34" s="60" t="s">
        <v>26</v>
      </c>
      <c r="F34" s="60" t="s">
        <v>131</v>
      </c>
      <c r="G34" s="60"/>
      <c r="H34" s="61">
        <v>999</v>
      </c>
      <c r="I34" s="2" t="s">
        <v>146</v>
      </c>
    </row>
    <row r="35" spans="2:9" x14ac:dyDescent="0.25">
      <c r="B35" s="44" t="s">
        <v>30</v>
      </c>
      <c r="C35" s="44" t="s">
        <v>156</v>
      </c>
      <c r="E35" s="60" t="s">
        <v>157</v>
      </c>
      <c r="F35" s="60" t="s">
        <v>136</v>
      </c>
      <c r="G35" s="60"/>
      <c r="H35" s="61"/>
      <c r="I35" s="2"/>
    </row>
    <row r="36" spans="2:9" ht="45" x14ac:dyDescent="0.25">
      <c r="B36" s="44" t="s">
        <v>31</v>
      </c>
      <c r="C36" s="44" t="s">
        <v>158</v>
      </c>
      <c r="E36" s="60" t="s">
        <v>150</v>
      </c>
      <c r="F36" s="60" t="s">
        <v>136</v>
      </c>
      <c r="G36" s="60"/>
      <c r="H36" s="61" t="s">
        <v>159</v>
      </c>
      <c r="I36" s="2" t="s">
        <v>146</v>
      </c>
    </row>
    <row r="37" spans="2:9" ht="45" x14ac:dyDescent="0.25">
      <c r="E37" s="60" t="s">
        <v>153</v>
      </c>
      <c r="F37" s="60" t="s">
        <v>136</v>
      </c>
      <c r="G37" s="60"/>
      <c r="H37" s="61" t="s">
        <v>159</v>
      </c>
      <c r="I37" s="2" t="s">
        <v>146</v>
      </c>
    </row>
    <row r="38" spans="2:9" x14ac:dyDescent="0.25">
      <c r="E38" s="60" t="s">
        <v>29</v>
      </c>
      <c r="F38" s="60" t="s">
        <v>136</v>
      </c>
      <c r="G38" s="60"/>
      <c r="H38" s="60"/>
      <c r="I38" s="2" t="s">
        <v>146</v>
      </c>
    </row>
    <row r="39" spans="2:9" x14ac:dyDescent="0.25">
      <c r="E39" s="60" t="s">
        <v>30</v>
      </c>
      <c r="F39" s="60" t="s">
        <v>136</v>
      </c>
      <c r="G39" s="60"/>
      <c r="H39" s="60"/>
      <c r="I39" s="2" t="s">
        <v>146</v>
      </c>
    </row>
    <row r="40" spans="2:9" x14ac:dyDescent="0.25">
      <c r="E40" s="60" t="s">
        <v>31</v>
      </c>
      <c r="F40" s="60" t="s">
        <v>131</v>
      </c>
      <c r="G40" s="60"/>
      <c r="H40" s="60"/>
      <c r="I40" s="2" t="s">
        <v>146</v>
      </c>
    </row>
    <row r="41" spans="2:9" x14ac:dyDescent="0.25">
      <c r="E41" s="60" t="s">
        <v>96</v>
      </c>
      <c r="F41" s="60" t="s">
        <v>136</v>
      </c>
      <c r="G41" s="60"/>
      <c r="H41" s="60"/>
      <c r="I41" s="2" t="s">
        <v>146</v>
      </c>
    </row>
    <row r="42" spans="2:9" x14ac:dyDescent="0.25">
      <c r="E42" s="60" t="s">
        <v>6</v>
      </c>
      <c r="F42" s="60" t="s">
        <v>136</v>
      </c>
      <c r="G42" s="60"/>
      <c r="H42" s="60"/>
      <c r="I42" s="2" t="s">
        <v>146</v>
      </c>
    </row>
    <row r="43" spans="2:9" x14ac:dyDescent="0.25">
      <c r="E43" s="60" t="s">
        <v>7</v>
      </c>
      <c r="F43" s="60" t="s">
        <v>136</v>
      </c>
      <c r="G43" s="60"/>
      <c r="H43" s="60"/>
      <c r="I43" s="2" t="s">
        <v>146</v>
      </c>
    </row>
    <row r="44" spans="2:9" x14ac:dyDescent="0.25">
      <c r="E44" s="60" t="s">
        <v>160</v>
      </c>
      <c r="F44" s="60" t="s">
        <v>136</v>
      </c>
      <c r="G44" s="60"/>
      <c r="H44" s="60"/>
      <c r="I44" s="2" t="s">
        <v>146</v>
      </c>
    </row>
    <row r="45" spans="2:9" x14ac:dyDescent="0.25">
      <c r="E45" s="60" t="s">
        <v>9</v>
      </c>
      <c r="F45" s="60" t="s">
        <v>136</v>
      </c>
      <c r="G45" s="60"/>
      <c r="H45" s="60"/>
      <c r="I45" s="2" t="s">
        <v>146</v>
      </c>
    </row>
    <row r="46" spans="2:9" x14ac:dyDescent="0.25">
      <c r="E46" s="60" t="s">
        <v>161</v>
      </c>
      <c r="F46" s="60" t="s">
        <v>136</v>
      </c>
      <c r="G46" s="60"/>
      <c r="H46" s="60"/>
      <c r="I46" s="2" t="s">
        <v>146</v>
      </c>
    </row>
    <row r="47" spans="2:9" x14ac:dyDescent="0.25">
      <c r="E47" s="60" t="s">
        <v>162</v>
      </c>
      <c r="F47" s="60" t="s">
        <v>136</v>
      </c>
      <c r="G47" s="60"/>
      <c r="H47" s="60"/>
      <c r="I47" s="2" t="s">
        <v>146</v>
      </c>
    </row>
    <row r="48" spans="2:9" x14ac:dyDescent="0.25">
      <c r="E48" s="60" t="s">
        <v>163</v>
      </c>
      <c r="F48" s="60" t="s">
        <v>136</v>
      </c>
      <c r="G48" s="60"/>
      <c r="H48" s="60"/>
      <c r="I48" s="2" t="s">
        <v>146</v>
      </c>
    </row>
    <row r="49" spans="5:9" x14ac:dyDescent="0.25">
      <c r="E49" s="60" t="s">
        <v>13</v>
      </c>
      <c r="F49" s="60" t="s">
        <v>136</v>
      </c>
      <c r="G49" s="60"/>
      <c r="H49" s="60" t="s">
        <v>145</v>
      </c>
      <c r="I49" s="2" t="s">
        <v>146</v>
      </c>
    </row>
    <row r="50" spans="5:9" x14ac:dyDescent="0.25">
      <c r="E50" s="60" t="s">
        <v>14</v>
      </c>
      <c r="F50" s="60" t="s">
        <v>136</v>
      </c>
      <c r="G50" s="60"/>
      <c r="H50" s="60" t="s">
        <v>145</v>
      </c>
      <c r="I50" s="2" t="s">
        <v>146</v>
      </c>
    </row>
    <row r="51" spans="5:9" x14ac:dyDescent="0.25">
      <c r="E51" s="60" t="s">
        <v>164</v>
      </c>
      <c r="F51" s="60" t="s">
        <v>136</v>
      </c>
      <c r="G51" s="60"/>
      <c r="H51" s="60" t="s">
        <v>145</v>
      </c>
      <c r="I51" s="2" t="s">
        <v>146</v>
      </c>
    </row>
    <row r="52" spans="5:9" x14ac:dyDescent="0.25">
      <c r="E52" s="60" t="s">
        <v>15</v>
      </c>
      <c r="F52" s="60" t="s">
        <v>136</v>
      </c>
      <c r="G52" s="60"/>
      <c r="H52" s="60" t="s">
        <v>145</v>
      </c>
      <c r="I52" s="2" t="s">
        <v>146</v>
      </c>
    </row>
    <row r="53" spans="5:9" x14ac:dyDescent="0.25">
      <c r="E53" s="60" t="s">
        <v>165</v>
      </c>
      <c r="F53" s="60" t="s">
        <v>136</v>
      </c>
      <c r="G53" s="60"/>
      <c r="H53" s="60" t="s">
        <v>145</v>
      </c>
      <c r="I53" s="2" t="s">
        <v>146</v>
      </c>
    </row>
    <row r="54" spans="5:9" x14ac:dyDescent="0.25">
      <c r="E54" s="60" t="s">
        <v>17</v>
      </c>
      <c r="F54" s="60" t="s">
        <v>136</v>
      </c>
      <c r="G54" s="60"/>
      <c r="H54" s="60" t="s">
        <v>145</v>
      </c>
      <c r="I54" s="2" t="s">
        <v>146</v>
      </c>
    </row>
  </sheetData>
  <mergeCells count="6">
    <mergeCell ref="B2:C2"/>
    <mergeCell ref="E2:J2"/>
    <mergeCell ref="B3:C3"/>
    <mergeCell ref="B11:C11"/>
    <mergeCell ref="B23:C23"/>
    <mergeCell ref="E23:I2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S29"/>
  <sheetViews>
    <sheetView workbookViewId="0"/>
  </sheetViews>
  <sheetFormatPr defaultRowHeight="15" x14ac:dyDescent="0.25"/>
  <cols>
    <col min="1" max="1" width="2.7109375" style="1" customWidth="1"/>
  </cols>
  <sheetData>
    <row r="1" spans="2:7" ht="15.75" x14ac:dyDescent="0.3">
      <c r="B1" s="252" t="s">
        <v>166</v>
      </c>
      <c r="C1" s="253"/>
      <c r="D1" s="253"/>
      <c r="E1" s="253"/>
      <c r="F1" s="253"/>
      <c r="G1" s="253"/>
    </row>
    <row r="2" spans="2:7" x14ac:dyDescent="0.25">
      <c r="B2" t="s">
        <v>167</v>
      </c>
    </row>
    <row r="3" spans="2:7" x14ac:dyDescent="0.25">
      <c r="B3" t="s">
        <v>168</v>
      </c>
    </row>
    <row r="4" spans="2:7" x14ac:dyDescent="0.25">
      <c r="B4" t="s">
        <v>169</v>
      </c>
    </row>
    <row r="29" spans="19:19" ht="16.5" x14ac:dyDescent="0.3">
      <c r="S29" s="4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9138B-1279-4DE8-8CE9-3A2F400D359D}">
  <sheetPr>
    <tabColor theme="7" tint="0.59999389629810485"/>
  </sheetPr>
  <dimension ref="A1:J69"/>
  <sheetViews>
    <sheetView topLeftCell="B1" zoomScaleNormal="100" workbookViewId="0">
      <selection activeCell="E52" sqref="E52"/>
    </sheetView>
  </sheetViews>
  <sheetFormatPr defaultColWidth="9.140625" defaultRowHeight="15" x14ac:dyDescent="0.25"/>
  <cols>
    <col min="1" max="1" width="2.7109375" customWidth="1"/>
    <col min="2" max="2" width="29.85546875" customWidth="1"/>
    <col min="3" max="9" width="15.42578125" customWidth="1"/>
    <col min="10" max="10" width="16.7109375" customWidth="1"/>
  </cols>
  <sheetData>
    <row r="1" spans="1:10" ht="16.5" x14ac:dyDescent="0.3">
      <c r="A1" s="5"/>
      <c r="B1" s="6" t="s">
        <v>170</v>
      </c>
      <c r="C1" s="36"/>
      <c r="D1" s="36"/>
      <c r="E1" s="36"/>
      <c r="F1" s="35"/>
      <c r="G1" s="34"/>
      <c r="H1" s="34"/>
      <c r="I1" s="34"/>
      <c r="J1" s="34"/>
    </row>
    <row r="2" spans="1:10" ht="16.5" x14ac:dyDescent="0.3">
      <c r="A2" s="5"/>
      <c r="B2" s="6" t="s">
        <v>171</v>
      </c>
      <c r="C2" s="36"/>
      <c r="D2" s="36"/>
      <c r="E2" s="36"/>
      <c r="F2" s="35"/>
      <c r="G2" s="34"/>
      <c r="H2" s="34"/>
      <c r="I2" s="34"/>
      <c r="J2" s="34"/>
    </row>
    <row r="3" spans="1:10" ht="16.5" x14ac:dyDescent="0.3">
      <c r="A3" s="5"/>
      <c r="B3" s="11"/>
      <c r="C3" s="62"/>
      <c r="D3" s="62"/>
      <c r="E3" s="62"/>
    </row>
    <row r="4" spans="1:10" ht="30.75" x14ac:dyDescent="0.3">
      <c r="A4" s="5"/>
      <c r="B4" s="11"/>
      <c r="C4" s="67" t="s">
        <v>172</v>
      </c>
      <c r="D4" s="67" t="s">
        <v>173</v>
      </c>
      <c r="E4" s="67" t="s">
        <v>174</v>
      </c>
      <c r="F4" s="68" t="s">
        <v>175</v>
      </c>
      <c r="G4" s="68" t="s">
        <v>176</v>
      </c>
      <c r="H4" s="68" t="s">
        <v>177</v>
      </c>
      <c r="I4" s="68" t="s">
        <v>178</v>
      </c>
      <c r="J4" s="217" t="s">
        <v>179</v>
      </c>
    </row>
    <row r="5" spans="1:10" ht="16.5" x14ac:dyDescent="0.3">
      <c r="A5" s="5"/>
      <c r="B5" s="63" t="s">
        <v>180</v>
      </c>
      <c r="C5" s="64"/>
      <c r="D5" s="64"/>
      <c r="E5" s="64"/>
      <c r="F5" s="64"/>
      <c r="G5" s="64"/>
      <c r="H5" s="64"/>
      <c r="I5" s="64"/>
    </row>
    <row r="6" spans="1:10" ht="16.5" x14ac:dyDescent="0.3">
      <c r="A6" s="5"/>
      <c r="B6" s="12" t="s">
        <v>181</v>
      </c>
      <c r="C6" s="37"/>
      <c r="D6" s="37"/>
      <c r="E6" s="37"/>
      <c r="J6" s="158"/>
    </row>
    <row r="7" spans="1:10" ht="16.5" x14ac:dyDescent="0.3">
      <c r="A7" s="5"/>
      <c r="B7" s="12" t="s">
        <v>182</v>
      </c>
      <c r="C7" s="37"/>
      <c r="D7" s="37"/>
      <c r="E7" s="37"/>
      <c r="J7" s="158"/>
    </row>
    <row r="8" spans="1:10" ht="16.5" x14ac:dyDescent="0.3">
      <c r="A8" s="5"/>
      <c r="B8" s="12" t="s">
        <v>183</v>
      </c>
      <c r="C8" s="37"/>
      <c r="D8" s="37"/>
      <c r="E8" s="37"/>
      <c r="J8" s="158"/>
    </row>
    <row r="9" spans="1:10" ht="16.5" x14ac:dyDescent="0.3">
      <c r="A9" s="5"/>
      <c r="B9" s="12" t="s">
        <v>184</v>
      </c>
      <c r="C9" s="37"/>
      <c r="D9" s="37"/>
      <c r="E9" s="37"/>
      <c r="J9" s="158"/>
    </row>
    <row r="10" spans="1:10" ht="16.5" x14ac:dyDescent="0.3">
      <c r="A10" s="5"/>
      <c r="B10" s="12" t="s">
        <v>185</v>
      </c>
      <c r="C10" s="37"/>
      <c r="D10" s="37"/>
      <c r="E10" s="37"/>
      <c r="J10" s="158"/>
    </row>
    <row r="11" spans="1:10" ht="16.5" x14ac:dyDescent="0.3">
      <c r="A11" s="5"/>
      <c r="B11" s="12" t="s">
        <v>186</v>
      </c>
      <c r="C11" s="37"/>
      <c r="D11" s="37"/>
      <c r="E11" s="37"/>
      <c r="J11" s="158"/>
    </row>
    <row r="12" spans="1:10" ht="16.5" x14ac:dyDescent="0.3">
      <c r="A12" s="5"/>
      <c r="B12" s="63" t="s">
        <v>187</v>
      </c>
      <c r="C12" s="282"/>
      <c r="D12" s="282"/>
      <c r="E12" s="282"/>
      <c r="F12" s="283"/>
      <c r="G12" s="283"/>
      <c r="H12" s="283"/>
      <c r="I12" s="283"/>
    </row>
    <row r="13" spans="1:10" ht="16.5" x14ac:dyDescent="0.3">
      <c r="A13" s="5"/>
      <c r="B13" s="12" t="s">
        <v>181</v>
      </c>
      <c r="C13" s="37"/>
      <c r="D13" s="37"/>
      <c r="E13" s="37"/>
      <c r="J13" s="158"/>
    </row>
    <row r="14" spans="1:10" ht="16.5" x14ac:dyDescent="0.3">
      <c r="A14" s="5"/>
      <c r="B14" s="12" t="s">
        <v>182</v>
      </c>
      <c r="C14" s="37"/>
      <c r="D14" s="37"/>
      <c r="E14" s="37"/>
      <c r="J14" s="158"/>
    </row>
    <row r="15" spans="1:10" ht="16.5" x14ac:dyDescent="0.3">
      <c r="A15" s="5"/>
      <c r="B15" s="12" t="s">
        <v>183</v>
      </c>
      <c r="C15" s="37"/>
      <c r="D15" s="37"/>
      <c r="E15" s="37"/>
      <c r="J15" s="158"/>
    </row>
    <row r="16" spans="1:10" ht="16.5" x14ac:dyDescent="0.3">
      <c r="A16" s="5"/>
      <c r="B16" s="12" t="s">
        <v>184</v>
      </c>
      <c r="C16" s="37"/>
      <c r="D16" s="37"/>
      <c r="E16" s="37"/>
      <c r="J16" s="158"/>
    </row>
    <row r="17" spans="1:10" ht="16.5" x14ac:dyDescent="0.3">
      <c r="A17" s="5"/>
      <c r="B17" s="12" t="s">
        <v>185</v>
      </c>
      <c r="C17" s="37"/>
      <c r="D17" s="37"/>
      <c r="E17" s="37"/>
      <c r="F17" s="37"/>
      <c r="G17" s="37"/>
      <c r="H17" s="37"/>
      <c r="I17" s="37"/>
      <c r="J17" s="158"/>
    </row>
    <row r="18" spans="1:10" ht="16.5" x14ac:dyDescent="0.3">
      <c r="A18" s="5"/>
      <c r="B18" s="12" t="s">
        <v>186</v>
      </c>
      <c r="C18" s="37"/>
      <c r="D18" s="37"/>
      <c r="E18" s="37"/>
      <c r="J18" s="158"/>
    </row>
    <row r="19" spans="1:10" ht="16.5" x14ac:dyDescent="0.3">
      <c r="A19" s="5"/>
      <c r="B19" s="63" t="s">
        <v>13</v>
      </c>
      <c r="C19" s="282"/>
      <c r="D19" s="282"/>
      <c r="E19" s="282"/>
      <c r="F19" s="283"/>
      <c r="G19" s="283"/>
      <c r="H19" s="283"/>
      <c r="I19" s="283"/>
    </row>
    <row r="20" spans="1:10" ht="16.5" x14ac:dyDescent="0.3">
      <c r="A20" s="5"/>
      <c r="B20" s="12" t="s">
        <v>181</v>
      </c>
      <c r="C20" s="37"/>
      <c r="D20" s="37"/>
      <c r="E20" s="37"/>
      <c r="J20" s="158"/>
    </row>
    <row r="21" spans="1:10" ht="16.5" x14ac:dyDescent="0.3">
      <c r="A21" s="5"/>
      <c r="B21" s="12" t="s">
        <v>182</v>
      </c>
      <c r="C21" s="37"/>
      <c r="D21" s="37"/>
      <c r="E21" s="37"/>
      <c r="J21" s="158"/>
    </row>
    <row r="22" spans="1:10" ht="16.5" x14ac:dyDescent="0.3">
      <c r="A22" s="5"/>
      <c r="B22" s="12" t="s">
        <v>183</v>
      </c>
      <c r="C22" s="37"/>
      <c r="D22" s="37"/>
      <c r="E22" s="37"/>
      <c r="J22" s="158"/>
    </row>
    <row r="23" spans="1:10" ht="16.5" x14ac:dyDescent="0.3">
      <c r="A23" s="5"/>
      <c r="B23" s="12" t="s">
        <v>184</v>
      </c>
      <c r="C23" s="37"/>
      <c r="D23" s="37"/>
      <c r="E23" s="37"/>
      <c r="J23" s="158"/>
    </row>
    <row r="24" spans="1:10" ht="16.5" x14ac:dyDescent="0.3">
      <c r="A24" s="5"/>
      <c r="B24" s="12" t="s">
        <v>185</v>
      </c>
      <c r="C24" s="37"/>
      <c r="D24" s="37"/>
      <c r="E24" s="37"/>
      <c r="F24" s="37"/>
      <c r="G24" s="37"/>
      <c r="H24" s="37"/>
      <c r="I24" s="37"/>
      <c r="J24" s="158"/>
    </row>
    <row r="25" spans="1:10" ht="16.5" x14ac:dyDescent="0.3">
      <c r="A25" s="5"/>
      <c r="B25" s="12" t="s">
        <v>186</v>
      </c>
      <c r="C25" s="37"/>
      <c r="D25" s="37"/>
      <c r="E25" s="37"/>
      <c r="J25" s="158"/>
    </row>
    <row r="26" spans="1:10" ht="16.5" x14ac:dyDescent="0.3">
      <c r="A26" s="5"/>
      <c r="B26" s="63" t="s">
        <v>188</v>
      </c>
      <c r="C26" s="282"/>
      <c r="D26" s="282"/>
      <c r="E26" s="282"/>
      <c r="F26" s="283"/>
      <c r="G26" s="283"/>
      <c r="H26" s="283"/>
      <c r="I26" s="283"/>
    </row>
    <row r="27" spans="1:10" ht="16.5" x14ac:dyDescent="0.3">
      <c r="A27" s="5"/>
      <c r="B27" s="12" t="s">
        <v>181</v>
      </c>
      <c r="C27" s="37"/>
      <c r="D27" s="37"/>
      <c r="E27" s="37"/>
      <c r="J27" s="158"/>
    </row>
    <row r="28" spans="1:10" ht="16.5" x14ac:dyDescent="0.3">
      <c r="A28" s="5"/>
      <c r="B28" s="12" t="s">
        <v>182</v>
      </c>
      <c r="C28" s="37"/>
      <c r="D28" s="37"/>
      <c r="E28" s="37"/>
      <c r="J28" s="158"/>
    </row>
    <row r="29" spans="1:10" ht="16.5" x14ac:dyDescent="0.3">
      <c r="A29" s="5"/>
      <c r="B29" s="12" t="s">
        <v>183</v>
      </c>
      <c r="C29" s="37"/>
      <c r="D29" s="37"/>
      <c r="E29" s="37"/>
      <c r="J29" s="158"/>
    </row>
    <row r="30" spans="1:10" ht="16.5" x14ac:dyDescent="0.3">
      <c r="A30" s="5"/>
      <c r="B30" s="12" t="s">
        <v>184</v>
      </c>
      <c r="C30" s="37"/>
      <c r="D30" s="37"/>
      <c r="E30" s="37"/>
      <c r="J30" s="158"/>
    </row>
    <row r="31" spans="1:10" ht="16.5" x14ac:dyDescent="0.3">
      <c r="A31" s="5"/>
      <c r="B31" s="12" t="s">
        <v>185</v>
      </c>
      <c r="C31" s="37"/>
      <c r="D31" s="37"/>
      <c r="E31" s="37"/>
      <c r="F31" s="37"/>
      <c r="G31" s="37"/>
      <c r="H31" s="37"/>
      <c r="I31" s="37"/>
      <c r="J31" s="158"/>
    </row>
    <row r="32" spans="1:10" ht="16.5" x14ac:dyDescent="0.3">
      <c r="A32" s="5"/>
      <c r="B32" s="12" t="s">
        <v>186</v>
      </c>
      <c r="C32" s="37"/>
      <c r="D32" s="37"/>
      <c r="E32" s="37"/>
      <c r="J32" s="158"/>
    </row>
    <row r="33" spans="1:10" ht="16.5" x14ac:dyDescent="0.3">
      <c r="A33" s="5"/>
      <c r="B33" s="63" t="s">
        <v>189</v>
      </c>
      <c r="C33" s="282"/>
      <c r="D33" s="282"/>
      <c r="E33" s="282"/>
      <c r="F33" s="283"/>
      <c r="G33" s="283"/>
      <c r="H33" s="283"/>
      <c r="I33" s="283"/>
    </row>
    <row r="34" spans="1:10" ht="16.5" x14ac:dyDescent="0.3">
      <c r="A34" s="5"/>
      <c r="B34" s="12" t="s">
        <v>181</v>
      </c>
      <c r="C34" s="37"/>
      <c r="D34" s="37"/>
      <c r="E34" s="37"/>
      <c r="J34" s="158"/>
    </row>
    <row r="35" spans="1:10" ht="16.5" x14ac:dyDescent="0.3">
      <c r="A35" s="5"/>
      <c r="B35" s="12" t="s">
        <v>182</v>
      </c>
      <c r="C35" s="37"/>
      <c r="D35" s="37"/>
      <c r="E35" s="37"/>
      <c r="J35" s="158"/>
    </row>
    <row r="36" spans="1:10" ht="16.5" x14ac:dyDescent="0.3">
      <c r="A36" s="5"/>
      <c r="B36" s="12" t="s">
        <v>183</v>
      </c>
      <c r="C36" s="37"/>
      <c r="D36" s="37"/>
      <c r="E36" s="37"/>
      <c r="J36" s="158"/>
    </row>
    <row r="37" spans="1:10" ht="16.5" x14ac:dyDescent="0.3">
      <c r="A37" s="5"/>
      <c r="B37" s="12" t="s">
        <v>184</v>
      </c>
      <c r="C37" s="37"/>
      <c r="D37" s="37"/>
      <c r="E37" s="37"/>
      <c r="J37" s="158"/>
    </row>
    <row r="38" spans="1:10" ht="16.5" x14ac:dyDescent="0.3">
      <c r="A38" s="5"/>
      <c r="B38" s="12" t="s">
        <v>185</v>
      </c>
      <c r="C38" s="37"/>
      <c r="D38" s="37"/>
      <c r="E38" s="37"/>
      <c r="F38" s="37"/>
      <c r="G38" s="37"/>
      <c r="H38" s="37"/>
      <c r="I38" s="37"/>
      <c r="J38" s="158"/>
    </row>
    <row r="39" spans="1:10" ht="16.5" x14ac:dyDescent="0.3">
      <c r="A39" s="5"/>
      <c r="B39" s="12" t="s">
        <v>186</v>
      </c>
      <c r="C39" s="37"/>
      <c r="D39" s="37"/>
      <c r="E39" s="37"/>
      <c r="J39" s="158"/>
    </row>
    <row r="40" spans="1:10" ht="16.5" x14ac:dyDescent="0.3">
      <c r="A40" s="5"/>
      <c r="B40" s="63" t="s">
        <v>190</v>
      </c>
      <c r="C40" s="282"/>
      <c r="D40" s="282"/>
      <c r="E40" s="282"/>
      <c r="F40" s="283"/>
      <c r="G40" s="283"/>
      <c r="H40" s="283"/>
      <c r="I40" s="283"/>
    </row>
    <row r="41" spans="1:10" ht="16.5" x14ac:dyDescent="0.3">
      <c r="A41" s="5"/>
      <c r="B41" s="12" t="s">
        <v>181</v>
      </c>
      <c r="C41" s="37"/>
      <c r="D41" s="37"/>
      <c r="E41" s="37"/>
      <c r="J41" s="158"/>
    </row>
    <row r="42" spans="1:10" ht="16.5" x14ac:dyDescent="0.3">
      <c r="A42" s="5"/>
      <c r="B42" s="12" t="s">
        <v>182</v>
      </c>
      <c r="C42" s="37"/>
      <c r="D42" s="37"/>
      <c r="E42" s="37"/>
      <c r="J42" s="158"/>
    </row>
    <row r="43" spans="1:10" ht="16.5" x14ac:dyDescent="0.3">
      <c r="A43" s="5"/>
      <c r="B43" s="12" t="s">
        <v>183</v>
      </c>
      <c r="C43" s="37"/>
      <c r="D43" s="37"/>
      <c r="E43" s="37"/>
      <c r="J43" s="158"/>
    </row>
    <row r="44" spans="1:10" ht="16.5" x14ac:dyDescent="0.3">
      <c r="A44" s="5"/>
      <c r="B44" s="12" t="s">
        <v>184</v>
      </c>
      <c r="C44" s="37"/>
      <c r="D44" s="37"/>
      <c r="E44" s="37"/>
      <c r="J44" s="158"/>
    </row>
    <row r="45" spans="1:10" ht="16.5" x14ac:dyDescent="0.3">
      <c r="A45" s="5"/>
      <c r="B45" s="12" t="s">
        <v>185</v>
      </c>
      <c r="C45" s="37"/>
      <c r="D45" s="37"/>
      <c r="E45" s="37"/>
      <c r="F45" s="37"/>
      <c r="G45" s="37"/>
      <c r="H45" s="37"/>
      <c r="I45" s="37"/>
      <c r="J45" s="158"/>
    </row>
    <row r="46" spans="1:10" ht="16.5" x14ac:dyDescent="0.3">
      <c r="A46" s="5"/>
      <c r="B46" s="12" t="s">
        <v>186</v>
      </c>
      <c r="C46" s="37"/>
      <c r="D46" s="37"/>
      <c r="E46" s="37"/>
      <c r="F46" s="37"/>
      <c r="G46" s="37"/>
      <c r="H46" s="37"/>
      <c r="J46" s="158"/>
    </row>
    <row r="47" spans="1:10" ht="16.5" x14ac:dyDescent="0.3">
      <c r="A47" s="5"/>
      <c r="B47" s="63" t="s">
        <v>191</v>
      </c>
      <c r="C47" s="282"/>
      <c r="D47" s="282"/>
      <c r="E47" s="282"/>
      <c r="F47" s="283"/>
      <c r="G47" s="283"/>
      <c r="H47" s="283"/>
      <c r="I47" s="283"/>
    </row>
    <row r="48" spans="1:10" ht="16.5" x14ac:dyDescent="0.3">
      <c r="A48" s="5"/>
      <c r="B48" s="12" t="s">
        <v>181</v>
      </c>
      <c r="C48" s="37"/>
      <c r="D48" s="37"/>
      <c r="E48" s="37"/>
      <c r="J48" s="158"/>
    </row>
    <row r="49" spans="1:10" ht="16.5" x14ac:dyDescent="0.3">
      <c r="A49" s="5"/>
      <c r="B49" s="12" t="s">
        <v>182</v>
      </c>
      <c r="C49" s="37"/>
      <c r="D49" s="37"/>
      <c r="E49" s="37"/>
      <c r="J49" s="158"/>
    </row>
    <row r="50" spans="1:10" ht="16.5" x14ac:dyDescent="0.3">
      <c r="A50" s="5"/>
      <c r="B50" s="12" t="s">
        <v>183</v>
      </c>
      <c r="C50" s="37"/>
      <c r="D50" s="37"/>
      <c r="E50" s="37"/>
      <c r="J50" s="158"/>
    </row>
    <row r="51" spans="1:10" ht="16.5" x14ac:dyDescent="0.3">
      <c r="A51" s="5"/>
      <c r="B51" s="12" t="s">
        <v>184</v>
      </c>
      <c r="C51" s="37"/>
      <c r="D51" s="37"/>
      <c r="E51" s="37"/>
      <c r="J51" s="158"/>
    </row>
    <row r="52" spans="1:10" ht="16.5" x14ac:dyDescent="0.3">
      <c r="A52" s="5"/>
      <c r="B52" s="12" t="s">
        <v>185</v>
      </c>
      <c r="C52" s="37"/>
      <c r="D52" s="37"/>
      <c r="E52" s="37"/>
      <c r="F52" s="37"/>
      <c r="G52" s="37"/>
      <c r="H52" s="37"/>
      <c r="I52" s="37"/>
      <c r="J52" s="158"/>
    </row>
    <row r="53" spans="1:10" ht="16.5" x14ac:dyDescent="0.3">
      <c r="A53" s="5"/>
      <c r="B53" s="12" t="s">
        <v>186</v>
      </c>
      <c r="C53" s="37"/>
      <c r="D53" s="37"/>
      <c r="E53" s="37"/>
      <c r="F53" s="37"/>
      <c r="G53" s="37"/>
      <c r="H53" s="37"/>
      <c r="J53" s="158"/>
    </row>
    <row r="54" spans="1:10" ht="16.5" x14ac:dyDescent="0.3">
      <c r="A54" s="5"/>
      <c r="B54" s="65" t="s">
        <v>192</v>
      </c>
      <c r="C54" s="37"/>
      <c r="D54" s="37"/>
      <c r="E54" s="37"/>
      <c r="F54" s="37"/>
      <c r="G54" s="37"/>
      <c r="H54" s="37"/>
      <c r="J54" s="158"/>
    </row>
    <row r="55" spans="1:10" ht="16.5" x14ac:dyDescent="0.3">
      <c r="A55" s="5"/>
      <c r="B55" s="11"/>
      <c r="C55" s="70"/>
      <c r="D55" s="70"/>
      <c r="E55" s="70"/>
      <c r="F55" s="70"/>
      <c r="G55" s="70"/>
      <c r="H55" s="70"/>
    </row>
    <row r="56" spans="1:10" ht="16.5" x14ac:dyDescent="0.3">
      <c r="A56" s="5"/>
      <c r="B56" s="285" t="s">
        <v>193</v>
      </c>
      <c r="C56" s="286"/>
      <c r="D56" s="286"/>
      <c r="E56" s="286"/>
      <c r="F56" s="286"/>
      <c r="G56" s="287"/>
      <c r="H56" s="70"/>
    </row>
    <row r="57" spans="1:10" ht="16.5" x14ac:dyDescent="0.3">
      <c r="A57" s="5"/>
      <c r="B57" s="288" t="s">
        <v>194</v>
      </c>
      <c r="C57" s="70"/>
      <c r="D57" s="70"/>
      <c r="E57" s="70"/>
      <c r="F57" s="70"/>
      <c r="G57" s="289"/>
      <c r="H57" s="70"/>
    </row>
    <row r="58" spans="1:10" ht="16.5" x14ac:dyDescent="0.3">
      <c r="A58" s="5"/>
      <c r="B58" s="288" t="s">
        <v>195</v>
      </c>
      <c r="C58" s="70"/>
      <c r="D58" s="70"/>
      <c r="E58" s="70"/>
      <c r="F58" s="70"/>
      <c r="G58" s="289"/>
      <c r="H58" s="70"/>
    </row>
    <row r="59" spans="1:10" ht="16.5" x14ac:dyDescent="0.3">
      <c r="A59" s="5"/>
      <c r="B59" s="290" t="s">
        <v>196</v>
      </c>
      <c r="C59" s="291"/>
      <c r="D59" s="291"/>
      <c r="E59" s="291"/>
      <c r="F59" s="291"/>
      <c r="G59" s="292"/>
      <c r="H59" s="70"/>
    </row>
    <row r="60" spans="1:10" ht="16.5" x14ac:dyDescent="0.3">
      <c r="A60" s="5"/>
      <c r="B60" s="69"/>
      <c r="C60" s="70"/>
      <c r="D60" s="70"/>
      <c r="E60" s="70"/>
      <c r="F60" s="70"/>
      <c r="G60" s="71"/>
      <c r="H60" s="70"/>
    </row>
    <row r="61" spans="1:10" ht="16.5" x14ac:dyDescent="0.3">
      <c r="A61" s="5"/>
      <c r="B61" s="69"/>
      <c r="C61" s="70"/>
      <c r="D61" s="70"/>
      <c r="E61" s="70"/>
      <c r="F61" s="70"/>
      <c r="G61" s="70"/>
      <c r="H61" s="70"/>
    </row>
    <row r="62" spans="1:10" ht="16.5" x14ac:dyDescent="0.3">
      <c r="A62" s="66"/>
      <c r="B62" s="284"/>
      <c r="C62" s="37"/>
      <c r="D62" s="37"/>
      <c r="E62" s="37"/>
      <c r="F62" s="37"/>
      <c r="G62" s="37"/>
      <c r="H62" s="37"/>
    </row>
    <row r="63" spans="1:10" x14ac:dyDescent="0.25">
      <c r="B63" s="284"/>
    </row>
    <row r="64" spans="1:10" x14ac:dyDescent="0.25">
      <c r="B64" s="11"/>
    </row>
    <row r="68" spans="2:2" x14ac:dyDescent="0.25">
      <c r="B68" s="77"/>
    </row>
    <row r="69" spans="2:2" x14ac:dyDescent="0.25">
      <c r="B69" s="77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59999389629810485"/>
    <pageSetUpPr fitToPage="1"/>
  </sheetPr>
  <dimension ref="A1:M26"/>
  <sheetViews>
    <sheetView zoomScaleNormal="100" workbookViewId="0">
      <selection activeCell="K8" sqref="K8"/>
    </sheetView>
  </sheetViews>
  <sheetFormatPr defaultRowHeight="16.5" x14ac:dyDescent="0.3"/>
  <cols>
    <col min="1" max="1" width="3.140625" style="5" customWidth="1"/>
    <col min="2" max="2" width="24.5703125" customWidth="1"/>
    <col min="3" max="3" width="1.42578125" customWidth="1"/>
    <col min="4" max="4" width="16" customWidth="1"/>
    <col min="5" max="5" width="21.140625" customWidth="1"/>
    <col min="6" max="6" width="14.85546875" customWidth="1"/>
    <col min="7" max="7" width="8.85546875" customWidth="1"/>
    <col min="8" max="8" width="10.140625" customWidth="1"/>
    <col min="9" max="9" width="16.140625" customWidth="1"/>
    <col min="10" max="10" width="14.140625" customWidth="1"/>
  </cols>
  <sheetData>
    <row r="1" spans="2:13" x14ac:dyDescent="0.3">
      <c r="B1" s="6" t="s">
        <v>170</v>
      </c>
      <c r="C1" s="6"/>
      <c r="D1" s="7"/>
      <c r="E1" s="6"/>
      <c r="F1" s="6"/>
      <c r="G1" s="6"/>
      <c r="H1" s="6"/>
      <c r="I1" s="6"/>
      <c r="J1" s="8"/>
      <c r="K1" s="8"/>
      <c r="L1" s="8"/>
      <c r="M1" s="8"/>
    </row>
    <row r="2" spans="2:13" x14ac:dyDescent="0.3">
      <c r="B2" s="6" t="s">
        <v>197</v>
      </c>
      <c r="C2" s="6"/>
      <c r="D2" s="7"/>
      <c r="E2" s="6"/>
      <c r="F2" s="6"/>
      <c r="G2" s="6"/>
      <c r="H2" s="6"/>
      <c r="I2" s="6"/>
      <c r="J2" s="8"/>
      <c r="K2" s="8"/>
      <c r="L2" s="8"/>
      <c r="M2" s="8"/>
    </row>
    <row r="3" spans="2:13" x14ac:dyDescent="0.3">
      <c r="B3" s="18"/>
      <c r="C3" s="18"/>
      <c r="D3" s="27"/>
      <c r="E3" s="18"/>
      <c r="F3" s="18"/>
      <c r="G3" s="18"/>
      <c r="H3" s="18"/>
      <c r="I3" s="18"/>
      <c r="J3" s="4"/>
      <c r="K3" s="4"/>
      <c r="L3" s="4"/>
      <c r="M3" s="4"/>
    </row>
    <row r="4" spans="2:13" x14ac:dyDescent="0.3">
      <c r="B4" s="19"/>
      <c r="C4" s="25"/>
      <c r="D4" s="323" t="s">
        <v>198</v>
      </c>
      <c r="E4" s="323"/>
      <c r="F4" s="323" t="s">
        <v>199</v>
      </c>
      <c r="G4" s="323"/>
      <c r="H4" s="323"/>
      <c r="I4" s="323"/>
      <c r="J4" s="25"/>
    </row>
    <row r="5" spans="2:13" ht="71.25" x14ac:dyDescent="0.3">
      <c r="B5" s="20" t="s">
        <v>200</v>
      </c>
      <c r="C5" s="24"/>
      <c r="D5" s="28" t="s">
        <v>201</v>
      </c>
      <c r="E5" s="28" t="s">
        <v>202</v>
      </c>
      <c r="F5" s="28" t="s">
        <v>203</v>
      </c>
      <c r="G5" s="28" t="s">
        <v>204</v>
      </c>
      <c r="H5" s="28" t="s">
        <v>205</v>
      </c>
      <c r="I5" s="28" t="s">
        <v>206</v>
      </c>
      <c r="J5" s="28" t="s">
        <v>207</v>
      </c>
    </row>
    <row r="6" spans="2:13" x14ac:dyDescent="0.3">
      <c r="B6" s="21" t="s">
        <v>13</v>
      </c>
      <c r="C6" s="25"/>
      <c r="D6" s="29"/>
      <c r="E6" s="29"/>
      <c r="F6" s="29"/>
      <c r="G6" s="29"/>
      <c r="H6" s="30">
        <f t="shared" ref="H6:H14" si="0">F6*G6</f>
        <v>0</v>
      </c>
      <c r="I6" s="29"/>
      <c r="J6" s="32" t="e">
        <f t="shared" ref="J6:J14" si="1">H6/D6-1</f>
        <v>#DIV/0!</v>
      </c>
    </row>
    <row r="7" spans="2:13" x14ac:dyDescent="0.3">
      <c r="B7" s="21" t="s">
        <v>208</v>
      </c>
      <c r="C7" s="25"/>
      <c r="D7" s="29"/>
      <c r="E7" s="29"/>
      <c r="F7" s="29"/>
      <c r="G7" s="29"/>
      <c r="H7" s="30">
        <f t="shared" si="0"/>
        <v>0</v>
      </c>
      <c r="I7" s="29"/>
      <c r="J7" s="32" t="e">
        <f t="shared" si="1"/>
        <v>#DIV/0!</v>
      </c>
    </row>
    <row r="8" spans="2:13" x14ac:dyDescent="0.3">
      <c r="B8" s="21" t="s">
        <v>209</v>
      </c>
      <c r="C8" s="25"/>
      <c r="D8" s="29"/>
      <c r="E8" s="29"/>
      <c r="F8" s="29"/>
      <c r="G8" s="29"/>
      <c r="H8" s="30">
        <f t="shared" si="0"/>
        <v>0</v>
      </c>
      <c r="I8" s="29"/>
      <c r="J8" s="32" t="e">
        <f t="shared" si="1"/>
        <v>#DIV/0!</v>
      </c>
    </row>
    <row r="9" spans="2:13" x14ac:dyDescent="0.3">
      <c r="B9" s="21" t="s">
        <v>188</v>
      </c>
      <c r="C9" s="25"/>
      <c r="D9" s="29"/>
      <c r="E9" s="29"/>
      <c r="F9" s="29"/>
      <c r="G9" s="29"/>
      <c r="H9" s="30">
        <f t="shared" si="0"/>
        <v>0</v>
      </c>
      <c r="I9" s="29"/>
      <c r="J9" s="32" t="e">
        <f t="shared" si="1"/>
        <v>#DIV/0!</v>
      </c>
    </row>
    <row r="10" spans="2:13" x14ac:dyDescent="0.3">
      <c r="B10" s="21" t="s">
        <v>189</v>
      </c>
      <c r="C10" s="25"/>
      <c r="D10" s="29"/>
      <c r="E10" s="29"/>
      <c r="F10" s="29"/>
      <c r="G10" s="29"/>
      <c r="H10" s="30">
        <f t="shared" si="0"/>
        <v>0</v>
      </c>
      <c r="I10" s="29"/>
      <c r="J10" s="32" t="e">
        <f t="shared" si="1"/>
        <v>#DIV/0!</v>
      </c>
    </row>
    <row r="11" spans="2:13" x14ac:dyDescent="0.3">
      <c r="B11" s="21" t="s">
        <v>190</v>
      </c>
      <c r="C11" s="25"/>
      <c r="D11" s="29"/>
      <c r="E11" s="29"/>
      <c r="F11" s="29"/>
      <c r="G11" s="29"/>
      <c r="H11" s="30">
        <f t="shared" si="0"/>
        <v>0</v>
      </c>
      <c r="I11" s="29"/>
      <c r="J11" s="32" t="e">
        <f t="shared" si="1"/>
        <v>#DIV/0!</v>
      </c>
    </row>
    <row r="12" spans="2:13" x14ac:dyDescent="0.3">
      <c r="B12" s="22" t="s">
        <v>192</v>
      </c>
      <c r="C12" s="25"/>
      <c r="D12" s="29"/>
      <c r="E12" s="29"/>
      <c r="F12" s="29"/>
      <c r="G12" s="29"/>
      <c r="H12" s="30">
        <f t="shared" si="0"/>
        <v>0</v>
      </c>
      <c r="I12" s="29"/>
      <c r="J12" s="32" t="e">
        <f t="shared" si="1"/>
        <v>#DIV/0!</v>
      </c>
    </row>
    <row r="13" spans="2:13" x14ac:dyDescent="0.3">
      <c r="B13" s="22" t="s">
        <v>192</v>
      </c>
      <c r="C13" s="25"/>
      <c r="D13" s="29"/>
      <c r="E13" s="29"/>
      <c r="F13" s="29"/>
      <c r="G13" s="29"/>
      <c r="H13" s="30">
        <f t="shared" si="0"/>
        <v>0</v>
      </c>
      <c r="I13" s="29"/>
      <c r="J13" s="32" t="e">
        <f t="shared" si="1"/>
        <v>#DIV/0!</v>
      </c>
    </row>
    <row r="14" spans="2:13" x14ac:dyDescent="0.3">
      <c r="B14" s="23" t="s">
        <v>210</v>
      </c>
      <c r="C14" s="25"/>
      <c r="D14" s="26"/>
      <c r="E14" s="26"/>
      <c r="F14" s="19"/>
      <c r="G14" s="19"/>
      <c r="H14" s="30">
        <f t="shared" si="0"/>
        <v>0</v>
      </c>
      <c r="I14" s="26"/>
      <c r="J14" s="32" t="e">
        <f t="shared" si="1"/>
        <v>#DIV/0!</v>
      </c>
    </row>
    <row r="15" spans="2:13" x14ac:dyDescent="0.3">
      <c r="B15" s="19"/>
      <c r="C15" s="19"/>
      <c r="D15" s="19"/>
      <c r="E15" s="19"/>
      <c r="F15" s="19"/>
      <c r="G15" s="19"/>
      <c r="H15" s="26"/>
      <c r="I15" s="26"/>
      <c r="J15" s="26"/>
    </row>
    <row r="17" spans="2:11" x14ac:dyDescent="0.3">
      <c r="D17" s="31"/>
      <c r="E17" s="17" t="s">
        <v>211</v>
      </c>
    </row>
    <row r="18" spans="2:11" x14ac:dyDescent="0.3">
      <c r="B18" s="3" t="s">
        <v>212</v>
      </c>
    </row>
    <row r="19" spans="2:11" ht="29.1" customHeight="1" x14ac:dyDescent="0.3">
      <c r="B19" s="324" t="s">
        <v>213</v>
      </c>
      <c r="C19" s="324"/>
      <c r="D19" s="324"/>
      <c r="E19" s="324"/>
      <c r="F19" s="324"/>
      <c r="G19" s="324"/>
      <c r="H19" s="324"/>
      <c r="I19" s="324"/>
      <c r="J19" s="324"/>
      <c r="K19" s="324"/>
    </row>
    <row r="20" spans="2:11" x14ac:dyDescent="0.3">
      <c r="B20" s="9" t="s">
        <v>214</v>
      </c>
      <c r="D20" s="10"/>
    </row>
    <row r="21" spans="2:11" x14ac:dyDescent="0.3">
      <c r="B21" s="9" t="s">
        <v>215</v>
      </c>
      <c r="D21" s="10"/>
    </row>
    <row r="22" spans="2:11" x14ac:dyDescent="0.3">
      <c r="B22" s="9" t="s">
        <v>216</v>
      </c>
      <c r="D22" s="10"/>
    </row>
    <row r="23" spans="2:11" x14ac:dyDescent="0.3">
      <c r="B23" s="9" t="s">
        <v>217</v>
      </c>
      <c r="D23" s="10"/>
    </row>
    <row r="24" spans="2:11" x14ac:dyDescent="0.3">
      <c r="B24" s="9" t="s">
        <v>218</v>
      </c>
      <c r="D24" s="10"/>
    </row>
    <row r="25" spans="2:11" ht="32.1" customHeight="1" x14ac:dyDescent="0.3">
      <c r="B25" s="325" t="s">
        <v>219</v>
      </c>
      <c r="C25" s="325"/>
      <c r="D25" s="325"/>
      <c r="E25" s="325"/>
      <c r="F25" s="325"/>
      <c r="G25" s="325"/>
      <c r="H25" s="325"/>
      <c r="I25" s="325"/>
      <c r="J25" s="325"/>
      <c r="K25" s="325"/>
    </row>
    <row r="26" spans="2:11" x14ac:dyDescent="0.3">
      <c r="B26" s="10"/>
      <c r="D26" s="10"/>
    </row>
  </sheetData>
  <mergeCells count="4">
    <mergeCell ref="D4:E4"/>
    <mergeCell ref="F4:I4"/>
    <mergeCell ref="B19:K19"/>
    <mergeCell ref="B25:K25"/>
  </mergeCells>
  <pageMargins left="0.7" right="0.7" top="0.75" bottom="0.75" header="0.3" footer="0.3"/>
  <pageSetup paperSize="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C2795-0355-4F83-9D82-49ECD4637EDB}">
  <sheetPr>
    <tabColor theme="6" tint="0.59999389629810485"/>
  </sheetPr>
  <dimension ref="A1:Y139"/>
  <sheetViews>
    <sheetView zoomScaleNormal="100" workbookViewId="0">
      <selection activeCell="P39" sqref="P39"/>
    </sheetView>
  </sheetViews>
  <sheetFormatPr defaultColWidth="9.140625" defaultRowHeight="15" x14ac:dyDescent="0.25"/>
  <cols>
    <col min="1" max="1" width="2.7109375" customWidth="1"/>
    <col min="2" max="2" width="25" customWidth="1"/>
    <col min="3" max="3" width="10.85546875" bestFit="1" customWidth="1"/>
    <col min="4" max="4" width="17.7109375" customWidth="1"/>
    <col min="5" max="5" width="10.140625" customWidth="1"/>
    <col min="6" max="6" width="10.85546875" bestFit="1" customWidth="1"/>
    <col min="7" max="7" width="17.7109375" customWidth="1"/>
    <col min="8" max="8" width="8.85546875" bestFit="1" customWidth="1"/>
    <col min="9" max="9" width="10.85546875" bestFit="1" customWidth="1"/>
    <col min="10" max="10" width="17.7109375" customWidth="1"/>
    <col min="12" max="12" width="10.85546875" bestFit="1" customWidth="1"/>
    <col min="13" max="13" width="17.7109375" customWidth="1"/>
    <col min="15" max="15" width="10.85546875" bestFit="1" customWidth="1"/>
    <col min="16" max="16" width="17.7109375" customWidth="1"/>
    <col min="18" max="18" width="10.85546875" bestFit="1" customWidth="1"/>
    <col min="20" max="20" width="16.42578125" customWidth="1"/>
    <col min="21" max="21" width="15" bestFit="1" customWidth="1"/>
    <col min="22" max="22" width="11.42578125" bestFit="1" customWidth="1"/>
    <col min="23" max="23" width="16.42578125" customWidth="1"/>
    <col min="24" max="24" width="13.28515625" customWidth="1"/>
    <col min="25" max="25" width="11.42578125" bestFit="1" customWidth="1"/>
  </cols>
  <sheetData>
    <row r="1" spans="1:25" ht="16.5" x14ac:dyDescent="0.3">
      <c r="A1" s="5"/>
      <c r="B1" s="6" t="s">
        <v>220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6.5" x14ac:dyDescent="0.3">
      <c r="A2" s="5"/>
      <c r="B2" s="6" t="s">
        <v>221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6.5" x14ac:dyDescent="0.3">
      <c r="A3" s="107"/>
      <c r="B3" s="95" t="s">
        <v>222</v>
      </c>
      <c r="C3" s="95"/>
      <c r="D3" s="95"/>
      <c r="G3" s="224"/>
      <c r="H3" s="225"/>
    </row>
    <row r="4" spans="1:25" ht="16.5" x14ac:dyDescent="0.3">
      <c r="A4" s="5"/>
    </row>
    <row r="5" spans="1:25" ht="16.5" x14ac:dyDescent="0.3">
      <c r="A5" s="5"/>
      <c r="B5" s="329" t="s">
        <v>223</v>
      </c>
      <c r="C5" s="326" t="s">
        <v>13</v>
      </c>
      <c r="D5" s="326"/>
      <c r="E5" s="326"/>
      <c r="F5" s="326" t="s">
        <v>208</v>
      </c>
      <c r="G5" s="326"/>
      <c r="H5" s="326"/>
      <c r="I5" s="326" t="s">
        <v>209</v>
      </c>
      <c r="J5" s="326"/>
      <c r="K5" s="326"/>
      <c r="L5" s="326" t="s">
        <v>16</v>
      </c>
      <c r="M5" s="326"/>
      <c r="N5" s="326"/>
      <c r="O5" s="326" t="s">
        <v>15</v>
      </c>
      <c r="P5" s="326"/>
      <c r="Q5" s="327"/>
      <c r="R5" s="327" t="s">
        <v>224</v>
      </c>
      <c r="S5" s="328"/>
      <c r="T5" s="326" t="s">
        <v>225</v>
      </c>
      <c r="U5" s="326"/>
      <c r="V5" s="326"/>
      <c r="W5" s="326" t="s">
        <v>226</v>
      </c>
      <c r="X5" s="326"/>
      <c r="Y5" s="326"/>
    </row>
    <row r="6" spans="1:25" ht="45" x14ac:dyDescent="0.3">
      <c r="A6" s="5"/>
      <c r="B6" s="329"/>
      <c r="C6" s="277" t="s">
        <v>227</v>
      </c>
      <c r="D6" s="97" t="s">
        <v>228</v>
      </c>
      <c r="E6" s="97" t="s">
        <v>229</v>
      </c>
      <c r="F6" s="277" t="s">
        <v>227</v>
      </c>
      <c r="G6" s="97" t="s">
        <v>228</v>
      </c>
      <c r="H6" s="97" t="s">
        <v>229</v>
      </c>
      <c r="I6" s="277" t="s">
        <v>227</v>
      </c>
      <c r="J6" s="97" t="s">
        <v>228</v>
      </c>
      <c r="K6" s="97" t="s">
        <v>229</v>
      </c>
      <c r="L6" s="277" t="s">
        <v>227</v>
      </c>
      <c r="M6" s="97" t="s">
        <v>228</v>
      </c>
      <c r="N6" s="97" t="s">
        <v>229</v>
      </c>
      <c r="O6" s="277" t="s">
        <v>227</v>
      </c>
      <c r="P6" s="97" t="s">
        <v>228</v>
      </c>
      <c r="Q6" s="97" t="s">
        <v>229</v>
      </c>
      <c r="R6" s="277" t="s">
        <v>227</v>
      </c>
      <c r="S6" s="277" t="s">
        <v>230</v>
      </c>
      <c r="T6" s="97" t="s">
        <v>231</v>
      </c>
      <c r="U6" s="97" t="s">
        <v>232</v>
      </c>
      <c r="V6" s="277" t="s">
        <v>230</v>
      </c>
      <c r="W6" s="97" t="s">
        <v>233</v>
      </c>
      <c r="X6" s="97" t="s">
        <v>234</v>
      </c>
      <c r="Y6" s="277" t="s">
        <v>230</v>
      </c>
    </row>
    <row r="7" spans="1:25" ht="16.5" x14ac:dyDescent="0.3">
      <c r="A7" s="5"/>
      <c r="B7" s="100" t="s">
        <v>53</v>
      </c>
      <c r="C7" s="108">
        <f>SUM(C8:C10)</f>
        <v>5120</v>
      </c>
      <c r="D7" s="101">
        <f>SUM(D8:D10)</f>
        <v>2340000</v>
      </c>
      <c r="E7" s="109">
        <v>0.02</v>
      </c>
      <c r="F7" s="108">
        <f>SUM(F8:F10)</f>
        <v>5800</v>
      </c>
      <c r="G7" s="101">
        <f>SUM(G8:G10)</f>
        <v>454400</v>
      </c>
      <c r="H7" s="109">
        <v>0.02</v>
      </c>
      <c r="I7" s="108">
        <f>SUM(I8:I10)</f>
        <v>2200</v>
      </c>
      <c r="J7" s="101">
        <f>SUM(J8:J10)</f>
        <v>47000</v>
      </c>
      <c r="K7" s="109">
        <v>0.01</v>
      </c>
      <c r="L7" s="108">
        <f>SUM(L8:L10)</f>
        <v>1380</v>
      </c>
      <c r="M7" s="101">
        <f>SUM(M8:M10)</f>
        <v>64320</v>
      </c>
      <c r="N7" s="109">
        <v>0.02</v>
      </c>
      <c r="O7" s="108">
        <f>SUM(O8:O10)</f>
        <v>375</v>
      </c>
      <c r="P7" s="101">
        <f>SUM(P8:P10)</f>
        <v>11660</v>
      </c>
      <c r="Q7" s="109">
        <v>0.02</v>
      </c>
      <c r="R7" s="108" t="e">
        <f>SUM(C7,F7,I7,L7,#REF!,O7)</f>
        <v>#REF!</v>
      </c>
      <c r="S7" s="110" t="e">
        <f>R7/$R$68</f>
        <v>#REF!</v>
      </c>
      <c r="T7" s="111">
        <f>SUM(T8:T10)</f>
        <v>0</v>
      </c>
      <c r="U7" s="101" t="e">
        <f>SUM(D7,G7,J7,M7,#REF!)</f>
        <v>#REF!</v>
      </c>
      <c r="V7" s="110" t="e">
        <f>U7/$U$68</f>
        <v>#REF!</v>
      </c>
      <c r="W7" s="111">
        <f>SUM(W8:W10)</f>
        <v>0</v>
      </c>
      <c r="X7" s="101" t="e">
        <f>SUM(D7,G7,J7,M7,#REF!,P7)</f>
        <v>#REF!</v>
      </c>
      <c r="Y7" s="110" t="e">
        <f>X7/$X$68</f>
        <v>#REF!</v>
      </c>
    </row>
    <row r="8" spans="1:25" ht="16.5" x14ac:dyDescent="0.3">
      <c r="A8" s="5"/>
      <c r="B8" s="12" t="s">
        <v>235</v>
      </c>
      <c r="C8" s="112">
        <v>3500</v>
      </c>
      <c r="D8" s="102">
        <f>C8*1.5*12</f>
        <v>63000</v>
      </c>
      <c r="E8" s="113">
        <v>5.0000000000000001E-3</v>
      </c>
      <c r="F8" s="112">
        <v>4300</v>
      </c>
      <c r="G8" s="102">
        <f>F8*1.5*12</f>
        <v>77400</v>
      </c>
      <c r="H8" s="113">
        <v>5.0000000000000001E-3</v>
      </c>
      <c r="I8" s="112" t="s">
        <v>78</v>
      </c>
      <c r="J8" s="114" t="s">
        <v>78</v>
      </c>
      <c r="K8" s="113">
        <v>0</v>
      </c>
      <c r="L8" s="112">
        <v>1000</v>
      </c>
      <c r="M8" s="102">
        <f>L8*3*12</f>
        <v>36000</v>
      </c>
      <c r="N8" s="113">
        <v>5.0000000000000001E-3</v>
      </c>
      <c r="O8" s="112">
        <v>250</v>
      </c>
      <c r="P8" s="102">
        <f>O8*1.5*12</f>
        <v>4500</v>
      </c>
      <c r="Q8" s="113">
        <v>5.0000000000000001E-3</v>
      </c>
      <c r="R8" s="112" t="e">
        <f>SUM(C8,F8,I8,L8,#REF!,O8)</f>
        <v>#REF!</v>
      </c>
      <c r="S8" s="115"/>
      <c r="T8" s="116"/>
      <c r="U8" s="102" t="e">
        <f>SUM(D8,G8,J8,M8,#REF!)</f>
        <v>#REF!</v>
      </c>
      <c r="V8" s="115"/>
      <c r="W8" s="117"/>
      <c r="X8" s="102" t="e">
        <f>SUM(D8,G8,J8,M8,#REF!,P8)</f>
        <v>#REF!</v>
      </c>
      <c r="Y8" s="115"/>
    </row>
    <row r="9" spans="1:25" ht="16.5" x14ac:dyDescent="0.3">
      <c r="A9" s="5"/>
      <c r="B9" s="12" t="s">
        <v>236</v>
      </c>
      <c r="C9" s="112">
        <v>1500</v>
      </c>
      <c r="D9" s="102">
        <f>C9*1.5*12</f>
        <v>27000</v>
      </c>
      <c r="E9" s="113">
        <v>5.0000000000000001E-3</v>
      </c>
      <c r="F9" s="112">
        <v>1500</v>
      </c>
      <c r="G9" s="102">
        <f>F9*1.5*12</f>
        <v>27000</v>
      </c>
      <c r="H9" s="113">
        <v>5.0000000000000001E-3</v>
      </c>
      <c r="I9" s="112" t="s">
        <v>78</v>
      </c>
      <c r="J9" s="114" t="s">
        <v>78</v>
      </c>
      <c r="K9" s="113">
        <v>0</v>
      </c>
      <c r="L9" s="112">
        <v>370</v>
      </c>
      <c r="M9" s="102">
        <f>L9*3*12</f>
        <v>13320</v>
      </c>
      <c r="N9" s="113">
        <v>5.0000000000000001E-3</v>
      </c>
      <c r="O9" s="112">
        <v>120</v>
      </c>
      <c r="P9" s="102">
        <f>O9*1.5*12</f>
        <v>2160</v>
      </c>
      <c r="Q9" s="113">
        <v>5.0000000000000001E-3</v>
      </c>
      <c r="R9" s="112" t="e">
        <f>SUM(C9,F9,I9,L9,#REF!,O9)</f>
        <v>#REF!</v>
      </c>
      <c r="S9" s="115"/>
      <c r="T9" s="116"/>
      <c r="U9" s="102" t="e">
        <f>SUM(D9,G9,J9,M9,#REF!)</f>
        <v>#REF!</v>
      </c>
      <c r="V9" s="115"/>
      <c r="W9" s="117"/>
      <c r="X9" s="102" t="e">
        <f>SUM(D9,G9,J9,M9,#REF!,P9)</f>
        <v>#REF!</v>
      </c>
      <c r="Y9" s="115"/>
    </row>
    <row r="10" spans="1:25" ht="16.5" x14ac:dyDescent="0.3">
      <c r="A10" s="5"/>
      <c r="B10" s="12" t="s">
        <v>237</v>
      </c>
      <c r="C10" s="112">
        <v>120</v>
      </c>
      <c r="D10" s="102">
        <v>2250000</v>
      </c>
      <c r="E10" s="113">
        <v>0.01</v>
      </c>
      <c r="F10" s="112">
        <v>0</v>
      </c>
      <c r="G10" s="102">
        <v>350000</v>
      </c>
      <c r="H10" s="113">
        <v>0.01</v>
      </c>
      <c r="I10" s="112">
        <v>2200</v>
      </c>
      <c r="J10" s="102">
        <v>47000</v>
      </c>
      <c r="K10" s="113">
        <v>0.01</v>
      </c>
      <c r="L10" s="112">
        <v>10</v>
      </c>
      <c r="M10" s="102">
        <v>15000</v>
      </c>
      <c r="N10" s="113">
        <v>0.01</v>
      </c>
      <c r="O10" s="112">
        <v>5</v>
      </c>
      <c r="P10" s="102">
        <v>5000</v>
      </c>
      <c r="Q10" s="113">
        <v>0.01</v>
      </c>
      <c r="R10" s="112" t="e">
        <f>SUM(C10,F10,I10,L10,#REF!,O10)</f>
        <v>#REF!</v>
      </c>
      <c r="S10" s="115"/>
      <c r="T10" s="116"/>
      <c r="U10" s="102" t="e">
        <f>SUM(D10,G10,J10,M10,#REF!)</f>
        <v>#REF!</v>
      </c>
      <c r="V10" s="115"/>
      <c r="W10" s="117"/>
      <c r="X10" s="102" t="e">
        <f>SUM(D10,G10,J10,M10,#REF!,P10)</f>
        <v>#REF!</v>
      </c>
      <c r="Y10" s="115"/>
    </row>
    <row r="11" spans="1:25" ht="16.5" x14ac:dyDescent="0.3">
      <c r="A11" s="5"/>
      <c r="B11" s="100" t="s">
        <v>60</v>
      </c>
      <c r="C11" s="108">
        <f>SUM(C12:C14)</f>
        <v>0</v>
      </c>
      <c r="D11" s="101">
        <f>SUM(D12:D14)</f>
        <v>0</v>
      </c>
      <c r="E11" s="109">
        <v>0.02</v>
      </c>
      <c r="F11" s="108">
        <f>SUM(F12:F14)</f>
        <v>0</v>
      </c>
      <c r="G11" s="101">
        <f>SUM(G12:G14)</f>
        <v>0</v>
      </c>
      <c r="H11" s="109">
        <v>0.02</v>
      </c>
      <c r="I11" s="108">
        <f>SUM(I12:I14)</f>
        <v>0</v>
      </c>
      <c r="J11" s="101">
        <f>SUM(J12:J14)</f>
        <v>0</v>
      </c>
      <c r="K11" s="109">
        <v>0.01</v>
      </c>
      <c r="L11" s="108">
        <f>SUM(L12:L14)</f>
        <v>0</v>
      </c>
      <c r="M11" s="101">
        <f>SUM(M12:M14)</f>
        <v>0</v>
      </c>
      <c r="N11" s="109">
        <v>0.02</v>
      </c>
      <c r="O11" s="108">
        <f>SUM(O12:O14)</f>
        <v>0</v>
      </c>
      <c r="P11" s="101">
        <f>SUM(P12:P14)</f>
        <v>0</v>
      </c>
      <c r="Q11" s="109">
        <v>0.02</v>
      </c>
      <c r="R11" s="108" t="e">
        <f>SUM(C11,F11,I11,L11,#REF!,O11)</f>
        <v>#REF!</v>
      </c>
      <c r="S11" s="110" t="e">
        <f>R11/$R$68</f>
        <v>#REF!</v>
      </c>
      <c r="T11" s="111">
        <f>SUM(T12:T14)</f>
        <v>0</v>
      </c>
      <c r="U11" s="101" t="e">
        <f>SUM(D11,G11,J11,M11,#REF!)</f>
        <v>#REF!</v>
      </c>
      <c r="V11" s="110" t="e">
        <f>U11/$U$68</f>
        <v>#REF!</v>
      </c>
      <c r="W11" s="111">
        <f>SUM(W12:W14)</f>
        <v>0</v>
      </c>
      <c r="X11" s="101" t="e">
        <f>SUM(D11,G11,J11,M11,#REF!,P11)</f>
        <v>#REF!</v>
      </c>
      <c r="Y11" s="110" t="e">
        <f>X11/$X$68</f>
        <v>#REF!</v>
      </c>
    </row>
    <row r="12" spans="1:25" ht="16.5" x14ac:dyDescent="0.3">
      <c r="A12" s="5"/>
      <c r="B12" s="12" t="s">
        <v>235</v>
      </c>
      <c r="C12" s="118"/>
      <c r="D12" s="103"/>
      <c r="E12" s="119"/>
      <c r="F12" s="118"/>
      <c r="G12" s="103"/>
      <c r="I12" s="118"/>
      <c r="J12" s="103"/>
      <c r="K12" s="119"/>
      <c r="L12" s="118"/>
      <c r="M12" s="103"/>
      <c r="O12" s="118"/>
      <c r="P12" s="103"/>
      <c r="R12" s="118"/>
      <c r="S12" s="119"/>
      <c r="T12" s="120"/>
      <c r="V12" s="119"/>
      <c r="W12" s="120"/>
      <c r="Y12" s="119"/>
    </row>
    <row r="13" spans="1:25" ht="16.5" x14ac:dyDescent="0.3">
      <c r="A13" s="5"/>
      <c r="B13" s="12" t="s">
        <v>236</v>
      </c>
      <c r="C13" s="118"/>
      <c r="D13" s="103"/>
      <c r="E13" s="119"/>
      <c r="F13" s="118"/>
      <c r="G13" s="103"/>
      <c r="I13" s="118"/>
      <c r="J13" s="103"/>
      <c r="K13" s="119"/>
      <c r="L13" s="118"/>
      <c r="M13" s="103"/>
      <c r="O13" s="118"/>
      <c r="P13" s="103"/>
      <c r="R13" s="118"/>
      <c r="S13" s="119"/>
      <c r="T13" s="120"/>
      <c r="V13" s="119"/>
      <c r="W13" s="120"/>
      <c r="Y13" s="119"/>
    </row>
    <row r="14" spans="1:25" ht="16.5" x14ac:dyDescent="0.3">
      <c r="A14" s="5"/>
      <c r="B14" s="12" t="s">
        <v>238</v>
      </c>
      <c r="C14" s="118"/>
      <c r="D14" s="103"/>
      <c r="E14" s="119"/>
      <c r="F14" s="118"/>
      <c r="G14" s="103"/>
      <c r="I14" s="118"/>
      <c r="J14" s="103"/>
      <c r="K14" s="119"/>
      <c r="L14" s="118"/>
      <c r="M14" s="103"/>
      <c r="O14" s="118"/>
      <c r="P14" s="103"/>
      <c r="R14" s="118"/>
      <c r="S14" s="119"/>
      <c r="T14" s="120"/>
      <c r="V14" s="119"/>
      <c r="W14" s="120"/>
      <c r="Y14" s="119"/>
    </row>
    <row r="15" spans="1:25" ht="16.5" x14ac:dyDescent="0.3">
      <c r="A15" s="5"/>
      <c r="B15" s="100" t="s">
        <v>67</v>
      </c>
      <c r="C15" s="108">
        <f>SUM(C16:C18)</f>
        <v>0</v>
      </c>
      <c r="D15" s="101">
        <f>SUM(D16:D18)</f>
        <v>0</v>
      </c>
      <c r="E15" s="109">
        <v>0.02</v>
      </c>
      <c r="F15" s="108">
        <f>SUM(F16:F18)</f>
        <v>0</v>
      </c>
      <c r="G15" s="101">
        <f>SUM(G16:G18)</f>
        <v>0</v>
      </c>
      <c r="H15" s="109">
        <v>0.02</v>
      </c>
      <c r="I15" s="108">
        <f>SUM(I16:I18)</f>
        <v>0</v>
      </c>
      <c r="J15" s="101">
        <f>SUM(J16:J18)</f>
        <v>0</v>
      </c>
      <c r="K15" s="109">
        <v>0.01</v>
      </c>
      <c r="L15" s="108">
        <f>SUM(L16:L18)</f>
        <v>0</v>
      </c>
      <c r="M15" s="101">
        <f>SUM(M16:M18)</f>
        <v>0</v>
      </c>
      <c r="N15" s="109">
        <v>0.02</v>
      </c>
      <c r="O15" s="108">
        <f>SUM(O16:O18)</f>
        <v>0</v>
      </c>
      <c r="P15" s="101">
        <f>SUM(P16:P18)</f>
        <v>0</v>
      </c>
      <c r="Q15" s="109">
        <v>0.02</v>
      </c>
      <c r="R15" s="108" t="e">
        <f>SUM(C15,F15,I15,L15,#REF!,O15)</f>
        <v>#REF!</v>
      </c>
      <c r="S15" s="110" t="e">
        <f>R15/$R$68</f>
        <v>#REF!</v>
      </c>
      <c r="T15" s="111">
        <f>SUM(T16:T18)</f>
        <v>0</v>
      </c>
      <c r="U15" s="101" t="e">
        <f>SUM(D15,G15,J15,M15,#REF!)</f>
        <v>#REF!</v>
      </c>
      <c r="V15" s="110" t="e">
        <f>U15/$U$68</f>
        <v>#REF!</v>
      </c>
      <c r="W15" s="111">
        <f>SUM(W16:W18)</f>
        <v>0</v>
      </c>
      <c r="X15" s="101" t="e">
        <f>SUM(D15,G15,J15,M15,#REF!,P15)</f>
        <v>#REF!</v>
      </c>
      <c r="Y15" s="110" t="e">
        <f>X15/$X$68</f>
        <v>#REF!</v>
      </c>
    </row>
    <row r="16" spans="1:25" ht="16.5" x14ac:dyDescent="0.3">
      <c r="A16" s="5"/>
      <c r="B16" s="12" t="s">
        <v>235</v>
      </c>
      <c r="C16" s="118"/>
      <c r="D16" s="103"/>
      <c r="E16" s="119"/>
      <c r="F16" s="118"/>
      <c r="G16" s="103"/>
      <c r="I16" s="118"/>
      <c r="J16" s="103"/>
      <c r="K16" s="119"/>
      <c r="L16" s="118"/>
      <c r="M16" s="103"/>
      <c r="O16" s="118"/>
      <c r="P16" s="103"/>
      <c r="R16" s="118"/>
      <c r="S16" s="119"/>
      <c r="T16" s="120"/>
      <c r="V16" s="119"/>
      <c r="W16" s="120"/>
      <c r="Y16" s="119"/>
    </row>
    <row r="17" spans="1:25" ht="16.5" x14ac:dyDescent="0.3">
      <c r="A17" s="5"/>
      <c r="B17" s="12" t="s">
        <v>236</v>
      </c>
      <c r="C17" s="118"/>
      <c r="D17" s="103"/>
      <c r="E17" s="119"/>
      <c r="F17" s="118"/>
      <c r="G17" s="103"/>
      <c r="I17" s="118"/>
      <c r="J17" s="103"/>
      <c r="K17" s="119"/>
      <c r="L17" s="118"/>
      <c r="M17" s="103"/>
      <c r="O17" s="118"/>
      <c r="P17" s="103"/>
      <c r="R17" s="118"/>
      <c r="S17" s="119"/>
      <c r="T17" s="120"/>
      <c r="V17" s="119"/>
      <c r="W17" s="120"/>
      <c r="Y17" s="119"/>
    </row>
    <row r="18" spans="1:25" ht="16.5" x14ac:dyDescent="0.3">
      <c r="A18" s="5"/>
      <c r="B18" s="12" t="s">
        <v>239</v>
      </c>
      <c r="C18" s="118"/>
      <c r="D18" s="103"/>
      <c r="E18" s="119"/>
      <c r="F18" s="118"/>
      <c r="G18" s="103"/>
      <c r="I18" s="118"/>
      <c r="J18" s="103"/>
      <c r="K18" s="119"/>
      <c r="L18" s="118"/>
      <c r="M18" s="103"/>
      <c r="O18" s="118"/>
      <c r="P18" s="103"/>
      <c r="R18" s="118"/>
      <c r="S18" s="119"/>
      <c r="T18" s="120"/>
      <c r="V18" s="119"/>
      <c r="W18" s="120"/>
      <c r="Y18" s="119"/>
    </row>
    <row r="19" spans="1:25" ht="16.5" x14ac:dyDescent="0.3">
      <c r="A19" s="5"/>
      <c r="B19" s="100" t="s">
        <v>72</v>
      </c>
      <c r="C19" s="108">
        <f>SUM(C20:C22)</f>
        <v>0</v>
      </c>
      <c r="D19" s="101">
        <f>SUM(D20:D22)</f>
        <v>0</v>
      </c>
      <c r="E19" s="109">
        <v>0.02</v>
      </c>
      <c r="F19" s="108">
        <f>SUM(F20:F22)</f>
        <v>0</v>
      </c>
      <c r="G19" s="101">
        <f>SUM(G20:G22)</f>
        <v>0</v>
      </c>
      <c r="H19" s="109">
        <v>0.02</v>
      </c>
      <c r="I19" s="108">
        <f>SUM(I20:I22)</f>
        <v>0</v>
      </c>
      <c r="J19" s="101">
        <f>SUM(J20:J22)</f>
        <v>0</v>
      </c>
      <c r="K19" s="109">
        <v>0.01</v>
      </c>
      <c r="L19" s="108">
        <f>SUM(L20:L22)</f>
        <v>0</v>
      </c>
      <c r="M19" s="101">
        <f>SUM(M20:M22)</f>
        <v>0</v>
      </c>
      <c r="N19" s="109">
        <v>0.02</v>
      </c>
      <c r="O19" s="108">
        <f>SUM(O20:O22)</f>
        <v>0</v>
      </c>
      <c r="P19" s="101">
        <f>SUM(P20:P22)</f>
        <v>0</v>
      </c>
      <c r="Q19" s="109">
        <v>0.02</v>
      </c>
      <c r="R19" s="108" t="e">
        <f>SUM(C19,F19,I19,L19,#REF!,O19)</f>
        <v>#REF!</v>
      </c>
      <c r="S19" s="110" t="e">
        <f>R19/$R$68</f>
        <v>#REF!</v>
      </c>
      <c r="T19" s="111">
        <f>SUM(T20:T22)</f>
        <v>0</v>
      </c>
      <c r="U19" s="101" t="e">
        <f>SUM(D19,G19,J19,M19,#REF!)</f>
        <v>#REF!</v>
      </c>
      <c r="V19" s="110" t="e">
        <f>U19/$U$68</f>
        <v>#REF!</v>
      </c>
      <c r="W19" s="111">
        <f>SUM(W20:W22)</f>
        <v>0</v>
      </c>
      <c r="X19" s="101" t="e">
        <f>SUM(D19,G19,J19,M19,#REF!,P19)</f>
        <v>#REF!</v>
      </c>
      <c r="Y19" s="110" t="e">
        <f>X19/$X$68</f>
        <v>#REF!</v>
      </c>
    </row>
    <row r="20" spans="1:25" ht="16.5" x14ac:dyDescent="0.3">
      <c r="A20" s="5"/>
      <c r="B20" s="12" t="s">
        <v>235</v>
      </c>
      <c r="C20" s="118"/>
      <c r="D20" s="103"/>
      <c r="E20" s="119"/>
      <c r="F20" s="118"/>
      <c r="G20" s="103"/>
      <c r="I20" s="118"/>
      <c r="J20" s="103"/>
      <c r="K20" s="119"/>
      <c r="L20" s="118"/>
      <c r="M20" s="103"/>
      <c r="O20" s="118"/>
      <c r="P20" s="103"/>
      <c r="R20" s="118"/>
      <c r="S20" s="119"/>
      <c r="T20" s="120"/>
      <c r="V20" s="119"/>
      <c r="W20" s="120"/>
      <c r="Y20" s="119"/>
    </row>
    <row r="21" spans="1:25" ht="16.5" x14ac:dyDescent="0.3">
      <c r="A21" s="5"/>
      <c r="B21" s="12" t="s">
        <v>236</v>
      </c>
      <c r="C21" s="118"/>
      <c r="D21" s="103"/>
      <c r="E21" s="119"/>
      <c r="F21" s="118"/>
      <c r="G21" s="103"/>
      <c r="I21" s="118"/>
      <c r="J21" s="103"/>
      <c r="K21" s="119"/>
      <c r="L21" s="118"/>
      <c r="M21" s="103"/>
      <c r="O21" s="118"/>
      <c r="P21" s="103"/>
      <c r="R21" s="118"/>
      <c r="S21" s="119"/>
      <c r="T21" s="120"/>
      <c r="V21" s="119"/>
      <c r="W21" s="120"/>
      <c r="Y21" s="119"/>
    </row>
    <row r="22" spans="1:25" ht="16.5" x14ac:dyDescent="0.3">
      <c r="A22" s="5"/>
      <c r="B22" s="12" t="s">
        <v>240</v>
      </c>
      <c r="C22" s="118"/>
      <c r="D22" s="103"/>
      <c r="E22" s="119"/>
      <c r="F22" s="118"/>
      <c r="G22" s="103"/>
      <c r="I22" s="118"/>
      <c r="J22" s="103"/>
      <c r="K22" s="119"/>
      <c r="L22" s="118"/>
      <c r="M22" s="103"/>
      <c r="O22" s="118"/>
      <c r="P22" s="103"/>
      <c r="R22" s="118"/>
      <c r="S22" s="119"/>
      <c r="T22" s="120"/>
      <c r="V22" s="119"/>
      <c r="W22" s="120"/>
      <c r="Y22" s="119"/>
    </row>
    <row r="23" spans="1:25" ht="16.5" x14ac:dyDescent="0.3">
      <c r="A23" s="5"/>
      <c r="B23" s="100" t="s">
        <v>77</v>
      </c>
      <c r="C23" s="108">
        <f>SUM(C24:C26)</f>
        <v>0</v>
      </c>
      <c r="D23" s="101">
        <f>SUM(D24:D26)</f>
        <v>0</v>
      </c>
      <c r="E23" s="109">
        <v>0.02</v>
      </c>
      <c r="F23" s="108">
        <f>SUM(F24:F26)</f>
        <v>0</v>
      </c>
      <c r="G23" s="101">
        <f>SUM(G24:G26)</f>
        <v>0</v>
      </c>
      <c r="H23" s="109">
        <v>0.02</v>
      </c>
      <c r="I23" s="108">
        <f>SUM(I24:I26)</f>
        <v>0</v>
      </c>
      <c r="J23" s="101">
        <f>SUM(J24:J26)</f>
        <v>0</v>
      </c>
      <c r="K23" s="109">
        <v>0.01</v>
      </c>
      <c r="L23" s="108">
        <f>SUM(L24:L26)</f>
        <v>0</v>
      </c>
      <c r="M23" s="101">
        <f>SUM(M24:M26)</f>
        <v>0</v>
      </c>
      <c r="N23" s="109">
        <v>0.02</v>
      </c>
      <c r="O23" s="108">
        <f>SUM(O24:O26)</f>
        <v>0</v>
      </c>
      <c r="P23" s="101">
        <f>SUM(P24:P26)</f>
        <v>0</v>
      </c>
      <c r="Q23" s="109">
        <v>0.02</v>
      </c>
      <c r="R23" s="108" t="e">
        <f>SUM(C23,F23,I23,L23,#REF!,O23)</f>
        <v>#REF!</v>
      </c>
      <c r="S23" s="110" t="e">
        <f>R23/$R$68</f>
        <v>#REF!</v>
      </c>
      <c r="T23" s="111">
        <f>SUM(T24:T26)</f>
        <v>0</v>
      </c>
      <c r="U23" s="101" t="e">
        <f>SUM(D23,G23,J23,M23,#REF!)</f>
        <v>#REF!</v>
      </c>
      <c r="V23" s="110" t="e">
        <f>U23/$U$68</f>
        <v>#REF!</v>
      </c>
      <c r="W23" s="111">
        <f>SUM(W24:W26)</f>
        <v>0</v>
      </c>
      <c r="X23" s="101" t="e">
        <f>SUM(D23,G23,J23,M23,#REF!,P23)</f>
        <v>#REF!</v>
      </c>
      <c r="Y23" s="110" t="e">
        <f>X23/$X$68</f>
        <v>#REF!</v>
      </c>
    </row>
    <row r="24" spans="1:25" ht="16.5" x14ac:dyDescent="0.3">
      <c r="A24" s="5"/>
      <c r="B24" s="12" t="s">
        <v>235</v>
      </c>
      <c r="C24" s="118"/>
      <c r="D24" s="103"/>
      <c r="E24" s="119"/>
      <c r="F24" s="118"/>
      <c r="G24" s="103"/>
      <c r="I24" s="118"/>
      <c r="J24" s="103"/>
      <c r="K24" s="119"/>
      <c r="L24" s="118"/>
      <c r="M24" s="103"/>
      <c r="O24" s="118"/>
      <c r="P24" s="103"/>
      <c r="R24" s="118"/>
      <c r="S24" s="119"/>
      <c r="T24" s="120"/>
      <c r="V24" s="119"/>
      <c r="W24" s="120"/>
      <c r="Y24" s="119"/>
    </row>
    <row r="25" spans="1:25" ht="16.5" x14ac:dyDescent="0.3">
      <c r="A25" s="5"/>
      <c r="B25" s="12" t="s">
        <v>236</v>
      </c>
      <c r="C25" s="118"/>
      <c r="D25" s="103"/>
      <c r="E25" s="119"/>
      <c r="F25" s="118"/>
      <c r="G25" s="103"/>
      <c r="I25" s="118"/>
      <c r="J25" s="103"/>
      <c r="K25" s="119"/>
      <c r="L25" s="118"/>
      <c r="M25" s="103"/>
      <c r="O25" s="118"/>
      <c r="P25" s="103"/>
      <c r="R25" s="118"/>
      <c r="S25" s="119"/>
      <c r="T25" s="120"/>
      <c r="V25" s="119"/>
      <c r="W25" s="120"/>
      <c r="Y25" s="119"/>
    </row>
    <row r="26" spans="1:25" ht="16.5" x14ac:dyDescent="0.3">
      <c r="A26" s="5"/>
      <c r="B26" s="12" t="s">
        <v>241</v>
      </c>
      <c r="C26" s="118"/>
      <c r="D26" s="103"/>
      <c r="E26" s="119"/>
      <c r="F26" s="118"/>
      <c r="G26" s="103"/>
      <c r="I26" s="118"/>
      <c r="J26" s="103"/>
      <c r="K26" s="119"/>
      <c r="L26" s="118"/>
      <c r="M26" s="103"/>
      <c r="O26" s="118"/>
      <c r="P26" s="103"/>
      <c r="R26" s="118"/>
      <c r="S26" s="119"/>
      <c r="T26" s="120"/>
      <c r="V26" s="119"/>
      <c r="W26" s="120"/>
      <c r="Y26" s="119"/>
    </row>
    <row r="27" spans="1:25" ht="16.5" x14ac:dyDescent="0.3">
      <c r="A27" s="5"/>
      <c r="B27" s="100" t="s">
        <v>82</v>
      </c>
      <c r="C27" s="108">
        <f>SUM(C28:C30)</f>
        <v>0</v>
      </c>
      <c r="D27" s="101">
        <f>SUM(D28:D30)</f>
        <v>0</v>
      </c>
      <c r="E27" s="109">
        <v>0.02</v>
      </c>
      <c r="F27" s="108">
        <f>SUM(F28:F30)</f>
        <v>0</v>
      </c>
      <c r="G27" s="101">
        <f>SUM(G28:G30)</f>
        <v>0</v>
      </c>
      <c r="H27" s="109">
        <v>0.02</v>
      </c>
      <c r="I27" s="108">
        <f>SUM(I28:I30)</f>
        <v>0</v>
      </c>
      <c r="J27" s="101">
        <f>SUM(J28:J30)</f>
        <v>0</v>
      </c>
      <c r="K27" s="109">
        <v>0.01</v>
      </c>
      <c r="L27" s="108">
        <f>SUM(L28:L30)</f>
        <v>0</v>
      </c>
      <c r="M27" s="101">
        <f>SUM(M28:M30)</f>
        <v>0</v>
      </c>
      <c r="N27" s="109">
        <v>0.02</v>
      </c>
      <c r="O27" s="108">
        <f>SUM(O28:O30)</f>
        <v>0</v>
      </c>
      <c r="P27" s="101">
        <f>SUM(P28:P30)</f>
        <v>0</v>
      </c>
      <c r="Q27" s="109">
        <v>0.02</v>
      </c>
      <c r="R27" s="108" t="e">
        <f>SUM(C27,F27,I27,L27,#REF!,O27)</f>
        <v>#REF!</v>
      </c>
      <c r="S27" s="110" t="e">
        <f>R27/$R$68</f>
        <v>#REF!</v>
      </c>
      <c r="T27" s="111">
        <f>SUM(T28:T30)</f>
        <v>0</v>
      </c>
      <c r="U27" s="101" t="e">
        <f>SUM(D27,G27,J27,M27,#REF!)</f>
        <v>#REF!</v>
      </c>
      <c r="V27" s="110" t="e">
        <f>U27/$U$68</f>
        <v>#REF!</v>
      </c>
      <c r="W27" s="111">
        <f>SUM(W28:W30)</f>
        <v>0</v>
      </c>
      <c r="X27" s="101" t="e">
        <f>SUM(D27,G27,J27,M27,#REF!,P27)</f>
        <v>#REF!</v>
      </c>
      <c r="Y27" s="110" t="e">
        <f>X27/$X$68</f>
        <v>#REF!</v>
      </c>
    </row>
    <row r="28" spans="1:25" ht="16.5" x14ac:dyDescent="0.3">
      <c r="A28" s="5"/>
      <c r="B28" s="12" t="s">
        <v>235</v>
      </c>
      <c r="C28" s="118"/>
      <c r="D28" s="103"/>
      <c r="E28" s="119"/>
      <c r="F28" s="118"/>
      <c r="G28" s="103"/>
      <c r="I28" s="118"/>
      <c r="J28" s="103"/>
      <c r="K28" s="119"/>
      <c r="L28" s="118"/>
      <c r="M28" s="103"/>
      <c r="O28" s="118"/>
      <c r="P28" s="103"/>
      <c r="R28" s="118"/>
      <c r="S28" s="119"/>
      <c r="T28" s="120"/>
      <c r="V28" s="119"/>
      <c r="W28" s="120"/>
      <c r="Y28" s="119"/>
    </row>
    <row r="29" spans="1:25" ht="16.5" x14ac:dyDescent="0.3">
      <c r="A29" s="5"/>
      <c r="B29" s="12" t="s">
        <v>236</v>
      </c>
      <c r="C29" s="118"/>
      <c r="D29" s="103"/>
      <c r="E29" s="119"/>
      <c r="F29" s="118"/>
      <c r="G29" s="103"/>
      <c r="I29" s="118"/>
      <c r="J29" s="103"/>
      <c r="K29" s="119"/>
      <c r="L29" s="118"/>
      <c r="M29" s="103"/>
      <c r="O29" s="118"/>
      <c r="P29" s="103"/>
      <c r="R29" s="118"/>
      <c r="S29" s="119"/>
      <c r="T29" s="120"/>
      <c r="V29" s="119"/>
      <c r="W29" s="120"/>
      <c r="Y29" s="119"/>
    </row>
    <row r="30" spans="1:25" ht="16.5" x14ac:dyDescent="0.3">
      <c r="A30" s="5"/>
      <c r="B30" s="12" t="s">
        <v>242</v>
      </c>
      <c r="C30" s="118"/>
      <c r="D30" s="103"/>
      <c r="E30" s="119"/>
      <c r="F30" s="118"/>
      <c r="G30" s="103"/>
      <c r="I30" s="118"/>
      <c r="J30" s="103"/>
      <c r="K30" s="119"/>
      <c r="L30" s="118"/>
      <c r="M30" s="103"/>
      <c r="O30" s="118"/>
      <c r="P30" s="103"/>
      <c r="R30" s="118"/>
      <c r="S30" s="119"/>
      <c r="T30" s="120"/>
      <c r="V30" s="119"/>
      <c r="W30" s="120"/>
      <c r="Y30" s="119"/>
    </row>
    <row r="31" spans="1:25" ht="16.5" x14ac:dyDescent="0.3">
      <c r="A31" s="5"/>
      <c r="B31" s="100" t="s">
        <v>87</v>
      </c>
      <c r="C31" s="108">
        <f>SUM(C32:C34)</f>
        <v>0</v>
      </c>
      <c r="D31" s="101">
        <f>SUM(D32:D34)</f>
        <v>0</v>
      </c>
      <c r="E31" s="109">
        <v>0.02</v>
      </c>
      <c r="F31" s="108">
        <f>SUM(F32:F34)</f>
        <v>0</v>
      </c>
      <c r="G31" s="101">
        <f>SUM(G32:G34)</f>
        <v>0</v>
      </c>
      <c r="H31" s="109">
        <v>0.02</v>
      </c>
      <c r="I31" s="108">
        <f>SUM(I32:I34)</f>
        <v>0</v>
      </c>
      <c r="J31" s="101">
        <f>SUM(J32:J34)</f>
        <v>0</v>
      </c>
      <c r="K31" s="109">
        <v>0.01</v>
      </c>
      <c r="L31" s="108">
        <f>SUM(L32:L34)</f>
        <v>0</v>
      </c>
      <c r="M31" s="101">
        <f>SUM(M32:M34)</f>
        <v>0</v>
      </c>
      <c r="N31" s="109">
        <v>0.02</v>
      </c>
      <c r="O31" s="108">
        <f>SUM(O32:O34)</f>
        <v>0</v>
      </c>
      <c r="P31" s="101">
        <f>SUM(P32:P34)</f>
        <v>0</v>
      </c>
      <c r="Q31" s="109">
        <v>0.02</v>
      </c>
      <c r="R31" s="108" t="e">
        <f>SUM(C31,F31,I31,L31,#REF!,O31)</f>
        <v>#REF!</v>
      </c>
      <c r="S31" s="110" t="e">
        <f>R31/$R$68</f>
        <v>#REF!</v>
      </c>
      <c r="T31" s="111">
        <f>SUM(T32:T34)</f>
        <v>0</v>
      </c>
      <c r="U31" s="101" t="e">
        <f>SUM(D31,G31,J31,M31,#REF!)</f>
        <v>#REF!</v>
      </c>
      <c r="V31" s="110" t="e">
        <f>U31/$U$68</f>
        <v>#REF!</v>
      </c>
      <c r="W31" s="111">
        <f>SUM(W32:W34)</f>
        <v>0</v>
      </c>
      <c r="X31" s="101" t="e">
        <f>SUM(D31,G31,J31,M31,#REF!,P31)</f>
        <v>#REF!</v>
      </c>
      <c r="Y31" s="110" t="e">
        <f>X31/$X$68</f>
        <v>#REF!</v>
      </c>
    </row>
    <row r="32" spans="1:25" ht="16.5" x14ac:dyDescent="0.3">
      <c r="A32" s="5"/>
      <c r="B32" s="12" t="s">
        <v>235</v>
      </c>
      <c r="C32" s="118"/>
      <c r="D32" s="103"/>
      <c r="E32" s="119"/>
      <c r="F32" s="118"/>
      <c r="G32" s="103"/>
      <c r="I32" s="118"/>
      <c r="J32" s="103"/>
      <c r="K32" s="119"/>
      <c r="L32" s="118"/>
      <c r="M32" s="103"/>
      <c r="O32" s="118"/>
      <c r="P32" s="103"/>
      <c r="R32" s="118"/>
      <c r="S32" s="119"/>
      <c r="T32" s="120"/>
      <c r="V32" s="119"/>
      <c r="W32" s="120"/>
      <c r="Y32" s="119"/>
    </row>
    <row r="33" spans="1:25" ht="16.5" x14ac:dyDescent="0.3">
      <c r="A33" s="5"/>
      <c r="B33" s="12" t="s">
        <v>236</v>
      </c>
      <c r="C33" s="118"/>
      <c r="D33" s="103"/>
      <c r="E33" s="119"/>
      <c r="F33" s="118"/>
      <c r="G33" s="103"/>
      <c r="I33" s="118"/>
      <c r="J33" s="103"/>
      <c r="K33" s="119"/>
      <c r="L33" s="118"/>
      <c r="M33" s="103"/>
      <c r="O33" s="118"/>
      <c r="P33" s="103"/>
      <c r="R33" s="118"/>
      <c r="S33" s="119"/>
      <c r="T33" s="120"/>
      <c r="V33" s="119"/>
      <c r="W33" s="120"/>
      <c r="Y33" s="119"/>
    </row>
    <row r="34" spans="1:25" ht="16.5" x14ac:dyDescent="0.3">
      <c r="A34" s="5"/>
      <c r="B34" s="12" t="s">
        <v>243</v>
      </c>
      <c r="C34" s="118"/>
      <c r="D34" s="103"/>
      <c r="E34" s="119"/>
      <c r="F34" s="118"/>
      <c r="G34" s="103"/>
      <c r="I34" s="118"/>
      <c r="J34" s="103"/>
      <c r="K34" s="119"/>
      <c r="L34" s="118"/>
      <c r="M34" s="103"/>
      <c r="O34" s="118"/>
      <c r="P34" s="103"/>
      <c r="R34" s="118"/>
      <c r="S34" s="119"/>
      <c r="T34" s="120"/>
      <c r="V34" s="119"/>
      <c r="W34" s="120"/>
      <c r="Y34" s="119"/>
    </row>
    <row r="35" spans="1:25" ht="16.5" x14ac:dyDescent="0.3">
      <c r="A35" s="5"/>
      <c r="B35" s="100" t="s">
        <v>90</v>
      </c>
      <c r="C35" s="108">
        <f>SUM(C36:C38)</f>
        <v>0</v>
      </c>
      <c r="D35" s="101">
        <f>SUM(D36:D38)</f>
        <v>0</v>
      </c>
      <c r="E35" s="109">
        <v>0.02</v>
      </c>
      <c r="F35" s="108">
        <f>SUM(F36:F38)</f>
        <v>0</v>
      </c>
      <c r="G35" s="101">
        <f>SUM(G36:G38)</f>
        <v>0</v>
      </c>
      <c r="H35" s="109">
        <v>0.02</v>
      </c>
      <c r="I35" s="108">
        <f>SUM(I36:I38)</f>
        <v>0</v>
      </c>
      <c r="J35" s="101">
        <f>SUM(J36:J38)</f>
        <v>0</v>
      </c>
      <c r="K35" s="109">
        <v>0.01</v>
      </c>
      <c r="L35" s="108">
        <f>SUM(L36:L38)</f>
        <v>0</v>
      </c>
      <c r="M35" s="101">
        <f>SUM(M36:M38)</f>
        <v>0</v>
      </c>
      <c r="N35" s="109">
        <v>0.02</v>
      </c>
      <c r="O35" s="108">
        <f>SUM(O36:O38)</f>
        <v>0</v>
      </c>
      <c r="P35" s="101">
        <f>SUM(P36:P38)</f>
        <v>0</v>
      </c>
      <c r="Q35" s="109">
        <v>0.02</v>
      </c>
      <c r="R35" s="108" t="e">
        <f>SUM(C35,F35,I35,L35,#REF!,O35)</f>
        <v>#REF!</v>
      </c>
      <c r="S35" s="110" t="e">
        <f>R35/$R$68</f>
        <v>#REF!</v>
      </c>
      <c r="T35" s="111">
        <f>SUM(T36:T38)</f>
        <v>0</v>
      </c>
      <c r="U35" s="101" t="e">
        <f>SUM(D35,G35,J35,M35,#REF!)</f>
        <v>#REF!</v>
      </c>
      <c r="V35" s="110" t="e">
        <f>U35/$U$68</f>
        <v>#REF!</v>
      </c>
      <c r="W35" s="111">
        <f>SUM(W36:W38)</f>
        <v>0</v>
      </c>
      <c r="X35" s="101" t="e">
        <f>SUM(D35,G35,J35,M35,#REF!,P35)</f>
        <v>#REF!</v>
      </c>
      <c r="Y35" s="110" t="e">
        <f>X35/$X$68</f>
        <v>#REF!</v>
      </c>
    </row>
    <row r="36" spans="1:25" ht="16.5" x14ac:dyDescent="0.3">
      <c r="A36" s="5"/>
      <c r="B36" s="12" t="s">
        <v>235</v>
      </c>
      <c r="C36" s="118"/>
      <c r="D36" s="103"/>
      <c r="E36" s="119"/>
      <c r="F36" s="118"/>
      <c r="G36" s="103"/>
      <c r="I36" s="118"/>
      <c r="J36" s="103"/>
      <c r="K36" s="119"/>
      <c r="L36" s="118"/>
      <c r="M36" s="103"/>
      <c r="O36" s="118"/>
      <c r="P36" s="103"/>
      <c r="R36" s="118"/>
      <c r="S36" s="119"/>
      <c r="T36" s="120"/>
      <c r="V36" s="119"/>
      <c r="W36" s="120"/>
      <c r="Y36" s="119"/>
    </row>
    <row r="37" spans="1:25" ht="16.5" x14ac:dyDescent="0.3">
      <c r="A37" s="5"/>
      <c r="B37" s="12" t="s">
        <v>236</v>
      </c>
      <c r="C37" s="118"/>
      <c r="D37" s="103"/>
      <c r="E37" s="119"/>
      <c r="F37" s="118"/>
      <c r="G37" s="103"/>
      <c r="I37" s="118"/>
      <c r="J37" s="103"/>
      <c r="K37" s="119"/>
      <c r="L37" s="118"/>
      <c r="M37" s="103"/>
      <c r="O37" s="118"/>
      <c r="P37" s="103"/>
      <c r="R37" s="118"/>
      <c r="S37" s="119"/>
      <c r="T37" s="120"/>
      <c r="V37" s="119"/>
      <c r="W37" s="120"/>
      <c r="Y37" s="119"/>
    </row>
    <row r="38" spans="1:25" ht="16.5" x14ac:dyDescent="0.3">
      <c r="A38" s="5"/>
      <c r="B38" s="12" t="s">
        <v>244</v>
      </c>
      <c r="C38" s="118"/>
      <c r="D38" s="103"/>
      <c r="E38" s="119"/>
      <c r="F38" s="118"/>
      <c r="G38" s="103"/>
      <c r="I38" s="118"/>
      <c r="J38" s="103"/>
      <c r="K38" s="119"/>
      <c r="L38" s="118"/>
      <c r="M38" s="103"/>
      <c r="O38" s="118"/>
      <c r="P38" s="103"/>
      <c r="R38" s="118"/>
      <c r="S38" s="119"/>
      <c r="T38" s="120"/>
      <c r="V38" s="119"/>
      <c r="W38" s="120"/>
      <c r="Y38" s="119"/>
    </row>
    <row r="39" spans="1:25" ht="16.5" x14ac:dyDescent="0.3">
      <c r="A39" s="5"/>
      <c r="B39" s="100" t="s">
        <v>93</v>
      </c>
      <c r="C39" s="108">
        <f>SUM(C40:C42)</f>
        <v>0</v>
      </c>
      <c r="D39" s="101">
        <f>SUM(D40:D42)</f>
        <v>0</v>
      </c>
      <c r="E39" s="109">
        <v>0.02</v>
      </c>
      <c r="F39" s="108">
        <f>SUM(F40:F42)</f>
        <v>0</v>
      </c>
      <c r="G39" s="101">
        <f>SUM(G40:G42)</f>
        <v>0</v>
      </c>
      <c r="H39" s="109">
        <v>0.02</v>
      </c>
      <c r="I39" s="108">
        <f>SUM(I40:I42)</f>
        <v>0</v>
      </c>
      <c r="J39" s="101">
        <f>SUM(J40:J42)</f>
        <v>0</v>
      </c>
      <c r="K39" s="109">
        <v>0.01</v>
      </c>
      <c r="L39" s="108">
        <f>SUM(L40:L42)</f>
        <v>0</v>
      </c>
      <c r="M39" s="101">
        <f>SUM(M40:M42)</f>
        <v>0</v>
      </c>
      <c r="N39" s="109">
        <v>0.02</v>
      </c>
      <c r="O39" s="108">
        <f>SUM(O40:O42)</f>
        <v>0</v>
      </c>
      <c r="P39" s="101">
        <f>SUM(P40:P42)</f>
        <v>0</v>
      </c>
      <c r="Q39" s="109">
        <v>0.02</v>
      </c>
      <c r="R39" s="108" t="e">
        <f>SUM(C39,F39,I39,L39,#REF!,O39)</f>
        <v>#REF!</v>
      </c>
      <c r="S39" s="110" t="e">
        <f>R39/$R$68</f>
        <v>#REF!</v>
      </c>
      <c r="T39" s="111">
        <f>SUM(T40:T42)</f>
        <v>0</v>
      </c>
      <c r="U39" s="101" t="e">
        <f>SUM(D39,G39,J39,M39,#REF!)</f>
        <v>#REF!</v>
      </c>
      <c r="V39" s="110" t="e">
        <f>U39/$U$68</f>
        <v>#REF!</v>
      </c>
      <c r="W39" s="111">
        <f>SUM(W40:W42)</f>
        <v>0</v>
      </c>
      <c r="X39" s="101" t="e">
        <f>SUM(D39,G39,J39,M39,#REF!,P39)</f>
        <v>#REF!</v>
      </c>
      <c r="Y39" s="110" t="e">
        <f>X39/$X$68</f>
        <v>#REF!</v>
      </c>
    </row>
    <row r="40" spans="1:25" ht="16.5" x14ac:dyDescent="0.3">
      <c r="A40" s="5"/>
      <c r="B40" s="12" t="s">
        <v>235</v>
      </c>
      <c r="C40" s="118"/>
      <c r="D40" s="103"/>
      <c r="E40" s="119"/>
      <c r="F40" s="118"/>
      <c r="G40" s="103"/>
      <c r="I40" s="118"/>
      <c r="J40" s="103"/>
      <c r="K40" s="119"/>
      <c r="L40" s="118"/>
      <c r="M40" s="103"/>
      <c r="O40" s="118"/>
      <c r="P40" s="103"/>
      <c r="R40" s="118"/>
      <c r="S40" s="119"/>
      <c r="T40" s="120"/>
      <c r="V40" s="119"/>
      <c r="W40" s="120"/>
      <c r="Y40" s="119"/>
    </row>
    <row r="41" spans="1:25" ht="16.5" x14ac:dyDescent="0.3">
      <c r="A41" s="5"/>
      <c r="B41" s="12" t="s">
        <v>236</v>
      </c>
      <c r="C41" s="118"/>
      <c r="D41" s="103"/>
      <c r="E41" s="119"/>
      <c r="F41" s="118"/>
      <c r="G41" s="103"/>
      <c r="I41" s="118"/>
      <c r="J41" s="103"/>
      <c r="K41" s="119"/>
      <c r="L41" s="118"/>
      <c r="M41" s="103"/>
      <c r="O41" s="118"/>
      <c r="P41" s="103"/>
      <c r="R41" s="118"/>
      <c r="S41" s="119"/>
      <c r="T41" s="120"/>
      <c r="V41" s="119"/>
      <c r="W41" s="120"/>
      <c r="Y41" s="119"/>
    </row>
    <row r="42" spans="1:25" ht="16.5" x14ac:dyDescent="0.3">
      <c r="A42" s="5"/>
      <c r="B42" s="12" t="s">
        <v>245</v>
      </c>
      <c r="C42" s="118"/>
      <c r="D42" s="103"/>
      <c r="E42" s="119"/>
      <c r="F42" s="118"/>
      <c r="G42" s="103"/>
      <c r="I42" s="118"/>
      <c r="J42" s="103"/>
      <c r="K42" s="119"/>
      <c r="L42" s="118"/>
      <c r="M42" s="103"/>
      <c r="O42" s="118"/>
      <c r="P42" s="103"/>
      <c r="R42" s="118"/>
      <c r="S42" s="119"/>
      <c r="T42" s="120"/>
      <c r="V42" s="119"/>
      <c r="W42" s="120"/>
      <c r="Y42" s="119"/>
    </row>
    <row r="43" spans="1:25" ht="16.5" x14ac:dyDescent="0.3">
      <c r="A43" s="5"/>
      <c r="B43" s="100" t="s">
        <v>98</v>
      </c>
      <c r="C43" s="108">
        <f>SUM(C44:C46)</f>
        <v>0</v>
      </c>
      <c r="D43" s="101">
        <f>SUM(D44:D46)</f>
        <v>0</v>
      </c>
      <c r="E43" s="109">
        <v>0.02</v>
      </c>
      <c r="F43" s="108">
        <f>SUM(F44:F46)</f>
        <v>0</v>
      </c>
      <c r="G43" s="101">
        <f>SUM(G44:G46)</f>
        <v>0</v>
      </c>
      <c r="H43" s="109">
        <v>0.02</v>
      </c>
      <c r="I43" s="108">
        <f>SUM(I44:I46)</f>
        <v>0</v>
      </c>
      <c r="J43" s="101">
        <f>SUM(J44:J46)</f>
        <v>0</v>
      </c>
      <c r="K43" s="109">
        <v>0.01</v>
      </c>
      <c r="L43" s="108">
        <f>SUM(L44:L46)</f>
        <v>0</v>
      </c>
      <c r="M43" s="101">
        <f>SUM(M44:M46)</f>
        <v>0</v>
      </c>
      <c r="N43" s="109">
        <v>0.02</v>
      </c>
      <c r="O43" s="108">
        <f>SUM(O44:O46)</f>
        <v>0</v>
      </c>
      <c r="P43" s="101">
        <f>SUM(P44:P46)</f>
        <v>0</v>
      </c>
      <c r="Q43" s="109">
        <v>0.02</v>
      </c>
      <c r="R43" s="108" t="e">
        <f>SUM(C43,F43,I43,L43,#REF!,O43)</f>
        <v>#REF!</v>
      </c>
      <c r="S43" s="110" t="e">
        <f>R43/$R$68</f>
        <v>#REF!</v>
      </c>
      <c r="T43" s="111">
        <f>SUM(T44:T46)</f>
        <v>0</v>
      </c>
      <c r="U43" s="101" t="e">
        <f>SUM(D43,G43,J43,M43,#REF!)</f>
        <v>#REF!</v>
      </c>
      <c r="V43" s="110" t="e">
        <f>U43/$U$68</f>
        <v>#REF!</v>
      </c>
      <c r="W43" s="111">
        <f>SUM(W44:W46)</f>
        <v>0</v>
      </c>
      <c r="X43" s="101" t="e">
        <f>SUM(D43,G43,J43,M43,#REF!,P43)</f>
        <v>#REF!</v>
      </c>
      <c r="Y43" s="110" t="e">
        <f>X43/$X$68</f>
        <v>#REF!</v>
      </c>
    </row>
    <row r="44" spans="1:25" ht="16.5" x14ac:dyDescent="0.3">
      <c r="A44" s="5"/>
      <c r="B44" s="12" t="s">
        <v>235</v>
      </c>
      <c r="C44" s="118"/>
      <c r="D44" s="103"/>
      <c r="E44" s="119"/>
      <c r="F44" s="118"/>
      <c r="G44" s="103"/>
      <c r="I44" s="118"/>
      <c r="J44" s="103"/>
      <c r="K44" s="119"/>
      <c r="L44" s="118"/>
      <c r="M44" s="103"/>
      <c r="O44" s="118"/>
      <c r="P44" s="103"/>
      <c r="R44" s="118"/>
      <c r="S44" s="119"/>
      <c r="T44" s="120"/>
      <c r="V44" s="119"/>
      <c r="W44" s="120"/>
      <c r="Y44" s="119"/>
    </row>
    <row r="45" spans="1:25" ht="16.5" x14ac:dyDescent="0.3">
      <c r="A45" s="5"/>
      <c r="B45" s="12" t="s">
        <v>236</v>
      </c>
      <c r="C45" s="118"/>
      <c r="D45" s="103"/>
      <c r="E45" s="119"/>
      <c r="F45" s="118"/>
      <c r="G45" s="103"/>
      <c r="I45" s="118"/>
      <c r="J45" s="103"/>
      <c r="K45" s="119"/>
      <c r="L45" s="118"/>
      <c r="M45" s="103"/>
      <c r="O45" s="118"/>
      <c r="P45" s="103"/>
      <c r="R45" s="118"/>
      <c r="S45" s="119"/>
      <c r="T45" s="120"/>
      <c r="V45" s="119"/>
      <c r="W45" s="120"/>
      <c r="Y45" s="119"/>
    </row>
    <row r="46" spans="1:25" ht="16.5" x14ac:dyDescent="0.3">
      <c r="A46" s="5"/>
      <c r="B46" s="12" t="s">
        <v>246</v>
      </c>
      <c r="C46" s="118"/>
      <c r="D46" s="103"/>
      <c r="E46" s="119"/>
      <c r="F46" s="118"/>
      <c r="G46" s="103"/>
      <c r="I46" s="118"/>
      <c r="J46" s="103"/>
      <c r="K46" s="119"/>
      <c r="L46" s="118"/>
      <c r="M46" s="103"/>
      <c r="O46" s="118"/>
      <c r="P46" s="103"/>
      <c r="R46" s="118"/>
      <c r="S46" s="119"/>
      <c r="T46" s="120"/>
      <c r="V46" s="119"/>
      <c r="W46" s="120"/>
      <c r="Y46" s="119"/>
    </row>
    <row r="47" spans="1:25" ht="16.5" x14ac:dyDescent="0.3">
      <c r="A47" s="5"/>
      <c r="B47" s="100" t="s">
        <v>102</v>
      </c>
      <c r="C47" s="108">
        <f>SUM(C48:C50)</f>
        <v>0</v>
      </c>
      <c r="D47" s="101">
        <f>SUM(D48:D50)</f>
        <v>0</v>
      </c>
      <c r="E47" s="109">
        <v>0.02</v>
      </c>
      <c r="F47" s="108">
        <f>SUM(F48:F50)</f>
        <v>0</v>
      </c>
      <c r="G47" s="101">
        <f>SUM(G48:G50)</f>
        <v>0</v>
      </c>
      <c r="H47" s="109">
        <v>0.02</v>
      </c>
      <c r="I47" s="108">
        <f>SUM(I48:I50)</f>
        <v>0</v>
      </c>
      <c r="J47" s="101">
        <f>SUM(J48:J50)</f>
        <v>0</v>
      </c>
      <c r="K47" s="109">
        <v>0.01</v>
      </c>
      <c r="L47" s="108">
        <f>SUM(L48:L50)</f>
        <v>0</v>
      </c>
      <c r="M47" s="101">
        <f>SUM(M48:M50)</f>
        <v>0</v>
      </c>
      <c r="N47" s="109">
        <v>0.02</v>
      </c>
      <c r="O47" s="108">
        <f>SUM(O48:O50)</f>
        <v>0</v>
      </c>
      <c r="P47" s="101">
        <f>SUM(P48:P50)</f>
        <v>0</v>
      </c>
      <c r="Q47" s="109">
        <v>0.02</v>
      </c>
      <c r="R47" s="108" t="e">
        <f>SUM(C47,F47,I47,L47,#REF!,O47)</f>
        <v>#REF!</v>
      </c>
      <c r="S47" s="110" t="e">
        <f>R47/$R$68</f>
        <v>#REF!</v>
      </c>
      <c r="T47" s="111">
        <f>SUM(T48:T50)</f>
        <v>0</v>
      </c>
      <c r="U47" s="101" t="e">
        <f>SUM(D47,G47,J47,M47,#REF!)</f>
        <v>#REF!</v>
      </c>
      <c r="V47" s="110" t="e">
        <f>U47/$U$68</f>
        <v>#REF!</v>
      </c>
      <c r="W47" s="111">
        <f>SUM(W48:W50)</f>
        <v>0</v>
      </c>
      <c r="X47" s="101" t="e">
        <f>SUM(D47,G47,J47,M47,#REF!,P47)</f>
        <v>#REF!</v>
      </c>
      <c r="Y47" s="110" t="e">
        <f>X47/$X$68</f>
        <v>#REF!</v>
      </c>
    </row>
    <row r="48" spans="1:25" ht="16.5" x14ac:dyDescent="0.3">
      <c r="A48" s="5"/>
      <c r="B48" s="12" t="s">
        <v>235</v>
      </c>
      <c r="C48" s="118"/>
      <c r="D48" s="103"/>
      <c r="E48" s="119"/>
      <c r="F48" s="118"/>
      <c r="G48" s="103"/>
      <c r="I48" s="118"/>
      <c r="J48" s="103"/>
      <c r="K48" s="119"/>
      <c r="L48" s="118"/>
      <c r="M48" s="103"/>
      <c r="O48" s="118"/>
      <c r="P48" s="103"/>
      <c r="R48" s="118"/>
      <c r="S48" s="119"/>
      <c r="T48" s="120"/>
      <c r="V48" s="119"/>
      <c r="W48" s="120"/>
      <c r="Y48" s="119"/>
    </row>
    <row r="49" spans="1:25" ht="16.5" x14ac:dyDescent="0.3">
      <c r="A49" s="5"/>
      <c r="B49" s="12" t="s">
        <v>236</v>
      </c>
      <c r="C49" s="118"/>
      <c r="D49" s="103"/>
      <c r="E49" s="119"/>
      <c r="F49" s="118"/>
      <c r="G49" s="103"/>
      <c r="I49" s="118"/>
      <c r="J49" s="103"/>
      <c r="K49" s="119"/>
      <c r="L49" s="118"/>
      <c r="M49" s="103"/>
      <c r="O49" s="118"/>
      <c r="P49" s="103"/>
      <c r="R49" s="118"/>
      <c r="S49" s="119"/>
      <c r="T49" s="120"/>
      <c r="V49" s="119"/>
      <c r="W49" s="120"/>
      <c r="Y49" s="119"/>
    </row>
    <row r="50" spans="1:25" ht="16.5" x14ac:dyDescent="0.3">
      <c r="A50" s="5"/>
      <c r="B50" s="12" t="s">
        <v>102</v>
      </c>
      <c r="C50" s="118"/>
      <c r="D50" s="103"/>
      <c r="E50" s="119"/>
      <c r="F50" s="118"/>
      <c r="G50" s="103"/>
      <c r="I50" s="118"/>
      <c r="J50" s="103"/>
      <c r="K50" s="119"/>
      <c r="L50" s="118"/>
      <c r="M50" s="103"/>
      <c r="O50" s="118"/>
      <c r="P50" s="103"/>
      <c r="R50" s="118"/>
      <c r="S50" s="119"/>
      <c r="T50" s="120"/>
      <c r="V50" s="119"/>
      <c r="W50" s="120"/>
      <c r="Y50" s="119"/>
    </row>
    <row r="51" spans="1:25" ht="16.5" x14ac:dyDescent="0.3">
      <c r="A51" s="5"/>
      <c r="B51" s="100" t="s">
        <v>104</v>
      </c>
      <c r="C51" s="108">
        <f>SUM(C52:C54)</f>
        <v>0</v>
      </c>
      <c r="D51" s="101">
        <f>SUM(D52:D54)</f>
        <v>0</v>
      </c>
      <c r="E51" s="109">
        <v>0.02</v>
      </c>
      <c r="F51" s="108">
        <f>SUM(F52:F54)</f>
        <v>0</v>
      </c>
      <c r="G51" s="101">
        <f>SUM(G52:G54)</f>
        <v>0</v>
      </c>
      <c r="H51" s="109">
        <v>0.02</v>
      </c>
      <c r="I51" s="108">
        <f>SUM(I52:I54)</f>
        <v>0</v>
      </c>
      <c r="J51" s="101">
        <f>SUM(J52:J54)</f>
        <v>0</v>
      </c>
      <c r="K51" s="109">
        <v>0.01</v>
      </c>
      <c r="L51" s="108">
        <f>SUM(L52:L54)</f>
        <v>0</v>
      </c>
      <c r="M51" s="101">
        <f>SUM(M52:M54)</f>
        <v>0</v>
      </c>
      <c r="N51" s="109">
        <v>0.02</v>
      </c>
      <c r="O51" s="108">
        <f>SUM(O52:O54)</f>
        <v>0</v>
      </c>
      <c r="P51" s="101">
        <f>SUM(P52:P54)</f>
        <v>0</v>
      </c>
      <c r="Q51" s="109">
        <v>0.02</v>
      </c>
      <c r="R51" s="108" t="e">
        <f>SUM(C51,F51,I51,L51,#REF!,O51)</f>
        <v>#REF!</v>
      </c>
      <c r="S51" s="110" t="e">
        <f>R51/$R$68</f>
        <v>#REF!</v>
      </c>
      <c r="T51" s="111">
        <f>SUM(T52:T54)</f>
        <v>0</v>
      </c>
      <c r="U51" s="101" t="e">
        <f>SUM(D51,G51,J51,M51,#REF!)</f>
        <v>#REF!</v>
      </c>
      <c r="V51" s="110" t="e">
        <f>U51/$U$68</f>
        <v>#REF!</v>
      </c>
      <c r="W51" s="111">
        <f>SUM(W52:W54)</f>
        <v>0</v>
      </c>
      <c r="X51" s="101" t="e">
        <f>SUM(D51,G51,J51,M51,#REF!,P51)</f>
        <v>#REF!</v>
      </c>
      <c r="Y51" s="110" t="e">
        <f>X51/$X$68</f>
        <v>#REF!</v>
      </c>
    </row>
    <row r="52" spans="1:25" ht="16.5" x14ac:dyDescent="0.3">
      <c r="A52" s="5"/>
      <c r="B52" s="12" t="s">
        <v>235</v>
      </c>
      <c r="C52" s="118"/>
      <c r="D52" s="103"/>
      <c r="E52" s="119"/>
      <c r="F52" s="118"/>
      <c r="G52" s="103"/>
      <c r="I52" s="118"/>
      <c r="J52" s="103"/>
      <c r="K52" s="119"/>
      <c r="L52" s="118"/>
      <c r="M52" s="103"/>
      <c r="O52" s="118"/>
      <c r="P52" s="103"/>
      <c r="R52" s="118"/>
      <c r="S52" s="119"/>
      <c r="T52" s="120"/>
      <c r="V52" s="119"/>
      <c r="W52" s="120"/>
      <c r="Y52" s="119"/>
    </row>
    <row r="53" spans="1:25" ht="16.5" x14ac:dyDescent="0.3">
      <c r="A53" s="5"/>
      <c r="B53" s="12" t="s">
        <v>236</v>
      </c>
      <c r="C53" s="118"/>
      <c r="D53" s="103"/>
      <c r="E53" s="119"/>
      <c r="F53" s="118"/>
      <c r="G53" s="103"/>
      <c r="I53" s="118"/>
      <c r="J53" s="103"/>
      <c r="K53" s="119"/>
      <c r="L53" s="118"/>
      <c r="M53" s="103"/>
      <c r="O53" s="118"/>
      <c r="P53" s="103"/>
      <c r="R53" s="118"/>
      <c r="S53" s="119"/>
      <c r="T53" s="120"/>
      <c r="V53" s="119"/>
      <c r="W53" s="120"/>
      <c r="Y53" s="119"/>
    </row>
    <row r="54" spans="1:25" ht="16.5" x14ac:dyDescent="0.3">
      <c r="A54" s="5"/>
      <c r="B54" s="12" t="s">
        <v>247</v>
      </c>
      <c r="C54" s="118"/>
      <c r="D54" s="103"/>
      <c r="E54" s="119"/>
      <c r="F54" s="118"/>
      <c r="G54" s="103"/>
      <c r="I54" s="118"/>
      <c r="J54" s="103"/>
      <c r="K54" s="119"/>
      <c r="L54" s="118"/>
      <c r="M54" s="103"/>
      <c r="O54" s="118"/>
      <c r="P54" s="103"/>
      <c r="R54" s="118"/>
      <c r="S54" s="119"/>
      <c r="T54" s="120"/>
      <c r="V54" s="119"/>
      <c r="W54" s="120"/>
      <c r="Y54" s="119"/>
    </row>
    <row r="55" spans="1:25" ht="16.5" x14ac:dyDescent="0.3">
      <c r="A55" s="5"/>
      <c r="B55" s="100" t="s">
        <v>107</v>
      </c>
      <c r="C55" s="108">
        <f>SUM(C56:C58)</f>
        <v>0</v>
      </c>
      <c r="D55" s="101">
        <f>SUM(D56:D58)</f>
        <v>0</v>
      </c>
      <c r="E55" s="109">
        <v>0.02</v>
      </c>
      <c r="F55" s="108">
        <f>SUM(F56:F58)</f>
        <v>0</v>
      </c>
      <c r="G55" s="101">
        <f>SUM(G56:G58)</f>
        <v>0</v>
      </c>
      <c r="H55" s="109">
        <v>0.02</v>
      </c>
      <c r="I55" s="108">
        <f>SUM(I56:I58)</f>
        <v>0</v>
      </c>
      <c r="J55" s="101">
        <f>SUM(J56:J58)</f>
        <v>0</v>
      </c>
      <c r="K55" s="109">
        <v>0.01</v>
      </c>
      <c r="L55" s="108">
        <f>SUM(L56:L58)</f>
        <v>0</v>
      </c>
      <c r="M55" s="101">
        <f>SUM(M56:M58)</f>
        <v>0</v>
      </c>
      <c r="N55" s="109">
        <v>0.02</v>
      </c>
      <c r="O55" s="108">
        <f>SUM(O56:O58)</f>
        <v>0</v>
      </c>
      <c r="P55" s="101">
        <f>SUM(P56:P58)</f>
        <v>0</v>
      </c>
      <c r="Q55" s="109">
        <v>0.02</v>
      </c>
      <c r="R55" s="108" t="e">
        <f>SUM(C55,F55,I55,L55,#REF!,O55)</f>
        <v>#REF!</v>
      </c>
      <c r="S55" s="110" t="e">
        <f>R55/$R$68</f>
        <v>#REF!</v>
      </c>
      <c r="T55" s="111">
        <f>SUM(T56:T58)</f>
        <v>0</v>
      </c>
      <c r="U55" s="101" t="e">
        <f>SUM(D55,G55,J55,M55,#REF!)</f>
        <v>#REF!</v>
      </c>
      <c r="V55" s="110" t="e">
        <f>U55/$U$68</f>
        <v>#REF!</v>
      </c>
      <c r="W55" s="111">
        <f>SUM(W56:W58)</f>
        <v>0</v>
      </c>
      <c r="X55" s="101" t="e">
        <f>SUM(D55,G55,J55,M55,#REF!,P55)</f>
        <v>#REF!</v>
      </c>
      <c r="Y55" s="110" t="e">
        <f>X55/$X$68</f>
        <v>#REF!</v>
      </c>
    </row>
    <row r="56" spans="1:25" ht="16.5" x14ac:dyDescent="0.3">
      <c r="A56" s="5"/>
      <c r="B56" s="12" t="s">
        <v>235</v>
      </c>
      <c r="C56" s="118"/>
      <c r="D56" s="103"/>
      <c r="E56" s="119"/>
      <c r="F56" s="118"/>
      <c r="G56" s="103"/>
      <c r="I56" s="118"/>
      <c r="J56" s="103"/>
      <c r="K56" s="119"/>
      <c r="L56" s="118"/>
      <c r="M56" s="103"/>
      <c r="O56" s="118"/>
      <c r="P56" s="103"/>
      <c r="R56" s="118"/>
      <c r="S56" s="119"/>
      <c r="T56" s="120"/>
      <c r="V56" s="119"/>
      <c r="W56" s="120"/>
      <c r="Y56" s="119"/>
    </row>
    <row r="57" spans="1:25" ht="16.5" x14ac:dyDescent="0.3">
      <c r="A57" s="5"/>
      <c r="B57" s="12" t="s">
        <v>236</v>
      </c>
      <c r="C57" s="118"/>
      <c r="D57" s="103"/>
      <c r="E57" s="119"/>
      <c r="F57" s="118"/>
      <c r="G57" s="103"/>
      <c r="I57" s="118"/>
      <c r="J57" s="103"/>
      <c r="K57" s="119"/>
      <c r="L57" s="118"/>
      <c r="M57" s="103"/>
      <c r="O57" s="118"/>
      <c r="P57" s="103"/>
      <c r="R57" s="118"/>
      <c r="S57" s="119"/>
      <c r="T57" s="120"/>
      <c r="V57" s="119"/>
      <c r="W57" s="120"/>
      <c r="Y57" s="119"/>
    </row>
    <row r="58" spans="1:25" ht="16.5" x14ac:dyDescent="0.3">
      <c r="A58" s="5"/>
      <c r="B58" s="12" t="s">
        <v>248</v>
      </c>
      <c r="C58" s="118"/>
      <c r="D58" s="103"/>
      <c r="E58" s="119"/>
      <c r="F58" s="118"/>
      <c r="G58" s="103"/>
      <c r="I58" s="118"/>
      <c r="J58" s="103"/>
      <c r="K58" s="119"/>
      <c r="L58" s="118"/>
      <c r="M58" s="103"/>
      <c r="O58" s="118"/>
      <c r="P58" s="103"/>
      <c r="R58" s="118"/>
      <c r="S58" s="119"/>
      <c r="T58" s="120"/>
      <c r="V58" s="119"/>
      <c r="W58" s="120"/>
      <c r="Y58" s="119"/>
    </row>
    <row r="59" spans="1:25" ht="16.5" x14ac:dyDescent="0.3">
      <c r="A59" s="5"/>
      <c r="B59" s="100" t="s">
        <v>109</v>
      </c>
      <c r="C59" s="108">
        <f>SUM(C60:C62)</f>
        <v>0</v>
      </c>
      <c r="D59" s="101">
        <f>SUM(D60:D62)</f>
        <v>0</v>
      </c>
      <c r="E59" s="109">
        <v>0.02</v>
      </c>
      <c r="F59" s="108">
        <f>SUM(F60:F62)</f>
        <v>0</v>
      </c>
      <c r="G59" s="101">
        <f>SUM(G60:G62)</f>
        <v>0</v>
      </c>
      <c r="H59" s="109">
        <v>0.02</v>
      </c>
      <c r="I59" s="108">
        <f>SUM(I60:I62)</f>
        <v>0</v>
      </c>
      <c r="J59" s="101">
        <f>SUM(J60:J62)</f>
        <v>0</v>
      </c>
      <c r="K59" s="109">
        <v>0.01</v>
      </c>
      <c r="L59" s="108">
        <f>SUM(L60:L62)</f>
        <v>0</v>
      </c>
      <c r="M59" s="101">
        <f>SUM(M60:M62)</f>
        <v>0</v>
      </c>
      <c r="N59" s="109">
        <v>0.02</v>
      </c>
      <c r="O59" s="108">
        <f>SUM(O60:O62)</f>
        <v>0</v>
      </c>
      <c r="P59" s="101">
        <f>SUM(P60:P62)</f>
        <v>0</v>
      </c>
      <c r="Q59" s="109">
        <v>0.02</v>
      </c>
      <c r="R59" s="108" t="e">
        <f>SUM(C59,F59,I59,L59,#REF!,O59)</f>
        <v>#REF!</v>
      </c>
      <c r="S59" s="110" t="e">
        <f>R59/$R$68</f>
        <v>#REF!</v>
      </c>
      <c r="T59" s="111">
        <f>SUM(T60:T62)</f>
        <v>0</v>
      </c>
      <c r="U59" s="101" t="e">
        <f>SUM(D59,G59,J59,M59,#REF!)</f>
        <v>#REF!</v>
      </c>
      <c r="V59" s="110" t="e">
        <f>U59/$U$68</f>
        <v>#REF!</v>
      </c>
      <c r="W59" s="111">
        <f>SUM(W60:W62)</f>
        <v>0</v>
      </c>
      <c r="X59" s="101" t="e">
        <f>SUM(D59,G59,J59,M59,#REF!,P59)</f>
        <v>#REF!</v>
      </c>
      <c r="Y59" s="110" t="e">
        <f>X59/$X$68</f>
        <v>#REF!</v>
      </c>
    </row>
    <row r="60" spans="1:25" ht="16.5" x14ac:dyDescent="0.3">
      <c r="A60" s="5"/>
      <c r="B60" s="12" t="s">
        <v>235</v>
      </c>
      <c r="C60" s="118"/>
      <c r="D60" s="103"/>
      <c r="E60" s="119"/>
      <c r="F60" s="118"/>
      <c r="G60" s="103"/>
      <c r="I60" s="118"/>
      <c r="J60" s="103"/>
      <c r="K60" s="119"/>
      <c r="L60" s="118"/>
      <c r="M60" s="103"/>
      <c r="O60" s="118"/>
      <c r="P60" s="103"/>
      <c r="R60" s="118"/>
      <c r="S60" s="119"/>
      <c r="T60" s="120"/>
      <c r="V60" s="119"/>
      <c r="W60" s="120"/>
      <c r="Y60" s="119"/>
    </row>
    <row r="61" spans="1:25" ht="16.5" x14ac:dyDescent="0.3">
      <c r="A61" s="5"/>
      <c r="B61" s="12" t="s">
        <v>236</v>
      </c>
      <c r="C61" s="118"/>
      <c r="D61" s="103"/>
      <c r="E61" s="119"/>
      <c r="F61" s="118"/>
      <c r="G61" s="103"/>
      <c r="I61" s="118"/>
      <c r="J61" s="103"/>
      <c r="K61" s="119"/>
      <c r="L61" s="118"/>
      <c r="M61" s="103"/>
      <c r="O61" s="118"/>
      <c r="P61" s="103"/>
      <c r="R61" s="118"/>
      <c r="S61" s="119"/>
      <c r="T61" s="120"/>
      <c r="V61" s="119"/>
      <c r="W61" s="120"/>
      <c r="Y61" s="119"/>
    </row>
    <row r="62" spans="1:25" ht="16.5" x14ac:dyDescent="0.3">
      <c r="A62" s="5"/>
      <c r="B62" s="12" t="s">
        <v>249</v>
      </c>
      <c r="C62" s="118"/>
      <c r="D62" s="103"/>
      <c r="E62" s="119"/>
      <c r="F62" s="118"/>
      <c r="G62" s="103"/>
      <c r="I62" s="118"/>
      <c r="J62" s="103"/>
      <c r="K62" s="119"/>
      <c r="L62" s="118"/>
      <c r="M62" s="103"/>
      <c r="O62" s="118"/>
      <c r="P62" s="103"/>
      <c r="R62" s="118"/>
      <c r="S62" s="119"/>
      <c r="T62" s="120"/>
      <c r="V62" s="119"/>
      <c r="W62" s="120"/>
      <c r="Y62" s="119"/>
    </row>
    <row r="63" spans="1:25" ht="16.5" x14ac:dyDescent="0.3">
      <c r="A63" s="5"/>
      <c r="B63" s="100" t="s">
        <v>111</v>
      </c>
      <c r="C63" s="108">
        <f>SUM(C64:C66)</f>
        <v>0</v>
      </c>
      <c r="D63" s="101">
        <f>SUM(D64:D66)</f>
        <v>0</v>
      </c>
      <c r="E63" s="109">
        <v>0.02</v>
      </c>
      <c r="F63" s="108">
        <f>SUM(F64:F66)</f>
        <v>0</v>
      </c>
      <c r="G63" s="101">
        <f>SUM(G64:G66)</f>
        <v>0</v>
      </c>
      <c r="H63" s="109">
        <v>0.02</v>
      </c>
      <c r="I63" s="108">
        <f>SUM(I64:I66)</f>
        <v>0</v>
      </c>
      <c r="J63" s="101">
        <f>SUM(J64:J66)</f>
        <v>0</v>
      </c>
      <c r="K63" s="109">
        <v>0.01</v>
      </c>
      <c r="L63" s="108">
        <f>SUM(L64:L66)</f>
        <v>0</v>
      </c>
      <c r="M63" s="101">
        <f>SUM(M64:M66)</f>
        <v>0</v>
      </c>
      <c r="N63" s="109">
        <v>0.02</v>
      </c>
      <c r="O63" s="108">
        <f>SUM(O64:O66)</f>
        <v>0</v>
      </c>
      <c r="P63" s="101">
        <f>SUM(P64:P66)</f>
        <v>0</v>
      </c>
      <c r="Q63" s="109">
        <v>0.02</v>
      </c>
      <c r="R63" s="108" t="e">
        <f>SUM(C63,F63,I63,L63,#REF!,O63)</f>
        <v>#REF!</v>
      </c>
      <c r="S63" s="110" t="e">
        <f>R63/$R$68</f>
        <v>#REF!</v>
      </c>
      <c r="T63" s="111">
        <f>SUM(T64:T66)</f>
        <v>0</v>
      </c>
      <c r="U63" s="101" t="e">
        <f>SUM(D63,G63,J63,M63,#REF!)</f>
        <v>#REF!</v>
      </c>
      <c r="V63" s="110" t="e">
        <f>U63/$U$68</f>
        <v>#REF!</v>
      </c>
      <c r="W63" s="111">
        <f>SUM(W64:W66)</f>
        <v>0</v>
      </c>
      <c r="X63" s="101" t="e">
        <f>SUM(D63,G63,J63,M63,#REF!,P63)</f>
        <v>#REF!</v>
      </c>
      <c r="Y63" s="110" t="e">
        <f>X63/$X$68</f>
        <v>#REF!</v>
      </c>
    </row>
    <row r="64" spans="1:25" ht="16.5" x14ac:dyDescent="0.3">
      <c r="A64" s="5"/>
      <c r="B64" s="12" t="s">
        <v>235</v>
      </c>
      <c r="C64" s="118"/>
      <c r="D64" s="103"/>
      <c r="E64" s="119"/>
      <c r="F64" s="118"/>
      <c r="G64" s="103"/>
      <c r="I64" s="118"/>
      <c r="J64" s="103"/>
      <c r="K64" s="119"/>
      <c r="L64" s="118"/>
      <c r="M64" s="103"/>
      <c r="O64" s="118"/>
      <c r="P64" s="103"/>
      <c r="R64" s="118"/>
      <c r="S64" s="119"/>
      <c r="T64" s="120"/>
      <c r="V64" s="119"/>
      <c r="W64" s="120"/>
      <c r="Y64" s="119"/>
    </row>
    <row r="65" spans="1:25" ht="16.5" x14ac:dyDescent="0.3">
      <c r="A65" s="5"/>
      <c r="B65" s="12" t="s">
        <v>236</v>
      </c>
      <c r="C65" s="118"/>
      <c r="D65" s="103"/>
      <c r="E65" s="119"/>
      <c r="F65" s="118"/>
      <c r="G65" s="103"/>
      <c r="I65" s="118"/>
      <c r="J65" s="103"/>
      <c r="K65" s="119"/>
      <c r="L65" s="118"/>
      <c r="M65" s="103"/>
      <c r="O65" s="118"/>
      <c r="P65" s="103"/>
      <c r="R65" s="118"/>
      <c r="S65" s="119"/>
      <c r="T65" s="120"/>
      <c r="V65" s="119"/>
      <c r="W65" s="120"/>
      <c r="Y65" s="119"/>
    </row>
    <row r="66" spans="1:25" ht="16.5" x14ac:dyDescent="0.3">
      <c r="A66" s="5"/>
      <c r="B66" s="12" t="s">
        <v>250</v>
      </c>
      <c r="C66" s="118"/>
      <c r="D66" s="103"/>
      <c r="E66" s="119"/>
      <c r="F66" s="118"/>
      <c r="G66" s="103"/>
      <c r="I66" s="118"/>
      <c r="J66" s="103"/>
      <c r="K66" s="119"/>
      <c r="L66" s="118"/>
      <c r="M66" s="103"/>
      <c r="O66" s="118"/>
      <c r="P66" s="103"/>
      <c r="R66" s="118"/>
      <c r="S66" s="119"/>
      <c r="T66" s="120"/>
      <c r="V66" s="119"/>
      <c r="W66" s="120"/>
      <c r="Y66" s="119"/>
    </row>
    <row r="67" spans="1:25" ht="16.5" x14ac:dyDescent="0.3">
      <c r="A67" s="5"/>
      <c r="B67" s="100" t="s">
        <v>251</v>
      </c>
      <c r="C67" s="108"/>
      <c r="D67" s="101"/>
      <c r="E67" s="121"/>
      <c r="F67" s="108"/>
      <c r="G67" s="101"/>
      <c r="H67" s="100"/>
      <c r="I67" s="108"/>
      <c r="J67" s="101"/>
      <c r="K67" s="121"/>
      <c r="L67" s="108"/>
      <c r="M67" s="101"/>
      <c r="N67" s="100"/>
      <c r="O67" s="108"/>
      <c r="P67" s="101"/>
      <c r="Q67" s="100"/>
      <c r="R67" s="108"/>
      <c r="S67" s="121"/>
      <c r="T67" s="122"/>
      <c r="U67" s="100"/>
      <c r="V67" s="121"/>
      <c r="W67" s="122"/>
      <c r="X67" s="100"/>
      <c r="Y67" s="121"/>
    </row>
    <row r="68" spans="1:25" ht="17.25" thickBot="1" x14ac:dyDescent="0.35">
      <c r="A68" s="5"/>
      <c r="B68" s="123" t="s">
        <v>252</v>
      </c>
      <c r="C68" s="124">
        <f>SUM(C7,C11,C15,C19,C23,C27,C31,C35,C39,C43,C47,C51,C55,C59,C63,C67)</f>
        <v>5120</v>
      </c>
      <c r="D68" s="125">
        <f>SUM(D7,D11,D15,D19,D23,D27,D31,D35,D39,D43,D47,D51,D55,D59,D63,D67)</f>
        <v>2340000</v>
      </c>
      <c r="E68" s="126">
        <v>0.02</v>
      </c>
      <c r="F68" s="124">
        <f>SUM(F7,F11,F15,F19,F23,F27,F31,F35,F39,F43,F47,F51,F55,F59,F63,F67)</f>
        <v>5800</v>
      </c>
      <c r="G68" s="125">
        <f>SUM(G7,G11,G15,G19,G23,G27,G31,G35,G39,G43,G47,G51,G55,G59,G63,G67)</f>
        <v>454400</v>
      </c>
      <c r="H68" s="127">
        <v>0.02</v>
      </c>
      <c r="I68" s="124">
        <f>SUM(I7,I11,I15,I19,I23,I27,I31,I35,I39,I43,I47,I51,I55,I59,I63,I67)</f>
        <v>2200</v>
      </c>
      <c r="J68" s="125">
        <f>SUM(J7,J11,J15,J19,J23,J27,J31,J35,J39,J43,J47,J51,J55,J59,J63,J67)</f>
        <v>47000</v>
      </c>
      <c r="K68" s="126">
        <v>0.01</v>
      </c>
      <c r="L68" s="124">
        <f>SUM(L7,L11,L15,L19,L23,L27,L31,L35,L39,L43,L47,L51,L55,L59,L63,L67)</f>
        <v>1380</v>
      </c>
      <c r="M68" s="125">
        <f>SUM(M7,M11,M15,M19,M23,M27,M31,M35,M39,M43,M47,M51,M55,M59,M63,M67)</f>
        <v>64320</v>
      </c>
      <c r="N68" s="127">
        <v>0.02</v>
      </c>
      <c r="O68" s="124">
        <f>SUM(O7,O11,O15,O19,O23,O27,O31,O35,O39,O43,O47,O51,O55,O59,O63,O67)</f>
        <v>375</v>
      </c>
      <c r="P68" s="125">
        <f>SUM(P7,P11,P15,P19,P23,P27,P31,P35,P39,P43,P47,P51,P55,P59,P63,P67)</f>
        <v>11660</v>
      </c>
      <c r="Q68" s="127">
        <v>0.02</v>
      </c>
      <c r="R68" s="124" t="e">
        <f>SUM(R7,R11,R15,R19,R23,R27,R31,R35,R39,R43,R47,R51,R55,R59,R63,R67)</f>
        <v>#REF!</v>
      </c>
      <c r="S68" s="128"/>
      <c r="T68" s="124">
        <f>SUM(T7,T11,T15,T19,T23,T27,T31,T35,T39,T43,T47,T51,T55,T59,T63,T67)</f>
        <v>0</v>
      </c>
      <c r="U68" s="125" t="e">
        <f>SUM(U7,U11,U15,U19,U23,U27,U31,U35,U39,U43,U47,U51,U55,U59,U63,U67)</f>
        <v>#REF!</v>
      </c>
      <c r="V68" s="129"/>
      <c r="W68" s="124">
        <f>SUM(W7,W11,W15,W19,W23,W27,W31,W35,W39,W43,W47,W51,W55,W59,W63,W67)</f>
        <v>0</v>
      </c>
      <c r="X68" s="125" t="e">
        <f>SUM(X7,X11,X15,X19,X23,X27,X31,X35,X39,X43,X47,X51,X55,X59,X63,X67)</f>
        <v>#REF!</v>
      </c>
      <c r="Y68" s="129"/>
    </row>
    <row r="69" spans="1:25" ht="17.25" thickTop="1" x14ac:dyDescent="0.3">
      <c r="A69" s="5"/>
    </row>
    <row r="70" spans="1:25" ht="16.5" x14ac:dyDescent="0.3">
      <c r="A70" s="5"/>
    </row>
    <row r="71" spans="1:25" ht="16.5" x14ac:dyDescent="0.3">
      <c r="A71" s="5"/>
    </row>
    <row r="72" spans="1:25" ht="16.5" x14ac:dyDescent="0.3">
      <c r="A72" s="5"/>
    </row>
    <row r="73" spans="1:25" ht="16.5" x14ac:dyDescent="0.3">
      <c r="A73" s="5"/>
    </row>
    <row r="74" spans="1:25" ht="16.5" x14ac:dyDescent="0.3">
      <c r="A74" s="5"/>
    </row>
    <row r="75" spans="1:25" ht="16.5" x14ac:dyDescent="0.3">
      <c r="A75" s="5"/>
    </row>
    <row r="76" spans="1:25" ht="16.5" x14ac:dyDescent="0.3">
      <c r="A76" s="5"/>
    </row>
    <row r="77" spans="1:25" ht="16.5" x14ac:dyDescent="0.3">
      <c r="A77" s="5"/>
    </row>
    <row r="78" spans="1:25" ht="16.5" x14ac:dyDescent="0.3">
      <c r="A78" s="5"/>
    </row>
    <row r="79" spans="1:25" ht="16.5" x14ac:dyDescent="0.3">
      <c r="A79" s="5"/>
    </row>
    <row r="80" spans="1:25" ht="16.5" x14ac:dyDescent="0.3">
      <c r="A80" s="5"/>
    </row>
    <row r="81" spans="1:1" ht="16.5" x14ac:dyDescent="0.3">
      <c r="A81" s="5"/>
    </row>
    <row r="82" spans="1:1" ht="16.5" x14ac:dyDescent="0.3">
      <c r="A82" s="5"/>
    </row>
    <row r="83" spans="1:1" ht="16.5" x14ac:dyDescent="0.3">
      <c r="A83" s="5"/>
    </row>
    <row r="84" spans="1:1" ht="16.5" x14ac:dyDescent="0.3">
      <c r="A84" s="5"/>
    </row>
    <row r="85" spans="1:1" ht="16.5" x14ac:dyDescent="0.3">
      <c r="A85" s="5"/>
    </row>
    <row r="86" spans="1:1" ht="16.5" x14ac:dyDescent="0.3">
      <c r="A86" s="5"/>
    </row>
    <row r="87" spans="1:1" ht="16.5" x14ac:dyDescent="0.3">
      <c r="A87" s="5"/>
    </row>
    <row r="88" spans="1:1" ht="16.5" x14ac:dyDescent="0.3">
      <c r="A88" s="5"/>
    </row>
    <row r="89" spans="1:1" ht="16.5" x14ac:dyDescent="0.3">
      <c r="A89" s="5"/>
    </row>
    <row r="90" spans="1:1" ht="16.5" x14ac:dyDescent="0.3">
      <c r="A90" s="5"/>
    </row>
    <row r="91" spans="1:1" ht="16.5" x14ac:dyDescent="0.3">
      <c r="A91" s="5"/>
    </row>
    <row r="92" spans="1:1" ht="16.5" x14ac:dyDescent="0.3">
      <c r="A92" s="5"/>
    </row>
    <row r="93" spans="1:1" ht="16.5" x14ac:dyDescent="0.3">
      <c r="A93" s="5"/>
    </row>
    <row r="94" spans="1:1" ht="16.5" x14ac:dyDescent="0.3">
      <c r="A94" s="5"/>
    </row>
    <row r="95" spans="1:1" ht="16.5" x14ac:dyDescent="0.3">
      <c r="A95" s="5"/>
    </row>
    <row r="96" spans="1:1" ht="16.5" x14ac:dyDescent="0.3">
      <c r="A96" s="5"/>
    </row>
    <row r="97" spans="1:1" ht="16.5" x14ac:dyDescent="0.3">
      <c r="A97" s="5"/>
    </row>
    <row r="98" spans="1:1" ht="16.5" x14ac:dyDescent="0.3">
      <c r="A98" s="5"/>
    </row>
    <row r="99" spans="1:1" ht="16.5" x14ac:dyDescent="0.3">
      <c r="A99" s="5"/>
    </row>
    <row r="100" spans="1:1" ht="16.5" x14ac:dyDescent="0.3">
      <c r="A100" s="5"/>
    </row>
    <row r="101" spans="1:1" ht="16.5" x14ac:dyDescent="0.3">
      <c r="A101" s="5"/>
    </row>
    <row r="102" spans="1:1" ht="16.5" x14ac:dyDescent="0.3">
      <c r="A102" s="5"/>
    </row>
    <row r="103" spans="1:1" ht="16.5" x14ac:dyDescent="0.3">
      <c r="A103" s="5"/>
    </row>
    <row r="104" spans="1:1" ht="16.5" x14ac:dyDescent="0.3">
      <c r="A104" s="5"/>
    </row>
    <row r="105" spans="1:1" ht="16.5" x14ac:dyDescent="0.3">
      <c r="A105" s="5"/>
    </row>
    <row r="106" spans="1:1" ht="16.5" x14ac:dyDescent="0.3">
      <c r="A106" s="5"/>
    </row>
    <row r="107" spans="1:1" ht="16.5" x14ac:dyDescent="0.3">
      <c r="A107" s="5"/>
    </row>
    <row r="108" spans="1:1" ht="16.5" x14ac:dyDescent="0.3">
      <c r="A108" s="5"/>
    </row>
    <row r="109" spans="1:1" ht="16.5" x14ac:dyDescent="0.3">
      <c r="A109" s="5"/>
    </row>
    <row r="110" spans="1:1" ht="16.5" x14ac:dyDescent="0.3">
      <c r="A110" s="5"/>
    </row>
    <row r="111" spans="1:1" ht="16.5" x14ac:dyDescent="0.3">
      <c r="A111" s="5"/>
    </row>
    <row r="112" spans="1:1" ht="16.5" x14ac:dyDescent="0.3">
      <c r="A112" s="5"/>
    </row>
    <row r="113" spans="1:1" ht="16.5" x14ac:dyDescent="0.3">
      <c r="A113" s="5"/>
    </row>
    <row r="114" spans="1:1" ht="16.5" x14ac:dyDescent="0.3">
      <c r="A114" s="5"/>
    </row>
    <row r="115" spans="1:1" ht="16.5" x14ac:dyDescent="0.3">
      <c r="A115" s="5"/>
    </row>
    <row r="116" spans="1:1" ht="16.5" x14ac:dyDescent="0.3">
      <c r="A116" s="5"/>
    </row>
    <row r="117" spans="1:1" ht="16.5" x14ac:dyDescent="0.3">
      <c r="A117" s="5"/>
    </row>
    <row r="118" spans="1:1" ht="16.5" x14ac:dyDescent="0.3">
      <c r="A118" s="5"/>
    </row>
    <row r="119" spans="1:1" ht="16.5" x14ac:dyDescent="0.3">
      <c r="A119" s="5"/>
    </row>
    <row r="120" spans="1:1" ht="16.5" x14ac:dyDescent="0.3">
      <c r="A120" s="5"/>
    </row>
    <row r="121" spans="1:1" ht="16.5" x14ac:dyDescent="0.3">
      <c r="A121" s="5"/>
    </row>
    <row r="122" spans="1:1" ht="16.5" x14ac:dyDescent="0.3">
      <c r="A122" s="5"/>
    </row>
    <row r="123" spans="1:1" ht="16.5" x14ac:dyDescent="0.3">
      <c r="A123" s="5"/>
    </row>
    <row r="124" spans="1:1" ht="16.5" x14ac:dyDescent="0.3">
      <c r="A124" s="5"/>
    </row>
    <row r="125" spans="1:1" ht="16.5" x14ac:dyDescent="0.3">
      <c r="A125" s="5"/>
    </row>
    <row r="126" spans="1:1" ht="16.5" x14ac:dyDescent="0.3">
      <c r="A126" s="5"/>
    </row>
    <row r="127" spans="1:1" ht="16.5" x14ac:dyDescent="0.3">
      <c r="A127" s="5"/>
    </row>
    <row r="128" spans="1:1" ht="16.5" x14ac:dyDescent="0.3">
      <c r="A128" s="5"/>
    </row>
    <row r="129" spans="1:1" ht="16.5" x14ac:dyDescent="0.3">
      <c r="A129" s="5"/>
    </row>
    <row r="130" spans="1:1" ht="16.5" x14ac:dyDescent="0.3">
      <c r="A130" s="5"/>
    </row>
    <row r="131" spans="1:1" ht="16.5" x14ac:dyDescent="0.3">
      <c r="A131" s="5"/>
    </row>
    <row r="132" spans="1:1" ht="16.5" x14ac:dyDescent="0.3">
      <c r="A132" s="5"/>
    </row>
    <row r="133" spans="1:1" ht="16.5" x14ac:dyDescent="0.3">
      <c r="A133" s="5"/>
    </row>
    <row r="134" spans="1:1" ht="16.5" x14ac:dyDescent="0.3">
      <c r="A134" s="5"/>
    </row>
    <row r="135" spans="1:1" ht="16.5" x14ac:dyDescent="0.3">
      <c r="A135" s="5"/>
    </row>
    <row r="136" spans="1:1" ht="16.5" x14ac:dyDescent="0.3">
      <c r="A136" s="5"/>
    </row>
    <row r="137" spans="1:1" ht="16.5" x14ac:dyDescent="0.3">
      <c r="A137" s="5"/>
    </row>
    <row r="138" spans="1:1" ht="16.5" x14ac:dyDescent="0.3">
      <c r="A138" s="5"/>
    </row>
    <row r="139" spans="1:1" ht="16.5" x14ac:dyDescent="0.3">
      <c r="A139" s="5"/>
    </row>
  </sheetData>
  <mergeCells count="9">
    <mergeCell ref="O5:Q5"/>
    <mergeCell ref="R5:S5"/>
    <mergeCell ref="T5:V5"/>
    <mergeCell ref="W5:Y5"/>
    <mergeCell ref="B5:B6"/>
    <mergeCell ref="C5:E5"/>
    <mergeCell ref="F5:H5"/>
    <mergeCell ref="I5:K5"/>
    <mergeCell ref="L5:N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CAE338EA9D064E9C17BF7952C6204F" ma:contentTypeVersion="15" ma:contentTypeDescription="Create a new document." ma:contentTypeScope="" ma:versionID="fd399cfb5caec08f15c9c39f129214f8">
  <xsd:schema xmlns:xsd="http://www.w3.org/2001/XMLSchema" xmlns:xs="http://www.w3.org/2001/XMLSchema" xmlns:p="http://schemas.microsoft.com/office/2006/metadata/properties" xmlns:ns2="2819d22d-c924-42b3-954a-d3b43813cc67" xmlns:ns3="18dbc17e-cec9-4211-a89f-0bf74a616302" targetNamespace="http://schemas.microsoft.com/office/2006/metadata/properties" ma:root="true" ma:fieldsID="07fcd0d8923f3ba8dad36a9adc2f04f0" ns2:_="" ns3:_="">
    <xsd:import namespace="2819d22d-c924-42b3-954a-d3b43813cc67"/>
    <xsd:import namespace="18dbc17e-cec9-4211-a89f-0bf74a6163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9d22d-c924-42b3-954a-d3b43813cc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b405ef0-1b2e-414d-886f-c62305e768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dbc17e-cec9-4211-a89f-0bf74a6163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b61913b-1a94-4df5-bbf5-603f3215decd}" ma:internalName="TaxCatchAll" ma:showField="CatchAllData" ma:web="18dbc17e-cec9-4211-a89f-0bf74a6163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8dbc17e-cec9-4211-a89f-0bf74a616302" xsi:nil="true"/>
    <lcf76f155ced4ddcb4097134ff3c332f xmlns="2819d22d-c924-42b3-954a-d3b43813cc67">
      <Terms xmlns="http://schemas.microsoft.com/office/infopath/2007/PartnerControls"/>
    </lcf76f155ced4ddcb4097134ff3c332f>
    <SharedWithUsers xmlns="18dbc17e-cec9-4211-a89f-0bf74a616302">
      <UserInfo>
        <DisplayName>Kill, Lindsay</DisplayName>
        <AccountId>24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F7879A3-E491-426B-A09A-86D68CFBD6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60D911-1CA7-42E5-9BAD-0FF6A05D5D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19d22d-c924-42b3-954a-d3b43813cc67"/>
    <ds:schemaRef ds:uri="18dbc17e-cec9-4211-a89f-0bf74a6163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541B2A-C012-4859-B7DC-2B310447FC11}">
  <ds:schemaRefs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18dbc17e-cec9-4211-a89f-0bf74a616302"/>
    <ds:schemaRef ds:uri="2819d22d-c924-42b3-954a-d3b43813cc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6</vt:i4>
      </vt:variant>
    </vt:vector>
  </HeadingPairs>
  <TitlesOfParts>
    <vt:vector size="29" baseType="lpstr">
      <vt:lpstr>2.1 Organizations List </vt:lpstr>
      <vt:lpstr>2.2 Provider List</vt:lpstr>
      <vt:lpstr>2.2.1 Prov Table1</vt:lpstr>
      <vt:lpstr>2.2.2 Prov Table2</vt:lpstr>
      <vt:lpstr>LISTS--DO NOT DELETE</vt:lpstr>
      <vt:lpstr>3.1 Scale Target Align</vt:lpstr>
      <vt:lpstr>4.1 Payer TCOC</vt:lpstr>
      <vt:lpstr>4.2 Trend Rates</vt:lpstr>
      <vt:lpstr>5.1 Risk Payer RBE</vt:lpstr>
      <vt:lpstr>5.2 Settlement SS and Loss</vt:lpstr>
      <vt:lpstr>Section 6, A1-A4</vt:lpstr>
      <vt:lpstr>Sec 6 Variance Analysis</vt:lpstr>
      <vt:lpstr>6.5 Sources Uses</vt:lpstr>
      <vt:lpstr>6.6 Hospital Participation</vt:lpstr>
      <vt:lpstr>6.7 ACO Management Compensation</vt:lpstr>
      <vt:lpstr>6.8 PHM Expense Breakout</vt:lpstr>
      <vt:lpstr>7.1 ACO Clinical Focus Areas</vt:lpstr>
      <vt:lpstr>7.2 Pop Health Pmt Reform</vt:lpstr>
      <vt:lpstr>7.2 LISTS - DO NOT DELETE</vt:lpstr>
      <vt:lpstr>7.3 Care Coordination</vt:lpstr>
      <vt:lpstr>7.4 Care Coord Payments</vt:lpstr>
      <vt:lpstr>8.1 ACO Network Surveys</vt:lpstr>
      <vt:lpstr>9.1 APM Quality Measures</vt:lpstr>
      <vt:lpstr>'2.1 Organizations List '!Print_Area</vt:lpstr>
      <vt:lpstr>'4.2 Trend Rates'!Print_Area</vt:lpstr>
      <vt:lpstr>'7.4 Care Coord Payments'!Print_Area</vt:lpstr>
      <vt:lpstr>'8.1 ACO Network Surveys'!Print_Area</vt:lpstr>
      <vt:lpstr>'9.1 APM Quality Measures'!Print_Area</vt:lpstr>
      <vt:lpstr>'6.5 Sources Uses'!Print_Titles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Tewksbury, Sarah</dc:creator>
  <cp:keywords/>
  <dc:description/>
  <cp:lastModifiedBy>Boles, Julia</cp:lastModifiedBy>
  <cp:revision/>
  <dcterms:created xsi:type="dcterms:W3CDTF">2020-03-09T12:19:11Z</dcterms:created>
  <dcterms:modified xsi:type="dcterms:W3CDTF">2023-07-14T14:22:33Z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0x010100D8CAE338EA9D064E9C17BF7952C6204F</vt:lpwstr>
  </property>
  <property fmtid="{D5CDD505-2E9C-101B-9397-08002B2CF9AE}" pid="3" name="MediaServiceImageTags">
    <vt:lpwstr/>
  </property>
</Properties>
</file>