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5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66925"/>
  <xr:revisionPtr revIDLastSave="0" documentId="13_ncr:1_{8598D630-96F4-4C9D-AA01-24204245D1F1}" xr6:coauthVersionLast="47" xr6:coauthVersionMax="47" xr10:uidLastSave="{00000000-0000-0000-0000-000000000000}"/>
  <bookViews>
    <workbookView xWindow="-120" yWindow="-120" windowWidth="29040" windowHeight="17640" tabRatio="806" xr2:uid="{00000000-000D-0000-FFFF-FFFF00000000}"/>
  </bookViews>
  <sheets>
    <sheet name="2.1 Organizations List " sheetId="58" r:id="rId1"/>
    <sheet name="2.2 Provider List" sheetId="59" r:id="rId2"/>
    <sheet name="2.2.1 Prov Table1" sheetId="83" r:id="rId3"/>
    <sheet name="2.2.2 Prov Table2" sheetId="84" r:id="rId4"/>
    <sheet name="LISTS--DO NOT DELETE" sheetId="60" r:id="rId5"/>
    <sheet name="3.1 Scale Target Align" sheetId="37" r:id="rId6"/>
    <sheet name="4.1 Payer TCOC" sheetId="62" r:id="rId7"/>
    <sheet name="4.2 Trend Rates" sheetId="6" r:id="rId8"/>
    <sheet name="5.1 Risk Payer RBE" sheetId="75" r:id="rId9"/>
    <sheet name="5.2 Settlement SS and Loss" sheetId="73" r:id="rId10"/>
    <sheet name="Section 6, A1-A4" sheetId="64" r:id="rId11"/>
    <sheet name="Sec 6 Variance Analysis" sheetId="77" r:id="rId12"/>
    <sheet name="6.5 Sources Uses" sheetId="82" r:id="rId13"/>
    <sheet name="6.6 Hospital Participation" sheetId="80" r:id="rId14"/>
    <sheet name="6.7 ACO Management Compensation" sheetId="87" r:id="rId15"/>
    <sheet name="6.8 PHM Expense Breakout" sheetId="86" r:id="rId16"/>
    <sheet name="7.1 ACO Clinical Focus Areas" sheetId="65" r:id="rId17"/>
    <sheet name="7.2 Pop Health Pmt Reform" sheetId="67" r:id="rId18"/>
    <sheet name="7.2 LISTS - DO NOT DELETE" sheetId="68" r:id="rId19"/>
    <sheet name="7.3 Care Coordination" sheetId="76" r:id="rId20"/>
    <sheet name="7.4 Care Coord Payments" sheetId="71" r:id="rId21"/>
    <sheet name="8.1 ACO Network Surveys" sheetId="89" r:id="rId22"/>
    <sheet name="9.1 APM Quality Measures" sheetId="81"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B" localSheetId="0">#REF!</definedName>
    <definedName name="\B" localSheetId="1">#REF!</definedName>
    <definedName name="\B" localSheetId="8">#REF!</definedName>
    <definedName name="\B" localSheetId="9">#REF!</definedName>
    <definedName name="\B" localSheetId="12">#REF!</definedName>
    <definedName name="\B" localSheetId="13">'6.6 Hospital Participation'!#REF!</definedName>
    <definedName name="\B" localSheetId="14">'6.7 ACO Management Compensation'!#REF!</definedName>
    <definedName name="\B" localSheetId="15">#REF!</definedName>
    <definedName name="\B" localSheetId="16">#REF!</definedName>
    <definedName name="\B" localSheetId="18">#REF!</definedName>
    <definedName name="\B" localSheetId="17">#REF!</definedName>
    <definedName name="\B" localSheetId="20">#REF!</definedName>
    <definedName name="\B" localSheetId="21">#REF!</definedName>
    <definedName name="\B" localSheetId="22">'9.1 APM Quality Measures'!#REF!</definedName>
    <definedName name="\B" localSheetId="4">#REF!</definedName>
    <definedName name="\B">#REF!</definedName>
    <definedName name="\D" localSheetId="0">#REF!</definedName>
    <definedName name="\D" localSheetId="1">#REF!</definedName>
    <definedName name="\D" localSheetId="8">#REF!</definedName>
    <definedName name="\D" localSheetId="9">#REF!</definedName>
    <definedName name="\D" localSheetId="12">#REF!</definedName>
    <definedName name="\D" localSheetId="14">#REF!</definedName>
    <definedName name="\D" localSheetId="15">#REF!</definedName>
    <definedName name="\D" localSheetId="16">#REF!</definedName>
    <definedName name="\D" localSheetId="18">#REF!</definedName>
    <definedName name="\D" localSheetId="17">#REF!</definedName>
    <definedName name="\D" localSheetId="20">#REF!</definedName>
    <definedName name="\D" localSheetId="21">#REF!</definedName>
    <definedName name="\D" localSheetId="22">'9.1 APM Quality Measures'!#REF!</definedName>
    <definedName name="\D" localSheetId="4">#REF!</definedName>
    <definedName name="\D">#REF!</definedName>
    <definedName name="\E" localSheetId="0">#REF!</definedName>
    <definedName name="\E" localSheetId="1">#REF!</definedName>
    <definedName name="\E" localSheetId="8">#REF!</definedName>
    <definedName name="\E" localSheetId="9">#REF!</definedName>
    <definedName name="\E" localSheetId="12">#REF!</definedName>
    <definedName name="\E" localSheetId="14">#REF!</definedName>
    <definedName name="\E" localSheetId="15">#REF!</definedName>
    <definedName name="\E" localSheetId="16">#REF!</definedName>
    <definedName name="\E" localSheetId="18">#REF!</definedName>
    <definedName name="\E" localSheetId="17">#REF!</definedName>
    <definedName name="\E" localSheetId="20">#REF!</definedName>
    <definedName name="\E" localSheetId="21">#REF!</definedName>
    <definedName name="\E" localSheetId="22">'9.1 APM Quality Measures'!#REF!</definedName>
    <definedName name="\E" localSheetId="4">#REF!</definedName>
    <definedName name="\E">#REF!</definedName>
    <definedName name="\F" localSheetId="12">#REF!</definedName>
    <definedName name="\F" localSheetId="14">#REF!</definedName>
    <definedName name="\F" localSheetId="15">#REF!</definedName>
    <definedName name="\F" localSheetId="22">'9.1 APM Quality Measures'!#REF!</definedName>
    <definedName name="\F">#REF!</definedName>
    <definedName name="\H" localSheetId="12">#REF!</definedName>
    <definedName name="\H" localSheetId="14">#REF!</definedName>
    <definedName name="\H" localSheetId="15">#REF!</definedName>
    <definedName name="\H" localSheetId="22">'9.1 APM Quality Measures'!#REF!</definedName>
    <definedName name="\H">#REF!</definedName>
    <definedName name="\L" localSheetId="12">#REF!</definedName>
    <definedName name="\L" localSheetId="14">#REF!</definedName>
    <definedName name="\L" localSheetId="15">#REF!</definedName>
    <definedName name="\L" localSheetId="22">'9.1 APM Quality Measures'!#REF!</definedName>
    <definedName name="\L">#REF!</definedName>
    <definedName name="\M" localSheetId="12">#REF!</definedName>
    <definedName name="\M" localSheetId="14">#REF!</definedName>
    <definedName name="\M" localSheetId="15">#REF!</definedName>
    <definedName name="\M" localSheetId="22">'9.1 APM Quality Measures'!#REF!</definedName>
    <definedName name="\M">#REF!</definedName>
    <definedName name="\S" localSheetId="12">#REF!</definedName>
    <definedName name="\S" localSheetId="14">#REF!</definedName>
    <definedName name="\S" localSheetId="15">#REF!</definedName>
    <definedName name="\S" localSheetId="22">'9.1 APM Quality Measures'!#REF!</definedName>
    <definedName name="\S">#REF!</definedName>
    <definedName name="___A66000" localSheetId="0">[1]opsumm!#REF!</definedName>
    <definedName name="___A66000" localSheetId="1">[1]opsumm!#REF!</definedName>
    <definedName name="___A66000" localSheetId="12">[1]opsumm!#REF!</definedName>
    <definedName name="___A66000" localSheetId="14">[1]opsumm!#REF!</definedName>
    <definedName name="___A66000" localSheetId="15">[2]opsumm!#REF!</definedName>
    <definedName name="___A66000" localSheetId="22">[3]opsumm!#REF!</definedName>
    <definedName name="___A66000" localSheetId="4">[1]opsumm!#REF!</definedName>
    <definedName name="___A66000" localSheetId="11">[2]opsumm!#REF!</definedName>
    <definedName name="___A66000">[3]opsumm!#REF!</definedName>
    <definedName name="__A66000" localSheetId="0">[1]opsumm!#REF!</definedName>
    <definedName name="__A66000" localSheetId="1">[1]opsumm!#REF!</definedName>
    <definedName name="__A66000" localSheetId="12">[1]opsumm!#REF!</definedName>
    <definedName name="__A66000" localSheetId="14">[1]opsumm!#REF!</definedName>
    <definedName name="__A66000" localSheetId="15">[2]opsumm!#REF!</definedName>
    <definedName name="__A66000" localSheetId="22">[3]opsumm!#REF!</definedName>
    <definedName name="__A66000" localSheetId="4">[1]opsumm!#REF!</definedName>
    <definedName name="__A66000" localSheetId="11">[2]opsumm!#REF!</definedName>
    <definedName name="__A66000">[3]opsumm!#REF!</definedName>
    <definedName name="_A66000" localSheetId="0">[1]opsumm!#REF!</definedName>
    <definedName name="_A66000" localSheetId="1">[1]opsumm!#REF!</definedName>
    <definedName name="_A66000" localSheetId="12">[1]opsumm!#REF!</definedName>
    <definedName name="_A66000" localSheetId="14">[1]opsumm!#REF!</definedName>
    <definedName name="_A66000" localSheetId="15">[2]opsumm!#REF!</definedName>
    <definedName name="_A66000" localSheetId="22">[3]opsumm!#REF!</definedName>
    <definedName name="_A66000" localSheetId="4">[1]opsumm!#REF!</definedName>
    <definedName name="_A66000" localSheetId="11">[2]opsumm!#REF!</definedName>
    <definedName name="_A66000">[3]opsumm!#REF!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localSheetId="14" hidden="1">#REF!</definedName>
    <definedName name="_AMO_SingleObject_179285213__A1" localSheetId="15" hidden="1">#REF!</definedName>
    <definedName name="_AMO_SingleObject_179285213__A1" hidden="1">#REF!</definedName>
    <definedName name="_AMO_SingleObject_69310992__A1" localSheetId="15" hidden="1">#REF!</definedName>
    <definedName name="_AMO_SingleObject_69310992__A1" hidden="1">#REF!</definedName>
    <definedName name="_AMO_XmlVersion" hidden="1">"'1'"</definedName>
    <definedName name="_CAP1" localSheetId="0">[4]CAP!#REF!</definedName>
    <definedName name="_CAP1" localSheetId="1">[4]CAP!#REF!</definedName>
    <definedName name="_CAP1" localSheetId="12">[4]CAP!#REF!</definedName>
    <definedName name="_CAP1" localSheetId="13">[5]CAP!#REF!</definedName>
    <definedName name="_CAP1" localSheetId="14">[4]CAP!#REF!</definedName>
    <definedName name="_CAP1" localSheetId="15">[6]CAP!#REF!</definedName>
    <definedName name="_CAP1" localSheetId="22">[5]CAP!#REF!</definedName>
    <definedName name="_CAP1" localSheetId="4">[4]CAP!#REF!</definedName>
    <definedName name="_CAP1" localSheetId="11">[6]CAP!#REF!</definedName>
    <definedName name="_CAP1">[5]CAP!#REF!</definedName>
    <definedName name="_xlnm._FilterDatabase" localSheetId="0" hidden="1">'2.1 Organizations List '!$A$4:$M$10</definedName>
    <definedName name="_xlnm._FilterDatabase" localSheetId="1" hidden="1">'2.2 Provider List'!$A$4:$KO$4</definedName>
    <definedName name="_xlnm._FilterDatabase" localSheetId="12" hidden="1">'6.5 Sources Uses'!$A$1:$T$36</definedName>
    <definedName name="_xlnm._FilterDatabase" localSheetId="20" hidden="1">'7.4 Care Coord Payments'!$A$4:$A$4</definedName>
    <definedName name="_xlnm._FilterDatabase" localSheetId="21" hidden="1">'8.1 ACO Network Surveys'!$A$4:$A$4</definedName>
    <definedName name="_Key1" localSheetId="0" hidden="1">'[7]000'!#REF!</definedName>
    <definedName name="_Key1" localSheetId="1" hidden="1">'[7]000'!#REF!</definedName>
    <definedName name="_Key1" localSheetId="12" hidden="1">'[7]000'!#REF!</definedName>
    <definedName name="_Key1" localSheetId="14" hidden="1">'[7]000'!#REF!</definedName>
    <definedName name="_Key1" localSheetId="15" hidden="1">'[8]000'!#REF!</definedName>
    <definedName name="_Key1" localSheetId="20" hidden="1">'[9]000'!#REF!</definedName>
    <definedName name="_Key1" localSheetId="21" hidden="1">'[9]000'!#REF!</definedName>
    <definedName name="_Key1" localSheetId="22" hidden="1">'[9]000'!#REF!</definedName>
    <definedName name="_Key1" localSheetId="4" hidden="1">'[7]000'!#REF!</definedName>
    <definedName name="_Key1" localSheetId="11" hidden="1">'[8]000'!#REF!</definedName>
    <definedName name="_Key1" hidden="1">'[9]000'!#REF!</definedName>
    <definedName name="_Key2" localSheetId="12" hidden="1">#REF!</definedName>
    <definedName name="_Key2" localSheetId="14" hidden="1">#REF!</definedName>
    <definedName name="_Key2" localSheetId="15" hidden="1">#REF!</definedName>
    <definedName name="_Key2" hidden="1">#REF!</definedName>
    <definedName name="_key3" localSheetId="12" hidden="1">#REF!</definedName>
    <definedName name="_key3" hidden="1">#REF!</definedName>
    <definedName name="_Order1" hidden="1">0</definedName>
    <definedName name="_Order2" hidden="1">0</definedName>
    <definedName name="_Parse_In" localSheetId="0" hidden="1">#REF!</definedName>
    <definedName name="_Parse_In" localSheetId="1" hidden="1">#REF!</definedName>
    <definedName name="_Parse_In" localSheetId="12" hidden="1">#REF!</definedName>
    <definedName name="_Parse_In" localSheetId="14" hidden="1">#REF!</definedName>
    <definedName name="_Parse_In" localSheetId="15" hidden="1">#REF!</definedName>
    <definedName name="_Parse_In" localSheetId="20" hidden="1">#REF!</definedName>
    <definedName name="_Parse_In" localSheetId="21" hidden="1">#REF!</definedName>
    <definedName name="_Parse_In" localSheetId="22" hidden="1">'9.1 APM Quality Measures'!#REF!</definedName>
    <definedName name="_Parse_In" localSheetId="4" hidden="1">#REF!</definedName>
    <definedName name="_Parse_In" hidden="1">#REF!</definedName>
    <definedName name="_Sort" localSheetId="15" hidden="1">#REF!</definedName>
    <definedName name="_Sort" hidden="1">#REF!</definedName>
    <definedName name="_Table1_Out" hidden="1">#REF!</definedName>
    <definedName name="Access_Load" localSheetId="12">#REF!</definedName>
    <definedName name="Access_Load" localSheetId="14">#REF!</definedName>
    <definedName name="Access_Load" localSheetId="15">#REF!</definedName>
    <definedName name="Access_Load" localSheetId="22">'9.1 APM Quality Measures'!#REF!</definedName>
    <definedName name="Access_Load">#REF!</definedName>
    <definedName name="ACCT">[10]Hidden!$F$11</definedName>
    <definedName name="ADC_IP" localSheetId="0">#REF!</definedName>
    <definedName name="ADC_IP" localSheetId="1">#REF!</definedName>
    <definedName name="ADC_IP" localSheetId="8">#REF!</definedName>
    <definedName name="ADC_IP" localSheetId="9">#REF!</definedName>
    <definedName name="ADC_IP" localSheetId="12">#REF!</definedName>
    <definedName name="ADC_IP" localSheetId="13">'6.6 Hospital Participation'!#REF!</definedName>
    <definedName name="ADC_IP" localSheetId="14">'6.7 ACO Management Compensation'!#REF!</definedName>
    <definedName name="ADC_IP" localSheetId="15">#REF!</definedName>
    <definedName name="ADC_IP" localSheetId="20">#REF!</definedName>
    <definedName name="ADC_IP" localSheetId="21">#REF!</definedName>
    <definedName name="ADC_IP" localSheetId="22">'9.1 APM Quality Measures'!#REF!</definedName>
    <definedName name="ADC_IP" localSheetId="4">#REF!</definedName>
    <definedName name="ADC_IP">#REF!</definedName>
    <definedName name="ADCTable" localSheetId="0">[11]ADC!$W$70:$AM$224</definedName>
    <definedName name="ADCTable" localSheetId="1">[11]ADC!$W$70:$AM$224</definedName>
    <definedName name="ADCTable" localSheetId="12">[11]ADC!$W$70:$AM$224</definedName>
    <definedName name="ADCTable" localSheetId="14">[11]ADC!$W$70:$AM$224</definedName>
    <definedName name="ADCTable" localSheetId="15">[12]ADC!$W$70:$AM$224</definedName>
    <definedName name="ADCTable" localSheetId="4">[11]ADC!$W$70:$AM$224</definedName>
    <definedName name="ADCTable" localSheetId="11">[12]ADC!$W$70:$AM$224</definedName>
    <definedName name="ADCTable">[13]ADC!$W$70:$AM$224</definedName>
    <definedName name="Adjusted_Patient_Days" localSheetId="0">#REF!</definedName>
    <definedName name="Adjusted_Patient_Days" localSheetId="1">#REF!</definedName>
    <definedName name="Adjusted_Patient_Days" localSheetId="8">#REF!</definedName>
    <definedName name="Adjusted_Patient_Days" localSheetId="9">#REF!</definedName>
    <definedName name="Adjusted_Patient_Days" localSheetId="12">#REF!</definedName>
    <definedName name="Adjusted_Patient_Days" localSheetId="13">'6.6 Hospital Participation'!#REF!</definedName>
    <definedName name="Adjusted_Patient_Days" localSheetId="14">'6.7 ACO Management Compensation'!#REF!</definedName>
    <definedName name="Adjusted_Patient_Days" localSheetId="15">#REF!</definedName>
    <definedName name="Adjusted_Patient_Days" localSheetId="20">#REF!</definedName>
    <definedName name="Adjusted_Patient_Days" localSheetId="21">#REF!</definedName>
    <definedName name="Adjusted_Patient_Days" localSheetId="22">'9.1 APM Quality Measures'!#REF!</definedName>
    <definedName name="Adjusted_Patient_Days" localSheetId="4">#REF!</definedName>
    <definedName name="Adjusted_Patient_Days">#REF!</definedName>
    <definedName name="Admissions_Adjusted" localSheetId="0">#REF!</definedName>
    <definedName name="Admissions_Adjusted" localSheetId="1">#REF!</definedName>
    <definedName name="Admissions_Adjusted" localSheetId="8">#REF!</definedName>
    <definedName name="Admissions_Adjusted" localSheetId="9">#REF!</definedName>
    <definedName name="Admissions_Adjusted" localSheetId="12">#REF!</definedName>
    <definedName name="Admissions_Adjusted" localSheetId="14">#REF!</definedName>
    <definedName name="Admissions_Adjusted" localSheetId="15">#REF!</definedName>
    <definedName name="Admissions_Adjusted" localSheetId="20">#REF!</definedName>
    <definedName name="Admissions_Adjusted" localSheetId="21">#REF!</definedName>
    <definedName name="Admissions_Adjusted" localSheetId="22">'9.1 APM Quality Measures'!#REF!</definedName>
    <definedName name="Admissions_Adjusted" localSheetId="4">#REF!</definedName>
    <definedName name="Admissions_Adjusted">#REF!</definedName>
    <definedName name="Admissions_IP" localSheetId="0">#REF!</definedName>
    <definedName name="Admissions_IP" localSheetId="1">#REF!</definedName>
    <definedName name="Admissions_IP" localSheetId="8">#REF!</definedName>
    <definedName name="Admissions_IP" localSheetId="9">#REF!</definedName>
    <definedName name="Admissions_IP" localSheetId="12">#REF!</definedName>
    <definedName name="Admissions_IP" localSheetId="14">#REF!</definedName>
    <definedName name="Admissions_IP" localSheetId="15">#REF!</definedName>
    <definedName name="Admissions_IP" localSheetId="20">#REF!</definedName>
    <definedName name="Admissions_IP" localSheetId="21">#REF!</definedName>
    <definedName name="Admissions_IP" localSheetId="22">'9.1 APM Quality Measures'!#REF!</definedName>
    <definedName name="Admissions_IP" localSheetId="4">#REF!</definedName>
    <definedName name="Admissions_IP">#REF!</definedName>
    <definedName name="AGE" localSheetId="12">#REF!</definedName>
    <definedName name="AGE" localSheetId="14">#REF!</definedName>
    <definedName name="AGE" localSheetId="15">#REF!</definedName>
    <definedName name="AGE" localSheetId="22">'9.1 APM Quality Measures'!#REF!</definedName>
    <definedName name="AGE">#REF!</definedName>
    <definedName name="Amount">'[14]Journal Voucher'!$K:$K</definedName>
    <definedName name="anscount" hidden="1">1</definedName>
    <definedName name="AR" localSheetId="12">#REF!</definedName>
    <definedName name="AR" localSheetId="13">'6.6 Hospital Participation'!#REF!</definedName>
    <definedName name="AR" localSheetId="14">'6.7 ACO Management Compensation'!#REF!</definedName>
    <definedName name="AR" localSheetId="15">#REF!</definedName>
    <definedName name="AR" localSheetId="22">'9.1 APM Quality Measures'!#REF!</definedName>
    <definedName name="AR">#REF!</definedName>
    <definedName name="AREA_COLUMN_LABEL" localSheetId="0">[15]Evaluation!#REF!</definedName>
    <definedName name="AREA_COLUMN_LABEL" localSheetId="1">[15]Evaluation!#REF!</definedName>
    <definedName name="AREA_COLUMN_LABEL" localSheetId="12">[15]Evaluation!#REF!</definedName>
    <definedName name="AREA_COLUMN_LABEL" localSheetId="13">[16]Evaluation!#REF!</definedName>
    <definedName name="AREA_COLUMN_LABEL" localSheetId="14">[15]Evaluation!#REF!</definedName>
    <definedName name="AREA_COLUMN_LABEL" localSheetId="15">[17]Evaluation!#REF!</definedName>
    <definedName name="AREA_COLUMN_LABEL" localSheetId="22">[16]Evaluation!#REF!</definedName>
    <definedName name="AREA_COLUMN_LABEL" localSheetId="4">[15]Evaluation!#REF!</definedName>
    <definedName name="AREA_COLUMN_LABEL" localSheetId="11">[17]Evaluation!#REF!</definedName>
    <definedName name="AREA_COLUMN_LABEL">[16]Evaluation!#REF!</definedName>
    <definedName name="AuraStyleDefaultsReset" hidden="1">#N/A</definedName>
    <definedName name="AveragingMethod">'[18]User Input'!$S$12</definedName>
    <definedName name="B_BalSht" localSheetId="0">#REF!</definedName>
    <definedName name="B_BalSht" localSheetId="1">#REF!</definedName>
    <definedName name="B_BalSht" localSheetId="8">#REF!</definedName>
    <definedName name="B_BalSht" localSheetId="9">#REF!</definedName>
    <definedName name="B_BalSht" localSheetId="12">#REF!</definedName>
    <definedName name="B_BalSht" localSheetId="13">'6.6 Hospital Participation'!#REF!</definedName>
    <definedName name="B_BalSht" localSheetId="14">'6.7 ACO Management Compensation'!#REF!</definedName>
    <definedName name="B_BalSht" localSheetId="15">#REF!</definedName>
    <definedName name="B_BalSht" localSheetId="20">#REF!</definedName>
    <definedName name="B_BalSht" localSheetId="21">#REF!</definedName>
    <definedName name="B_BalSht" localSheetId="22">'9.1 APM Quality Measures'!#REF!</definedName>
    <definedName name="B_BalSht" localSheetId="4">#REF!</definedName>
    <definedName name="B_BalSht">#REF!</definedName>
    <definedName name="Bal_Acct" localSheetId="0">#REF!</definedName>
    <definedName name="Bal_Acct" localSheetId="1">#REF!</definedName>
    <definedName name="Bal_Acct" localSheetId="8">#REF!</definedName>
    <definedName name="Bal_Acct" localSheetId="9">#REF!</definedName>
    <definedName name="Bal_Acct" localSheetId="12">#REF!</definedName>
    <definedName name="Bal_Acct" localSheetId="14">#REF!</definedName>
    <definedName name="Bal_Acct" localSheetId="15">#REF!</definedName>
    <definedName name="Bal_Acct" localSheetId="20">#REF!</definedName>
    <definedName name="Bal_Acct" localSheetId="21">#REF!</definedName>
    <definedName name="Bal_Acct" localSheetId="22">'9.1 APM Quality Measures'!#REF!</definedName>
    <definedName name="Bal_Acct" localSheetId="4">#REF!</definedName>
    <definedName name="Bal_Acct">#REF!</definedName>
    <definedName name="Bal_MTD" localSheetId="0">#REF!</definedName>
    <definedName name="Bal_MTD" localSheetId="1">#REF!</definedName>
    <definedName name="Bal_MTD" localSheetId="8">#REF!</definedName>
    <definedName name="Bal_MTD" localSheetId="9">#REF!</definedName>
    <definedName name="Bal_MTD" localSheetId="12">#REF!</definedName>
    <definedName name="Bal_MTD" localSheetId="14">#REF!</definedName>
    <definedName name="Bal_MTD" localSheetId="15">#REF!</definedName>
    <definedName name="Bal_MTD" localSheetId="20">#REF!</definedName>
    <definedName name="Bal_MTD" localSheetId="21">#REF!</definedName>
    <definedName name="Bal_MTD" localSheetId="22">'9.1 APM Quality Measures'!#REF!</definedName>
    <definedName name="Bal_MTD" localSheetId="4">#REF!</definedName>
    <definedName name="Bal_MTD">#REF!</definedName>
    <definedName name="Bal_YTD" localSheetId="12">#REF!</definedName>
    <definedName name="Bal_YTD" localSheetId="14">#REF!</definedName>
    <definedName name="Bal_YTD" localSheetId="15">#REF!</definedName>
    <definedName name="Bal_YTD" localSheetId="22">'9.1 APM Quality Measures'!#REF!</definedName>
    <definedName name="Bal_YTD">#REF!</definedName>
    <definedName name="BalanceType" localSheetId="14">#REF!</definedName>
    <definedName name="BalanceType" localSheetId="15">#REF!</definedName>
    <definedName name="BalanceType">#REF!</definedName>
    <definedName name="BalSht" localSheetId="12">#REF!</definedName>
    <definedName name="BalSht" localSheetId="14">#REF!</definedName>
    <definedName name="BalSht" localSheetId="15">#REF!</definedName>
    <definedName name="BalSht" localSheetId="22">'9.1 APM Quality Measures'!#REF!</definedName>
    <definedName name="BalSht">#REF!</definedName>
    <definedName name="Blended_18_trnd_factor" localSheetId="14">#REF!</definedName>
    <definedName name="Blended_18_trnd_factor" localSheetId="15">#REF!</definedName>
    <definedName name="Blended_18_trnd_factor">#REF!</definedName>
    <definedName name="Blended_19_trend_factor">'[19]Benchmark Dec.2018'!$M$30</definedName>
    <definedName name="Budget" localSheetId="12">#REF!</definedName>
    <definedName name="Budget" localSheetId="13">'6.6 Hospital Participation'!#REF!</definedName>
    <definedName name="Budget" localSheetId="14">'6.7 ACO Management Compensation'!#REF!</definedName>
    <definedName name="Budget" localSheetId="15">#REF!</definedName>
    <definedName name="Budget" localSheetId="22">'9.1 APM Quality Measures'!#REF!</definedName>
    <definedName name="Budget">#REF!</definedName>
    <definedName name="BudgetInput" localSheetId="0">'[20]Budget Input'!$C$10:$AN$302</definedName>
    <definedName name="BudgetInput" localSheetId="1">'[20]Budget Input'!$C$10:$AN$302</definedName>
    <definedName name="BudgetInput" localSheetId="12">'[20]Budget Input'!$C$10:$AN$302</definedName>
    <definedName name="BudgetInput" localSheetId="14">'[20]Budget Input'!$C$10:$AN$302</definedName>
    <definedName name="BudgetInput" localSheetId="15">'[21]Budget Input'!$C$10:$AN$302</definedName>
    <definedName name="BudgetInput" localSheetId="4">'[20]Budget Input'!$C$10:$AN$302</definedName>
    <definedName name="BudgetInput" localSheetId="11">'[21]Budget Input'!$C$10:$AN$302</definedName>
    <definedName name="BudgetInput">'[22]Budget Input'!$C$10:$AN$302</definedName>
    <definedName name="calendar">[23]Proclick!$A$1:$B$12</definedName>
    <definedName name="CAP" localSheetId="0">[4]CAP!#REF!</definedName>
    <definedName name="CAP" localSheetId="1">[4]CAP!#REF!</definedName>
    <definedName name="CAP" localSheetId="8">[5]CAP!#REF!</definedName>
    <definedName name="CAP" localSheetId="9">[5]CAP!#REF!</definedName>
    <definedName name="CAP" localSheetId="12">[4]CAP!#REF!</definedName>
    <definedName name="CAP" localSheetId="13">[5]CAP!#REF!</definedName>
    <definedName name="CAP" localSheetId="14">[4]CAP!#REF!</definedName>
    <definedName name="CAP" localSheetId="15">[6]CAP!#REF!</definedName>
    <definedName name="CAP" localSheetId="20">[5]CAP!#REF!</definedName>
    <definedName name="CAP" localSheetId="21">[5]CAP!#REF!</definedName>
    <definedName name="CAP" localSheetId="22">[5]CAP!#REF!</definedName>
    <definedName name="CAP" localSheetId="4">[4]CAP!#REF!</definedName>
    <definedName name="CAP" localSheetId="11">[6]CAP!#REF!</definedName>
    <definedName name="CAP">[5]CAP!#REF!</definedName>
    <definedName name="Capital_Accounts" localSheetId="0">#REF!</definedName>
    <definedName name="Capital_Accounts" localSheetId="1">#REF!</definedName>
    <definedName name="Capital_Accounts" localSheetId="8">#REF!</definedName>
    <definedName name="Capital_Accounts" localSheetId="9">#REF!</definedName>
    <definedName name="Capital_Accounts" localSheetId="12">#REF!</definedName>
    <definedName name="Capital_Accounts" localSheetId="13">'6.6 Hospital Participation'!#REF!</definedName>
    <definedName name="Capital_Accounts" localSheetId="14">'6.7 ACO Management Compensation'!#REF!</definedName>
    <definedName name="Capital_Accounts" localSheetId="15">#REF!</definedName>
    <definedName name="Capital_Accounts" localSheetId="20">#REF!</definedName>
    <definedName name="Capital_Accounts" localSheetId="21">#REF!</definedName>
    <definedName name="Capital_Accounts" localSheetId="22">'9.1 APM Quality Measures'!#REF!</definedName>
    <definedName name="Capital_Accounts" localSheetId="4">#REF!</definedName>
    <definedName name="Capital_Accounts">#REF!</definedName>
    <definedName name="CF">[18]CF!$C$4:$D$51</definedName>
    <definedName name="CFThreshold">'[24]User Input'!$S$4</definedName>
    <definedName name="ClaimStartDate" localSheetId="12">#REF!</definedName>
    <definedName name="ClaimStartDate" localSheetId="14">#REF!</definedName>
    <definedName name="ClaimStartDate" localSheetId="15">#REF!</definedName>
    <definedName name="ClaimStartDate">#REF!</definedName>
    <definedName name="colgroup">[10]Orientation!$G$6</definedName>
    <definedName name="colsegment">[10]Orientation!$F$6</definedName>
    <definedName name="Column1">[25]Options!$A$3:$A$85</definedName>
    <definedName name="Column2">[25]Options!$G$3:$G$120</definedName>
    <definedName name="Comm_AR" localSheetId="0">#REF!</definedName>
    <definedName name="Comm_AR" localSheetId="1">#REF!</definedName>
    <definedName name="Comm_AR" localSheetId="8">#REF!</definedName>
    <definedName name="Comm_AR" localSheetId="9">#REF!</definedName>
    <definedName name="Comm_AR" localSheetId="12">#REF!</definedName>
    <definedName name="Comm_AR" localSheetId="13">'6.6 Hospital Participation'!#REF!</definedName>
    <definedName name="Comm_AR" localSheetId="14">'6.7 ACO Management Compensation'!#REF!</definedName>
    <definedName name="Comm_AR" localSheetId="15">#REF!</definedName>
    <definedName name="Comm_AR" localSheetId="20">#REF!</definedName>
    <definedName name="Comm_AR" localSheetId="21">#REF!</definedName>
    <definedName name="Comm_AR" localSheetId="22">'9.1 APM Quality Measures'!#REF!</definedName>
    <definedName name="Comm_AR" localSheetId="4">#REF!</definedName>
    <definedName name="Comm_AR">#REF!</definedName>
    <definedName name="Complexity_Factor">'[26]Client Profile'!$L$9</definedName>
    <definedName name="Consulting_Complexity_Factor">[26]Assumptions!$L$30</definedName>
    <definedName name="Contract_Complexity_Factor">[26]Assumptions!$K$30</definedName>
    <definedName name="Conversion_Complexity_Factor">[26]Assumptions!$H$30</definedName>
    <definedName name="CostCenter" localSheetId="0">#REF!</definedName>
    <definedName name="CostCenter" localSheetId="1">#REF!</definedName>
    <definedName name="CostCenter" localSheetId="8">#REF!</definedName>
    <definedName name="CostCenter" localSheetId="9">#REF!</definedName>
    <definedName name="CostCenter" localSheetId="12">#REF!</definedName>
    <definedName name="CostCenter" localSheetId="13">'6.6 Hospital Participation'!#REF!</definedName>
    <definedName name="CostCenter" localSheetId="14">'6.7 ACO Management Compensation'!#REF!</definedName>
    <definedName name="CostCenter" localSheetId="15">#REF!</definedName>
    <definedName name="CostCenter" localSheetId="20">#REF!</definedName>
    <definedName name="CostCenter" localSheetId="21">#REF!</definedName>
    <definedName name="CostCenter" localSheetId="22">'9.1 APM Quality Measures'!#REF!</definedName>
    <definedName name="CostCenter" localSheetId="4">#REF!</definedName>
    <definedName name="CostCenter">#REF!</definedName>
    <definedName name="CredibleMonths">[24]Seasonality!$L$19</definedName>
    <definedName name="CritO" localSheetId="0">[27]OPReport!#REF!</definedName>
    <definedName name="CritO" localSheetId="1">[27]OPReport!#REF!</definedName>
    <definedName name="CritO" localSheetId="8">[27]OPReport!#REF!</definedName>
    <definedName name="CritO" localSheetId="9">[27]OPReport!#REF!</definedName>
    <definedName name="CritO" localSheetId="12">[27]OPReport!#REF!</definedName>
    <definedName name="CritO" localSheetId="13">[27]OPReport!#REF!</definedName>
    <definedName name="CritO" localSheetId="14">[27]OPReport!#REF!</definedName>
    <definedName name="CritO" localSheetId="20">[27]OPReport!#REF!</definedName>
    <definedName name="CritO" localSheetId="21">[27]OPReport!#REF!</definedName>
    <definedName name="CritO" localSheetId="22">[27]OPReport!#REF!</definedName>
    <definedName name="CritO" localSheetId="4">[27]OPReport!#REF!</definedName>
    <definedName name="CritO">[27]OPReport!#REF!</definedName>
    <definedName name="CURRENT" localSheetId="14">TVHP [28]CURRENT!$A$1:$C$5</definedName>
    <definedName name="CURRENT" localSheetId="21">TVHP [28]CURRENT!$A$1:$C$5</definedName>
    <definedName name="CURRENT">TVHP [28]CURRENT!$A$1:$C$5</definedName>
    <definedName name="d">[29]Options!$G$3:$G$120</definedName>
    <definedName name="Data" localSheetId="0">#REF!</definedName>
    <definedName name="Data" localSheetId="1">#REF!</definedName>
    <definedName name="Data" localSheetId="8">#REF!</definedName>
    <definedName name="Data" localSheetId="9">#REF!</definedName>
    <definedName name="Data" localSheetId="12">#REF!</definedName>
    <definedName name="Data" localSheetId="13">'6.6 Hospital Participation'!#REF!</definedName>
    <definedName name="Data" localSheetId="14">'6.7 ACO Management Compensation'!#REF!</definedName>
    <definedName name="Data" localSheetId="15">#REF!</definedName>
    <definedName name="Data" localSheetId="20">#REF!</definedName>
    <definedName name="Data" localSheetId="21">#REF!</definedName>
    <definedName name="Data" localSheetId="22">'9.1 APM Quality Measures'!#REF!</definedName>
    <definedName name="Data" localSheetId="4">#REF!</definedName>
    <definedName name="Data">#REF!</definedName>
    <definedName name="_xlnm.Database" localSheetId="15">#REF!</definedName>
    <definedName name="_xlnm.Database">#REF!</definedName>
    <definedName name="DataType" localSheetId="15">#REF!</definedName>
    <definedName name="DataType">#REF!</definedName>
    <definedName name="Date">[30]Sheet2!$F$3</definedName>
    <definedName name="ddd" localSheetId="12" hidden="1">#REF!</definedName>
    <definedName name="ddd" localSheetId="14" hidden="1">#REF!</definedName>
    <definedName name="ddd" localSheetId="15" hidden="1">#REF!</definedName>
    <definedName name="ddd" hidden="1">#REF!</definedName>
    <definedName name="DebitCredit">'[14]Journal Voucher'!$AH:$AH</definedName>
    <definedName name="DEPT">[10]Hidden!$D$11</definedName>
    <definedName name="Detail" localSheetId="12">#REF!</definedName>
    <definedName name="Detail" localSheetId="14">#REF!</definedName>
    <definedName name="Detail" localSheetId="15">#REF!</definedName>
    <definedName name="Detail">#REF!</definedName>
    <definedName name="drlFilter">[10]Settings!$D$27</definedName>
    <definedName name="Drop?">'[18]User Input'!$S$14</definedName>
    <definedName name="E_18_trnd_factor" localSheetId="12">#REF!</definedName>
    <definedName name="E_18_trnd_factor" localSheetId="14">#REF!</definedName>
    <definedName name="E_18_trnd_factor" localSheetId="15">#REF!</definedName>
    <definedName name="E_18_trnd_factor">#REF!</definedName>
    <definedName name="E_19_trnd_factor">'[19]Benchmark Dec.2018'!$M$27</definedName>
    <definedName name="End" localSheetId="0">#REF!</definedName>
    <definedName name="End" localSheetId="1">#REF!</definedName>
    <definedName name="End" localSheetId="8">#REF!</definedName>
    <definedName name="End" localSheetId="9">#REF!</definedName>
    <definedName name="End" localSheetId="12">#REF!</definedName>
    <definedName name="End" localSheetId="13">'6.6 Hospital Participation'!#REF!</definedName>
    <definedName name="End" localSheetId="14">'6.7 ACO Management Compensation'!#REF!</definedName>
    <definedName name="End" localSheetId="15">#REF!</definedName>
    <definedName name="End" localSheetId="20">#REF!</definedName>
    <definedName name="End" localSheetId="21">#REF!</definedName>
    <definedName name="End" localSheetId="22">'9.1 APM Quality Measures'!#REF!</definedName>
    <definedName name="End" localSheetId="4">#REF!</definedName>
    <definedName name="End">#REF!</definedName>
    <definedName name="es">[29]Options!$A$3:$A$86</definedName>
    <definedName name="est_ss_2018">'[19]Benchmark Dec.2018'!$M$34</definedName>
    <definedName name="est_ss_2018_mod" localSheetId="14">[19]CalcTool!#REF!</definedName>
    <definedName name="est_ss_2018_mod" localSheetId="15">[19]CalcTool!#REF!</definedName>
    <definedName name="est_ss_2018_mod">[19]CalcTool!#REF!</definedName>
    <definedName name="est_ss_2018_ss" localSheetId="12">#REF!</definedName>
    <definedName name="est_ss_2018_ss" localSheetId="14">#REF!</definedName>
    <definedName name="est_ss_2018_ss" localSheetId="15">#REF!</definedName>
    <definedName name="est_ss_2018_ss">#REF!</definedName>
    <definedName name="export1">#REF!</definedName>
    <definedName name="FEDTAX">[31]Tables!$B$3</definedName>
    <definedName name="filter">[10]Settings!$B$14:$H$25</definedName>
    <definedName name="FM_Data" localSheetId="0">#REF!</definedName>
    <definedName name="FM_Data" localSheetId="1">#REF!</definedName>
    <definedName name="FM_Data" localSheetId="8">#REF!</definedName>
    <definedName name="FM_Data" localSheetId="9">#REF!</definedName>
    <definedName name="FM_Data" localSheetId="12">#REF!</definedName>
    <definedName name="FM_Data" localSheetId="13">'6.6 Hospital Participation'!#REF!</definedName>
    <definedName name="FM_Data" localSheetId="14">'6.7 ACO Management Compensation'!#REF!</definedName>
    <definedName name="FM_Data" localSheetId="15">#REF!</definedName>
    <definedName name="FM_Data" localSheetId="20">#REF!</definedName>
    <definedName name="FM_Data" localSheetId="21">#REF!</definedName>
    <definedName name="FM_Data" localSheetId="22">'9.1 APM Quality Measures'!#REF!</definedName>
    <definedName name="FM_Data" localSheetId="4">#REF!</definedName>
    <definedName name="FM_Data">#REF!</definedName>
    <definedName name="fy2000_budget" localSheetId="0">'[32]FY Budget Items'!$B$15:$AA$26</definedName>
    <definedName name="fy2000_budget" localSheetId="1">'[32]FY Budget Items'!$B$15:$AA$26</definedName>
    <definedName name="fy2000_budget" localSheetId="12">'[32]FY Budget Items'!$B$15:$AA$26</definedName>
    <definedName name="fy2000_budget" localSheetId="14">'[32]FY Budget Items'!$B$15:$AA$26</definedName>
    <definedName name="fy2000_budget" localSheetId="15">'[33]FY Budget Items'!$B$15:$AA$26</definedName>
    <definedName name="fy2000_budget" localSheetId="4">'[32]FY Budget Items'!$B$15:$AA$26</definedName>
    <definedName name="fy2000_budget" localSheetId="11">'[33]FY Budget Items'!$B$15:$AA$26</definedName>
    <definedName name="fy2000_budget">'[34]FY Budget Items'!$B$15:$AA$26</definedName>
    <definedName name="FY2001_budget" localSheetId="0">'[32]FY Budget Items'!$B$2:$AF$13</definedName>
    <definedName name="FY2001_budget" localSheetId="1">'[32]FY Budget Items'!$B$2:$AF$13</definedName>
    <definedName name="FY2001_budget" localSheetId="12">'[32]FY Budget Items'!$B$2:$AF$13</definedName>
    <definedName name="FY2001_budget" localSheetId="14">'[32]FY Budget Items'!$B$2:$AF$13</definedName>
    <definedName name="FY2001_budget" localSheetId="15">'[33]FY Budget Items'!$B$2:$AF$13</definedName>
    <definedName name="FY2001_budget" localSheetId="4">'[32]FY Budget Items'!$B$2:$AF$13</definedName>
    <definedName name="FY2001_budget" localSheetId="11">'[33]FY Budget Items'!$B$2:$AF$13</definedName>
    <definedName name="FY2001_budget">'[34]FY Budget Items'!$B$2:$AF$13</definedName>
    <definedName name="FY2004_budget" localSheetId="0">'[32]FY Budget Items'!$B$2:$AS$13</definedName>
    <definedName name="FY2004_budget" localSheetId="1">'[32]FY Budget Items'!$B$2:$AS$13</definedName>
    <definedName name="FY2004_budget" localSheetId="12">'[32]FY Budget Items'!$B$2:$AS$13</definedName>
    <definedName name="FY2004_budget" localSheetId="14">'[32]FY Budget Items'!$B$2:$AS$13</definedName>
    <definedName name="FY2004_budget" localSheetId="15">'[33]FY Budget Items'!$B$2:$AS$13</definedName>
    <definedName name="FY2004_budget" localSheetId="4">'[32]FY Budget Items'!$B$2:$AS$13</definedName>
    <definedName name="FY2004_budget" localSheetId="11">'[33]FY Budget Items'!$B$2:$AS$13</definedName>
    <definedName name="FY2004_budget">'[34]FY Budget Items'!$B$2:$AS$13</definedName>
    <definedName name="FY2005_budget" localSheetId="0">'[32]FY Budget Items'!$B$2:$BB$13</definedName>
    <definedName name="FY2005_budget" localSheetId="1">'[32]FY Budget Items'!$B$2:$BB$13</definedName>
    <definedName name="FY2005_budget" localSheetId="12">'[32]FY Budget Items'!$B$2:$BB$13</definedName>
    <definedName name="FY2005_budget" localSheetId="14">'[32]FY Budget Items'!$B$2:$BB$13</definedName>
    <definedName name="FY2005_budget" localSheetId="15">'[33]FY Budget Items'!$B$2:$BB$13</definedName>
    <definedName name="FY2005_budget" localSheetId="4">'[32]FY Budget Items'!$B$2:$BB$13</definedName>
    <definedName name="FY2005_budget" localSheetId="11">'[33]FY Budget Items'!$B$2:$BB$13</definedName>
    <definedName name="FY2005_budget">'[34]FY Budget Items'!$B$2:$BB$13</definedName>
    <definedName name="GL_Codes" localSheetId="0">#REF!</definedName>
    <definedName name="GL_Codes" localSheetId="1">#REF!</definedName>
    <definedName name="GL_Codes" localSheetId="8">#REF!</definedName>
    <definedName name="GL_Codes" localSheetId="9">#REF!</definedName>
    <definedName name="GL_Codes" localSheetId="12">#REF!</definedName>
    <definedName name="GL_Codes" localSheetId="13">'6.6 Hospital Participation'!#REF!</definedName>
    <definedName name="GL_Codes" localSheetId="14">'6.7 ACO Management Compensation'!#REF!</definedName>
    <definedName name="GL_Codes" localSheetId="15">#REF!</definedName>
    <definedName name="GL_Codes" localSheetId="20">#REF!</definedName>
    <definedName name="GL_Codes" localSheetId="21">#REF!</definedName>
    <definedName name="GL_Codes" localSheetId="22">'9.1 APM Quality Measures'!#REF!</definedName>
    <definedName name="GL_Codes" localSheetId="4">#REF!</definedName>
    <definedName name="GL_Codes">#REF!</definedName>
    <definedName name="GROUP_DETAIL" localSheetId="14">#REF!</definedName>
    <definedName name="GROUP_DETAIL">#REF!</definedName>
    <definedName name="Hardware_Complexity_Factor">[26]Assumptions!$C$30</definedName>
    <definedName name="Hardware_Depreciation_Term">[26]Assumptions!$C$20</definedName>
    <definedName name="hide1" localSheetId="0">[35]Cover!$A$18:$B$29</definedName>
    <definedName name="hide1" localSheetId="1">[35]Cover!$A$18:$B$29</definedName>
    <definedName name="hide1" localSheetId="12">[35]Cover!$A$18:$B$29</definedName>
    <definedName name="hide1" localSheetId="14">[35]Cover!$A$18:$B$29</definedName>
    <definedName name="hide1" localSheetId="15">[36]Cover!$A$18:$B$29</definedName>
    <definedName name="hide1" localSheetId="4">[35]Cover!$A$18:$B$29</definedName>
    <definedName name="hide1" localSheetId="11">[36]Cover!$A$18:$B$29</definedName>
    <definedName name="hide1">[37]Cover!$A$18:$B$29</definedName>
    <definedName name="InSumm" localSheetId="0">#REF!</definedName>
    <definedName name="InSumm" localSheetId="1">#REF!</definedName>
    <definedName name="InSumm" localSheetId="8">#REF!</definedName>
    <definedName name="InSumm" localSheetId="9">#REF!</definedName>
    <definedName name="InSumm" localSheetId="12">#REF!</definedName>
    <definedName name="InSumm" localSheetId="13">'6.6 Hospital Participation'!#REF!</definedName>
    <definedName name="InSumm" localSheetId="14">'6.7 ACO Management Compensation'!#REF!</definedName>
    <definedName name="InSumm" localSheetId="15">#REF!</definedName>
    <definedName name="InSumm" localSheetId="20">#REF!</definedName>
    <definedName name="InSumm" localSheetId="21">#REF!</definedName>
    <definedName name="InSumm" localSheetId="22">'9.1 APM Quality Measures'!#REF!</definedName>
    <definedName name="InSumm" localSheetId="4">#REF!</definedName>
    <definedName name="InSumm">#REF!</definedName>
    <definedName name="Interface_Complexity_Factor">[26]Assumptions!$G$30</definedName>
    <definedName name="IPsumm" localSheetId="0">#REF!</definedName>
    <definedName name="IPsumm" localSheetId="1">#REF!</definedName>
    <definedName name="IPsumm" localSheetId="8">#REF!</definedName>
    <definedName name="IPsumm" localSheetId="9">#REF!</definedName>
    <definedName name="IPsumm" localSheetId="12">#REF!</definedName>
    <definedName name="IPsumm" localSheetId="13">'6.6 Hospital Participation'!#REF!</definedName>
    <definedName name="IPsumm" localSheetId="14">'6.7 ACO Management Compensation'!#REF!</definedName>
    <definedName name="IPsumm" localSheetId="15">#REF!</definedName>
    <definedName name="IPsumm" localSheetId="20">#REF!</definedName>
    <definedName name="IPsumm" localSheetId="21">#REF!</definedName>
    <definedName name="IPsumm" localSheetId="22">'9.1 APM Quality Measures'!#REF!</definedName>
    <definedName name="IPsumm" localSheetId="4">#REF!</definedName>
    <definedName name="IPsumm">#REF!</definedName>
    <definedName name="LastClaimTriangleDate">'[18]User Input'!$L$14</definedName>
    <definedName name="LastClaimTriangleMonth">'[18]User Input'!$L$13</definedName>
    <definedName name="LastClaimTriangleYear">'[18]User Input'!$L$12</definedName>
    <definedName name="Level">'[26]Client Profile'!$L$7</definedName>
    <definedName name="LookupTable" localSheetId="0">'[20]Budget Input'!$H$882:$N$905</definedName>
    <definedName name="LookupTable" localSheetId="1">'[20]Budget Input'!$H$882:$N$905</definedName>
    <definedName name="LookupTable" localSheetId="12">'[20]Budget Input'!$H$882:$N$905</definedName>
    <definedName name="LookupTable" localSheetId="14">'[20]Budget Input'!$H$882:$N$905</definedName>
    <definedName name="LookupTable" localSheetId="15">'[21]Budget Input'!$H$882:$N$905</definedName>
    <definedName name="LookupTable" localSheetId="4">'[20]Budget Input'!$H$882:$N$905</definedName>
    <definedName name="LookupTable" localSheetId="11">'[21]Budget Input'!$H$882:$N$905</definedName>
    <definedName name="LookupTable">'[22]Budget Input'!$H$882:$N$905</definedName>
    <definedName name="LT2ST" localSheetId="12" hidden="1">#REF!</definedName>
    <definedName name="LT2ST" localSheetId="14" hidden="1">#REF!</definedName>
    <definedName name="LT2ST" localSheetId="15" hidden="1">#REF!</definedName>
    <definedName name="LT2ST" hidden="1">#REF!</definedName>
    <definedName name="lt2st1" localSheetId="14">'[38]Instructions and Tips'!#REF!</definedName>
    <definedName name="lt2st1" localSheetId="15">'[38]Instructions and Tips'!#REF!</definedName>
    <definedName name="lt2st1">'[38]Instructions and Tips'!#REF!</definedName>
    <definedName name="lt2st2" localSheetId="12" hidden="1">#REF!</definedName>
    <definedName name="lt2st2" localSheetId="14" hidden="1">#REF!</definedName>
    <definedName name="lt2st2" localSheetId="15" hidden="1">#REF!</definedName>
    <definedName name="lt2st2" hidden="1">#REF!</definedName>
    <definedName name="lt2st3" localSheetId="12">#REF!</definedName>
    <definedName name="lt2st3">#REF!</definedName>
    <definedName name="manual_startup_adj" localSheetId="12">#REF!</definedName>
    <definedName name="manual_startup_adj">#REF!</definedName>
    <definedName name="ManualTrendRate">'[18]User Input'!$S$24</definedName>
    <definedName name="Mar_Bank_statements" localSheetId="14">#REF!</definedName>
    <definedName name="Mar_Bank_statements">#REF!</definedName>
    <definedName name="MASTER" localSheetId="12">#REF!</definedName>
    <definedName name="MASTER" localSheetId="15">#REF!</definedName>
    <definedName name="MASTER">#REF!</definedName>
    <definedName name="master_def" localSheetId="0">#REF!</definedName>
    <definedName name="master_def" localSheetId="1">#REF!</definedName>
    <definedName name="master_def" localSheetId="8">#REF!</definedName>
    <definedName name="master_def" localSheetId="9">#REF!</definedName>
    <definedName name="master_def" localSheetId="12">#REF!</definedName>
    <definedName name="master_def" localSheetId="13">'6.6 Hospital Participation'!#REF!</definedName>
    <definedName name="master_def" localSheetId="14">'6.7 ACO Management Compensation'!#REF!</definedName>
    <definedName name="master_def" localSheetId="15">#REF!</definedName>
    <definedName name="master_def" localSheetId="20">#REF!</definedName>
    <definedName name="master_def" localSheetId="21">#REF!</definedName>
    <definedName name="master_def" localSheetId="22">'9.1 APM Quality Measures'!#REF!</definedName>
    <definedName name="master_def" localSheetId="4">#REF!</definedName>
    <definedName name="master_def">#REF!</definedName>
    <definedName name="Mcaid_AR" localSheetId="0">#REF!</definedName>
    <definedName name="Mcaid_AR" localSheetId="1">#REF!</definedName>
    <definedName name="Mcaid_AR" localSheetId="8">#REF!</definedName>
    <definedName name="Mcaid_AR" localSheetId="9">#REF!</definedName>
    <definedName name="Mcaid_AR" localSheetId="12">#REF!</definedName>
    <definedName name="Mcaid_AR" localSheetId="14">#REF!</definedName>
    <definedName name="Mcaid_AR" localSheetId="15">#REF!</definedName>
    <definedName name="Mcaid_AR" localSheetId="20">#REF!</definedName>
    <definedName name="Mcaid_AR" localSheetId="21">#REF!</definedName>
    <definedName name="Mcaid_AR" localSheetId="22">'9.1 APM Quality Measures'!#REF!</definedName>
    <definedName name="Mcaid_AR" localSheetId="4">#REF!</definedName>
    <definedName name="Mcaid_AR">#REF!</definedName>
    <definedName name="Mcare_AR" localSheetId="0">#REF!</definedName>
    <definedName name="Mcare_AR" localSheetId="1">#REF!</definedName>
    <definedName name="Mcare_AR" localSheetId="8">#REF!</definedName>
    <definedName name="Mcare_AR" localSheetId="9">#REF!</definedName>
    <definedName name="Mcare_AR" localSheetId="12">#REF!</definedName>
    <definedName name="Mcare_AR" localSheetId="14">#REF!</definedName>
    <definedName name="Mcare_AR" localSheetId="15">#REF!</definedName>
    <definedName name="Mcare_AR" localSheetId="20">#REF!</definedName>
    <definedName name="Mcare_AR" localSheetId="21">#REF!</definedName>
    <definedName name="Mcare_AR" localSheetId="22">'9.1 APM Quality Measures'!#REF!</definedName>
    <definedName name="Mcare_AR" localSheetId="4">#REF!</definedName>
    <definedName name="Mcare_AR">#REF!</definedName>
    <definedName name="MetaSet">[10]Orientation!$C$22</definedName>
    <definedName name="model2" localSheetId="12" hidden="1">{"umarea",#N/A,FALSE,"Starting Cost";"umagesex",#N/A,FALSE,"Starting Cost";"umbenlim",#N/A,FALSE,"Starting Cost";"umprovdisc",#N/A,FALSE,"Starting Cost";"umother",#N/A,FALSE,"Starting Cost";"umtrend",#N/A,FALSE,"Starting Cost"}</definedName>
    <definedName name="model2" localSheetId="14" hidden="1">{"umarea",#N/A,FALSE,"Starting Cost";"umagesex",#N/A,FALSE,"Starting Cost";"umbenlim",#N/A,FALSE,"Starting Cost";"umprovdisc",#N/A,FALSE,"Starting Cost";"umother",#N/A,FALSE,"Starting Cost";"umtrend",#N/A,FALSE,"Starting Cost"}</definedName>
    <definedName name="model2" localSheetId="15" hidden="1">{"umarea",#N/A,FALSE,"Starting Cost";"umagesex",#N/A,FALSE,"Starting Cost";"umbenlim",#N/A,FALSE,"Starting Cost";"umprovdisc",#N/A,FALSE,"Starting Cost";"umother",#N/A,FALSE,"Starting Cost";"umtrend",#N/A,FALSE,"Starting Cost"}</definedName>
    <definedName name="model2" hidden="1">{"umarea",#N/A,FALSE,"Starting Cost";"umagesex",#N/A,FALSE,"Starting Cost";"umbenlim",#N/A,FALSE,"Starting Cost";"umprovdisc",#N/A,FALSE,"Starting Cost";"umother",#N/A,FALSE,"Starting Cost";"umtrend",#N/A,FALSE,"Starting Cost"}</definedName>
    <definedName name="monroe" localSheetId="0">#REF!</definedName>
    <definedName name="monroe" localSheetId="1">#REF!</definedName>
    <definedName name="monroe" localSheetId="8">#REF!</definedName>
    <definedName name="monroe" localSheetId="9">#REF!</definedName>
    <definedName name="monroe" localSheetId="12">#REF!</definedName>
    <definedName name="monroe" localSheetId="13">'6.6 Hospital Participation'!#REF!</definedName>
    <definedName name="monroe" localSheetId="14">'6.7 ACO Management Compensation'!#REF!</definedName>
    <definedName name="monroe" localSheetId="15">#REF!</definedName>
    <definedName name="monroe" localSheetId="20">#REF!</definedName>
    <definedName name="monroe" localSheetId="21">#REF!</definedName>
    <definedName name="monroe" localSheetId="22">'9.1 APM Quality Measures'!#REF!</definedName>
    <definedName name="monroe" localSheetId="4">#REF!</definedName>
    <definedName name="monroe">#REF!</definedName>
    <definedName name="Month">[39]RVUs!$B$3</definedName>
    <definedName name="MONTH1">'[40]Rev-Exp-Stats'!$C$73</definedName>
    <definedName name="MonthsForAveraging">'[18]User Input'!$S$15</definedName>
    <definedName name="MonthsForTrendBase">'[24]User Input'!$S$23</definedName>
    <definedName name="MonthsOfData">'[18]User Input'!$L$18</definedName>
    <definedName name="Name" localSheetId="12">#REF!</definedName>
    <definedName name="Name" localSheetId="14">#REF!</definedName>
    <definedName name="Name" localSheetId="15">#REF!</definedName>
    <definedName name="Name">#REF!</definedName>
    <definedName name="nE_18_trnd_factor" localSheetId="12">#REF!</definedName>
    <definedName name="nE_18_trnd_factor">#REF!</definedName>
    <definedName name="nE_19_trnd_factor">'[19]Benchmark Dec.2018'!$M$26</definedName>
    <definedName name="ne_19_trnf_factor2" localSheetId="12">#REF!</definedName>
    <definedName name="ne_19_trnf_factor2" localSheetId="14">#REF!</definedName>
    <definedName name="ne_19_trnf_factor2" localSheetId="15">#REF!</definedName>
    <definedName name="ne_19_trnf_factor2">#REF!</definedName>
    <definedName name="NetGross" localSheetId="0">'[41]Net to Gross'!$A$6:$L$132</definedName>
    <definedName name="NetGross" localSheetId="1">'[41]Net to Gross'!$A$6:$L$132</definedName>
    <definedName name="NetGross" localSheetId="12">'[41]Net to Gross'!$A$6:$L$132</definedName>
    <definedName name="NetGross" localSheetId="14">'[41]Net to Gross'!$A$6:$L$132</definedName>
    <definedName name="NetGross" localSheetId="15">'[42]Net to Gross'!$A$6:$L$132</definedName>
    <definedName name="NetGross" localSheetId="4">'[41]Net to Gross'!$A$6:$L$132</definedName>
    <definedName name="NetGross" localSheetId="11">'[42]Net to Gross'!$A$6:$L$132</definedName>
    <definedName name="NetGross">'[43]Net to Gross'!$A$6:$L$132</definedName>
    <definedName name="Network_Complexity_Factor">[26]Assumptions!$E$30</definedName>
    <definedName name="new" localSheetId="14">[2]opsumm!#REF!</definedName>
    <definedName name="new">[2]opsumm!#REF!</definedName>
    <definedName name="NewAR" localSheetId="0">#REF!</definedName>
    <definedName name="NewAR" localSheetId="1">#REF!</definedName>
    <definedName name="NewAR" localSheetId="8">#REF!</definedName>
    <definedName name="NewAR" localSheetId="9">#REF!</definedName>
    <definedName name="NewAR" localSheetId="12">#REF!</definedName>
    <definedName name="NewAR" localSheetId="13">'6.6 Hospital Participation'!#REF!</definedName>
    <definedName name="NewAR" localSheetId="14">'6.7 ACO Management Compensation'!#REF!</definedName>
    <definedName name="NewAR" localSheetId="15">#REF!</definedName>
    <definedName name="NewAR" localSheetId="20">#REF!</definedName>
    <definedName name="NewAR" localSheetId="21">#REF!</definedName>
    <definedName name="NewAR" localSheetId="22">'9.1 APM Quality Measures'!#REF!</definedName>
    <definedName name="NewAR" localSheetId="4">#REF!</definedName>
    <definedName name="NewAR">#REF!</definedName>
    <definedName name="NRA" localSheetId="15">#REF!</definedName>
    <definedName name="NRA">#REF!</definedName>
    <definedName name="o" localSheetId="0">#REF!</definedName>
    <definedName name="o" localSheetId="1">#REF!</definedName>
    <definedName name="o" localSheetId="8">#REF!</definedName>
    <definedName name="o" localSheetId="9">#REF!</definedName>
    <definedName name="o" localSheetId="12">#REF!</definedName>
    <definedName name="o" localSheetId="14">#REF!</definedName>
    <definedName name="o" localSheetId="15">#REF!</definedName>
    <definedName name="o" localSheetId="20">#REF!</definedName>
    <definedName name="o" localSheetId="21">#REF!</definedName>
    <definedName name="o" localSheetId="22">'9.1 APM Quality Measures'!#REF!</definedName>
    <definedName name="o" localSheetId="4">#REF!</definedName>
    <definedName name="o">#REF!</definedName>
    <definedName name="OctFY15" localSheetId="15" hidden="1">#REF!</definedName>
    <definedName name="OctFY15" hidden="1">#REF!</definedName>
    <definedName name="October">#REF!</definedName>
    <definedName name="ocv8.1">#REF!</definedName>
    <definedName name="ok">#REF!</definedName>
    <definedName name="Operational_Accounts" localSheetId="0">#REF!</definedName>
    <definedName name="Operational_Accounts" localSheetId="1">#REF!</definedName>
    <definedName name="Operational_Accounts" localSheetId="8">#REF!</definedName>
    <definedName name="Operational_Accounts" localSheetId="9">#REF!</definedName>
    <definedName name="Operational_Accounts" localSheetId="12">#REF!</definedName>
    <definedName name="Operational_Accounts" localSheetId="14">#REF!</definedName>
    <definedName name="Operational_Accounts" localSheetId="15">#REF!</definedName>
    <definedName name="Operational_Accounts" localSheetId="20">#REF!</definedName>
    <definedName name="Operational_Accounts" localSheetId="21">#REF!</definedName>
    <definedName name="Operational_Accounts" localSheetId="22">'9.1 APM Quality Measures'!#REF!</definedName>
    <definedName name="Operational_Accounts" localSheetId="4">#REF!</definedName>
    <definedName name="Operational_Accounts">#REF!</definedName>
    <definedName name="Operational_Accounts2" localSheetId="12">#REF!</definedName>
    <definedName name="Operational_Accounts2" localSheetId="14">#REF!</definedName>
    <definedName name="Operational_Accounts2" localSheetId="15">#REF!</definedName>
    <definedName name="Operational_Accounts2" localSheetId="22">'9.1 APM Quality Measures'!#REF!</definedName>
    <definedName name="Operational_Accounts2">#REF!</definedName>
    <definedName name="opsumm" localSheetId="12">#REF!</definedName>
    <definedName name="opsumm" localSheetId="14">#REF!</definedName>
    <definedName name="opsumm" localSheetId="15">#REF!</definedName>
    <definedName name="opsumm" localSheetId="22">'9.1 APM Quality Measures'!#REF!</definedName>
    <definedName name="opsumm">#REF!</definedName>
    <definedName name="Options">[44]List!$B$3:$B$52</definedName>
    <definedName name="Org" localSheetId="12">#REF!</definedName>
    <definedName name="Org" localSheetId="14">#REF!</definedName>
    <definedName name="Org" localSheetId="15">#REF!</definedName>
    <definedName name="Org">#REF!</definedName>
    <definedName name="OutSum" localSheetId="0">#REF!</definedName>
    <definedName name="OutSum" localSheetId="1">#REF!</definedName>
    <definedName name="OutSum" localSheetId="8">#REF!</definedName>
    <definedName name="OutSum" localSheetId="9">#REF!</definedName>
    <definedName name="OutSum" localSheetId="12">#REF!</definedName>
    <definedName name="OutSum" localSheetId="13">'6.6 Hospital Participation'!#REF!</definedName>
    <definedName name="OutSum" localSheetId="14">'6.7 ACO Management Compensation'!#REF!</definedName>
    <definedName name="OutSum" localSheetId="15">#REF!</definedName>
    <definedName name="OutSum" localSheetId="20">#REF!</definedName>
    <definedName name="OutSum" localSheetId="21">#REF!</definedName>
    <definedName name="OutSum" localSheetId="22">'9.1 APM Quality Measures'!#REF!</definedName>
    <definedName name="OutSum" localSheetId="4">#REF!</definedName>
    <definedName name="OutSum">#REF!</definedName>
    <definedName name="PaidClaims">'[18]Paid Claims'!$C$3:$BC$52</definedName>
    <definedName name="Patient_Days_IP" localSheetId="0">#REF!</definedName>
    <definedName name="Patient_Days_IP" localSheetId="1">#REF!</definedName>
    <definedName name="Patient_Days_IP" localSheetId="8">#REF!</definedName>
    <definedName name="Patient_Days_IP" localSheetId="9">#REF!</definedName>
    <definedName name="Patient_Days_IP" localSheetId="12">#REF!</definedName>
    <definedName name="Patient_Days_IP" localSheetId="14">#REF!</definedName>
    <definedName name="Patient_Days_IP" localSheetId="15">#REF!</definedName>
    <definedName name="Patient_Days_IP" localSheetId="20">#REF!</definedName>
    <definedName name="Patient_Days_IP" localSheetId="21">#REF!</definedName>
    <definedName name="Patient_Days_IP" localSheetId="22">'9.1 APM Quality Measures'!#REF!</definedName>
    <definedName name="Patient_Days_IP" localSheetId="4">#REF!</definedName>
    <definedName name="Patient_Days_IP">#REF!</definedName>
    <definedName name="PAYER" localSheetId="0">#REF!</definedName>
    <definedName name="PAYER" localSheetId="1">#REF!</definedName>
    <definedName name="PAYER" localSheetId="8">#REF!</definedName>
    <definedName name="PAYER" localSheetId="9">#REF!</definedName>
    <definedName name="PAYER" localSheetId="12">#REF!</definedName>
    <definedName name="PAYER" localSheetId="14">#REF!</definedName>
    <definedName name="PAYER" localSheetId="15">#REF!</definedName>
    <definedName name="PAYER" localSheetId="20">#REF!</definedName>
    <definedName name="PAYER" localSheetId="21">#REF!</definedName>
    <definedName name="PAYER" localSheetId="22">'9.1 APM Quality Measures'!#REF!</definedName>
    <definedName name="PAYER" localSheetId="4">#REF!</definedName>
    <definedName name="PAYER">#REF!</definedName>
    <definedName name="Percent">[45]Sheet3!$C$43</definedName>
    <definedName name="Period" localSheetId="12">#REF!</definedName>
    <definedName name="Period" localSheetId="14">#REF!</definedName>
    <definedName name="Period" localSheetId="15">#REF!</definedName>
    <definedName name="Period">#REF!</definedName>
    <definedName name="Period_No.">[46]Ranges!$B$2</definedName>
    <definedName name="Peripheral_Complexity_Factor">[26]Assumptions!$F$30</definedName>
    <definedName name="Peripheral_Depreciation_Term">[26]Assumptions!$C$22</definedName>
    <definedName name="PF">'[45]Vol&amp;Exp'!$W$56</definedName>
    <definedName name="physician_table">'[47]Source Data Summary'!$B$3:$AB$431</definedName>
    <definedName name="physician_table_12">'[48]Source Data'!$B$3:$AB$116</definedName>
    <definedName name="PL" localSheetId="0">#REF!</definedName>
    <definedName name="PL" localSheetId="1">#REF!</definedName>
    <definedName name="PL" localSheetId="8">#REF!</definedName>
    <definedName name="PL" localSheetId="9">#REF!</definedName>
    <definedName name="PL" localSheetId="12">#REF!</definedName>
    <definedName name="PL" localSheetId="13">'6.6 Hospital Participation'!#REF!</definedName>
    <definedName name="PL" localSheetId="14">'6.7 ACO Management Compensation'!#REF!</definedName>
    <definedName name="PL" localSheetId="15">#REF!</definedName>
    <definedName name="PL" localSheetId="20">#REF!</definedName>
    <definedName name="PL" localSheetId="21">#REF!</definedName>
    <definedName name="PL" localSheetId="22">'9.1 APM Quality Measures'!#REF!</definedName>
    <definedName name="PL" localSheetId="4">#REF!</definedName>
    <definedName name="PL">#REF!</definedName>
    <definedName name="Plant_Offset">[49]Factors!$F$3</definedName>
    <definedName name="PosChange" localSheetId="0">'[50]Detailed Changes'!$B$41:$D$52</definedName>
    <definedName name="PosChange" localSheetId="1">'[50]Detailed Changes'!$B$41:$D$52</definedName>
    <definedName name="PosChange" localSheetId="12">'[50]Detailed Changes'!$B$41:$D$52</definedName>
    <definedName name="PosChange" localSheetId="14">'[50]Detailed Changes'!$B$41:$D$52</definedName>
    <definedName name="PosChange" localSheetId="15">'[51]Detailed Changes'!$B$41:$D$52</definedName>
    <definedName name="PosChange" localSheetId="4">'[50]Detailed Changes'!$B$41:$D$52</definedName>
    <definedName name="PosChange" localSheetId="11">'[51]Detailed Changes'!$B$41:$D$52</definedName>
    <definedName name="PosChange">'[52]Detailed Changes'!$B$41:$D$52</definedName>
    <definedName name="PPSSummary" localSheetId="0">#REF!</definedName>
    <definedName name="PPSSummary" localSheetId="1">#REF!</definedName>
    <definedName name="PPSSummary" localSheetId="8">#REF!</definedName>
    <definedName name="PPSSummary" localSheetId="9">#REF!</definedName>
    <definedName name="PPSSummary" localSheetId="12">#REF!</definedName>
    <definedName name="PPSSummary" localSheetId="13">'6.6 Hospital Participation'!#REF!</definedName>
    <definedName name="PPSSummary" localSheetId="14">'6.7 ACO Management Compensation'!#REF!</definedName>
    <definedName name="PPSSummary" localSheetId="15">#REF!</definedName>
    <definedName name="PPSSummary" localSheetId="20">#REF!</definedName>
    <definedName name="PPSSummary" localSheetId="21">#REF!</definedName>
    <definedName name="PPSSummary" localSheetId="22">'9.1 APM Quality Measures'!#REF!</definedName>
    <definedName name="PPSSummary" localSheetId="4">#REF!</definedName>
    <definedName name="PPSSummary">#REF!</definedName>
    <definedName name="PracticeName" localSheetId="15">#REF!</definedName>
    <definedName name="PracticeName">#REF!</definedName>
    <definedName name="Prescriptions" localSheetId="0" hidden="1">{"add",#N/A,FALSE,"code"}</definedName>
    <definedName name="Prescriptions" localSheetId="1" hidden="1">{"add",#N/A,FALSE,"code"}</definedName>
    <definedName name="Prescriptions" localSheetId="8" hidden="1">{"add",#N/A,FALSE,"code"}</definedName>
    <definedName name="Prescriptions" localSheetId="9" hidden="1">{"add",#N/A,FALSE,"code"}</definedName>
    <definedName name="Prescriptions" localSheetId="12" hidden="1">{"add",#N/A,FALSE,"code"}</definedName>
    <definedName name="Prescriptions" localSheetId="13" hidden="1">{"add",#N/A,FALSE,"code"}</definedName>
    <definedName name="Prescriptions" localSheetId="14" hidden="1">{"add",#N/A,FALSE,"code"}</definedName>
    <definedName name="Prescriptions" localSheetId="15" hidden="1">{"add",#N/A,FALSE,"code"}</definedName>
    <definedName name="Prescriptions" localSheetId="16" hidden="1">{"add",#N/A,FALSE,"code"}</definedName>
    <definedName name="Prescriptions" localSheetId="18" hidden="1">{"add",#N/A,FALSE,"code"}</definedName>
    <definedName name="Prescriptions" localSheetId="17" hidden="1">{"add",#N/A,FALSE,"code"}</definedName>
    <definedName name="Prescriptions" localSheetId="20" hidden="1">{"add",#N/A,FALSE,"code"}</definedName>
    <definedName name="Prescriptions" localSheetId="21" hidden="1">{"add",#N/A,FALSE,"code"}</definedName>
    <definedName name="Prescriptions" localSheetId="22" hidden="1">{"add",#N/A,FALSE,"code"}</definedName>
    <definedName name="Prescriptions" localSheetId="4" hidden="1">{"add",#N/A,FALSE,"code"}</definedName>
    <definedName name="Prescriptions" localSheetId="11" hidden="1">{"add",#N/A,FALSE,"code"}</definedName>
    <definedName name="Prescriptions" hidden="1">{"add",#N/A,FALSE,"code"}</definedName>
    <definedName name="Prime" localSheetId="14">#REF!</definedName>
    <definedName name="Prime" localSheetId="15">#REF!</definedName>
    <definedName name="Prime">#REF!</definedName>
    <definedName name="primtbl">[10]Orientation!$C$23</definedName>
    <definedName name="_xlnm.Print_Area" localSheetId="0">'2.1 Organizations List '!$A$1:$N$10</definedName>
    <definedName name="_xlnm.Print_Area">#REF!</definedName>
    <definedName name="_xlnm.Print_Titles" localSheetId="6">'4.1 Payer TCOC'!$1:$4</definedName>
    <definedName name="_xlnm.Print_Titles" localSheetId="8">'5.1 Risk Payer RBE'!$1:$2</definedName>
    <definedName name="_xlnm.Print_Titles" localSheetId="9">'5.2 Settlement SS and Loss'!$1:$5</definedName>
    <definedName name="_xlnm.Print_Titles" localSheetId="12">'6.5 Sources Uses'!$A:$A</definedName>
    <definedName name="_xlnm.Print_Titles" localSheetId="16">'7.1 ACO Clinical Focus Areas'!$1:$2</definedName>
    <definedName name="_xlnm.Print_Titles" localSheetId="17">'7.2 Pop Health Pmt Reform'!$1:$3</definedName>
    <definedName name="_xlnm.Print_Titles" localSheetId="19">'7.3 Care Coordination'!$1:$2</definedName>
    <definedName name="_xlnm.Print_Titles" localSheetId="22">'9.1 APM Quality Measures'!$1:$3</definedName>
    <definedName name="_xlnm.Print_Titles" localSheetId="4">#REF!</definedName>
    <definedName name="_xlnm.Print_Titles" localSheetId="11">'Sec 6 Variance Analysis'!$1:$3</definedName>
    <definedName name="_xlnm.Print_Titles">#REF!</definedName>
    <definedName name="PRIOR" localSheetId="14">TVHP [53]PRIOR!$A$1:$C$5</definedName>
    <definedName name="PRIOR" localSheetId="21">TVHP [53]PRIOR!$A$1:$C$5</definedName>
    <definedName name="PRIOR">TVHP [53]PRIOR!$A$1:$C$5</definedName>
    <definedName name="PRO">#N/A</definedName>
    <definedName name="ProClickURL" localSheetId="12">#REF!</definedName>
    <definedName name="ProClickURL" localSheetId="14">#REF!</definedName>
    <definedName name="ProClickURL" localSheetId="15">#REF!</definedName>
    <definedName name="ProClickURL">#REF!</definedName>
    <definedName name="Product">'[18]User Input'!$E$18</definedName>
    <definedName name="prof" localSheetId="0">#REF!</definedName>
    <definedName name="prof" localSheetId="1">#REF!</definedName>
    <definedName name="prof" localSheetId="8">#REF!</definedName>
    <definedName name="prof" localSheetId="9">#REF!</definedName>
    <definedName name="prof" localSheetId="12">#REF!</definedName>
    <definedName name="prof" localSheetId="14">#REF!</definedName>
    <definedName name="prof" localSheetId="15">#REF!</definedName>
    <definedName name="prof" localSheetId="20">#REF!</definedName>
    <definedName name="prof" localSheetId="21">#REF!</definedName>
    <definedName name="prof" localSheetId="22">'9.1 APM Quality Measures'!#REF!</definedName>
    <definedName name="prof" localSheetId="4">#REF!</definedName>
    <definedName name="prof">#REF!</definedName>
    <definedName name="Project" localSheetId="15">#REF!</definedName>
    <definedName name="Project">#REF!</definedName>
    <definedName name="ProjectionMethod">'[24]User Input'!$S$20</definedName>
    <definedName name="ProviderFTE" localSheetId="12" hidden="1">{#N/A,#N/A,FALSE,"HeadCnt"}</definedName>
    <definedName name="ProviderFTE" localSheetId="14" hidden="1">{#N/A,#N/A,FALSE,"HeadCnt"}</definedName>
    <definedName name="ProviderFTE" localSheetId="15" hidden="1">{#N/A,#N/A,FALSE,"HeadCnt"}</definedName>
    <definedName name="ProviderFTE" hidden="1">{#N/A,#N/A,FALSE,"HeadCnt"}</definedName>
    <definedName name="Qtr">[31]Tables!$B$32</definedName>
    <definedName name="Rate_nmc" localSheetId="0" hidden="1">#REF!</definedName>
    <definedName name="Rate_nmc" localSheetId="1" hidden="1">#REF!</definedName>
    <definedName name="Rate_nmc" localSheetId="8" hidden="1">#REF!</definedName>
    <definedName name="Rate_nmc" localSheetId="9" hidden="1">#REF!</definedName>
    <definedName name="Rate_nmc" localSheetId="12" hidden="1">#REF!</definedName>
    <definedName name="Rate_nmc" localSheetId="14" hidden="1">#REF!</definedName>
    <definedName name="Rate_nmc" localSheetId="15" hidden="1">#REF!</definedName>
    <definedName name="Rate_nmc" localSheetId="20" hidden="1">#REF!</definedName>
    <definedName name="Rate_nmc" localSheetId="21" hidden="1">#REF!</definedName>
    <definedName name="Rate_nmc" localSheetId="22" hidden="1">'9.1 APM Quality Measures'!#REF!</definedName>
    <definedName name="Rate_nmc" localSheetId="4" hidden="1">#REF!</definedName>
    <definedName name="Rate_nmc" hidden="1">#REF!</definedName>
    <definedName name="Rate_nmc1" localSheetId="12" hidden="1">#REF!</definedName>
    <definedName name="Rate_nmc1" localSheetId="14" hidden="1">#REF!</definedName>
    <definedName name="Rate_nmc1" localSheetId="15" hidden="1">#REF!</definedName>
    <definedName name="Rate_nmc1" localSheetId="22" hidden="1">'9.1 APM Quality Measures'!#REF!</definedName>
    <definedName name="Rate_nmc1" hidden="1">#REF!</definedName>
    <definedName name="REHAB" localSheetId="0">'[54]M''care IP DRG'!#REF!</definedName>
    <definedName name="REHAB" localSheetId="1">'[54]M''care IP DRG'!#REF!</definedName>
    <definedName name="REHAB" localSheetId="12">'[54]M''care IP DRG'!#REF!</definedName>
    <definedName name="REHAB" localSheetId="14">'[54]M''care IP DRG'!#REF!</definedName>
    <definedName name="REHAB" localSheetId="15">'[55]M''care IP DRG'!#REF!</definedName>
    <definedName name="REHAB" localSheetId="22">'[56]M''care IP DRG'!#REF!</definedName>
    <definedName name="REHAB" localSheetId="4">'[54]M''care IP DRG'!#REF!</definedName>
    <definedName name="REHAB" localSheetId="11">'[55]M''care IP DRG'!#REF!</definedName>
    <definedName name="REHAB">'[56]M''care IP DRG'!#REF!</definedName>
    <definedName name="report_type">[10]Orientation!$C$24</definedName>
    <definedName name="REPORT1" localSheetId="0">#REF!</definedName>
    <definedName name="REPORT1" localSheetId="1">#REF!</definedName>
    <definedName name="REPORT1" localSheetId="8">#REF!</definedName>
    <definedName name="REPORT1" localSheetId="9">#REF!</definedName>
    <definedName name="REPORT1" localSheetId="12">#REF!</definedName>
    <definedName name="REPORT1" localSheetId="13">'6.6 Hospital Participation'!#REF!</definedName>
    <definedName name="REPORT1" localSheetId="14">'6.7 ACO Management Compensation'!#REF!</definedName>
    <definedName name="REPORT1" localSheetId="15">#REF!</definedName>
    <definedName name="REPORT1" localSheetId="20">#REF!</definedName>
    <definedName name="REPORT1" localSheetId="21">#REF!</definedName>
    <definedName name="REPORT1" localSheetId="22">'9.1 APM Quality Measures'!#REF!</definedName>
    <definedName name="REPORT1" localSheetId="4">#REF!</definedName>
    <definedName name="REPORT1">#REF!</definedName>
    <definedName name="REPORT11" localSheetId="0">#REF!</definedName>
    <definedName name="REPORT11" localSheetId="1">#REF!</definedName>
    <definedName name="REPORT11" localSheetId="8">#REF!</definedName>
    <definedName name="REPORT11" localSheetId="9">#REF!</definedName>
    <definedName name="REPORT11" localSheetId="12">#REF!</definedName>
    <definedName name="REPORT11" localSheetId="14">#REF!</definedName>
    <definedName name="REPORT11" localSheetId="15">#REF!</definedName>
    <definedName name="REPORT11" localSheetId="20">#REF!</definedName>
    <definedName name="REPORT11" localSheetId="21">#REF!</definedName>
    <definedName name="REPORT11" localSheetId="22">'9.1 APM Quality Measures'!#REF!</definedName>
    <definedName name="REPORT11" localSheetId="4">#REF!</definedName>
    <definedName name="REPORT11">#REF!</definedName>
    <definedName name="REPORT3" localSheetId="0">#REF!</definedName>
    <definedName name="REPORT3" localSheetId="1">#REF!</definedName>
    <definedName name="REPORT3" localSheetId="8">#REF!</definedName>
    <definedName name="REPORT3" localSheetId="9">#REF!</definedName>
    <definedName name="REPORT3" localSheetId="12">#REF!</definedName>
    <definedName name="REPORT3" localSheetId="14">#REF!</definedName>
    <definedName name="REPORT3" localSheetId="15">#REF!</definedName>
    <definedName name="REPORT3" localSheetId="20">#REF!</definedName>
    <definedName name="REPORT3" localSheetId="21">#REF!</definedName>
    <definedName name="REPORT3" localSheetId="22">'9.1 APM Quality Measures'!#REF!</definedName>
    <definedName name="REPORT3" localSheetId="4">#REF!</definedName>
    <definedName name="REPORT3">#REF!</definedName>
    <definedName name="REPORT4" localSheetId="12">#REF!</definedName>
    <definedName name="REPORT4" localSheetId="14">#REF!</definedName>
    <definedName name="REPORT4" localSheetId="15">#REF!</definedName>
    <definedName name="REPORT4" localSheetId="22">'9.1 APM Quality Measures'!#REF!</definedName>
    <definedName name="REPORT4">#REF!</definedName>
    <definedName name="REPORT5" localSheetId="12">#REF!</definedName>
    <definedName name="REPORT5" localSheetId="14">#REF!</definedName>
    <definedName name="REPORT5" localSheetId="15">#REF!</definedName>
    <definedName name="REPORT5" localSheetId="22">'9.1 APM Quality Measures'!#REF!</definedName>
    <definedName name="REPORT5">#REF!</definedName>
    <definedName name="REPORT6" localSheetId="12">#REF!</definedName>
    <definedName name="REPORT6" localSheetId="14">#REF!</definedName>
    <definedName name="REPORT6" localSheetId="15">#REF!</definedName>
    <definedName name="REPORT6" localSheetId="22">'9.1 APM Quality Measures'!#REF!</definedName>
    <definedName name="REPORT6">#REF!</definedName>
    <definedName name="REPORT7" localSheetId="12">#REF!</definedName>
    <definedName name="REPORT7" localSheetId="14">#REF!</definedName>
    <definedName name="REPORT7" localSheetId="15">#REF!</definedName>
    <definedName name="REPORT7" localSheetId="22">'9.1 APM Quality Measures'!#REF!</definedName>
    <definedName name="REPORT7">#REF!</definedName>
    <definedName name="REPORT8" localSheetId="12">#REF!</definedName>
    <definedName name="REPORT8" localSheetId="14">#REF!</definedName>
    <definedName name="REPORT8" localSheetId="15">#REF!</definedName>
    <definedName name="REPORT8" localSheetId="22">'9.1 APM Quality Measures'!#REF!</definedName>
    <definedName name="REPORT8">#REF!</definedName>
    <definedName name="ReportVersion">[10]Settings!$D$5</definedName>
    <definedName name="RevbyPayor" localSheetId="0">[41]Stats!$A$8:$V$124</definedName>
    <definedName name="RevbyPayor" localSheetId="1">[41]Stats!$A$8:$V$124</definedName>
    <definedName name="RevbyPayor" localSheetId="12">[41]Stats!$A$8:$V$124</definedName>
    <definedName name="RevbyPayor" localSheetId="14">[41]Stats!$A$8:$V$124</definedName>
    <definedName name="RevbyPayor" localSheetId="15">[42]Stats!$A$8:$V$124</definedName>
    <definedName name="RevbyPayor" localSheetId="4">[41]Stats!$A$8:$V$124</definedName>
    <definedName name="RevbyPayor" localSheetId="11">[42]Stats!$A$8:$V$124</definedName>
    <definedName name="RevbyPayor">[43]Stats!$A$8:$V$124</definedName>
    <definedName name="Revenue" localSheetId="0">#REF!</definedName>
    <definedName name="Revenue" localSheetId="1">#REF!</definedName>
    <definedName name="Revenue" localSheetId="8">#REF!</definedName>
    <definedName name="Revenue" localSheetId="9">#REF!</definedName>
    <definedName name="Revenue" localSheetId="12">#REF!</definedName>
    <definedName name="Revenue" localSheetId="13">'6.6 Hospital Participation'!#REF!</definedName>
    <definedName name="Revenue" localSheetId="14">'6.7 ACO Management Compensation'!#REF!</definedName>
    <definedName name="Revenue" localSheetId="15">#REF!</definedName>
    <definedName name="Revenue" localSheetId="20">#REF!</definedName>
    <definedName name="Revenue" localSheetId="21">#REF!</definedName>
    <definedName name="Revenue" localSheetId="22">'9.1 APM Quality Measures'!#REF!</definedName>
    <definedName name="Revenue" localSheetId="4">#REF!</definedName>
    <definedName name="Revenue">#REF!</definedName>
    <definedName name="rftete" localSheetId="15">#REF!</definedName>
    <definedName name="rftete">#REF!</definedName>
    <definedName name="rngCreateLog">[10]Delivery!$B$12</definedName>
    <definedName name="rngFilePassword">[10]Delivery!$B$6</definedName>
    <definedName name="rngSourceTab">[10]Delivery!$E$8</definedName>
    <definedName name="Rounding">'[18]User Input'!$S$51</definedName>
    <definedName name="rowgroup">[10]Orientation!$C$17</definedName>
    <definedName name="rowsegment">[10]Orientation!$B$17</definedName>
    <definedName name="ScenGrpList" localSheetId="0">OFFSET([57]Control!$AG$1,0,0,COUNTIF([57]Control!$AG:$AG,"&gt;"""),1)</definedName>
    <definedName name="ScenGrpList" localSheetId="1">OFFSET([57]Control!$AG$1,0,0,COUNTIF([57]Control!$AG:$AG,"&gt;"""),1)</definedName>
    <definedName name="ScenGrpList" localSheetId="12">OFFSET([57]Control!$AG$1,0,0,COUNTIF([57]Control!$AG:$AG,"&gt;"""),1)</definedName>
    <definedName name="ScenGrpList" localSheetId="14">OFFSET([57]Control!$AG$1,0,0,COUNTIF([57]Control!$AG:$AG,"&gt;"""),1)</definedName>
    <definedName name="ScenGrpList" localSheetId="15">OFFSET([57]Control!$AG$1,0,0,COUNTIF([57]Control!$AG:$AG,"&gt;"""),1)</definedName>
    <definedName name="ScenGrpList" localSheetId="4">OFFSET([57]Control!$AG$1,0,0,COUNTIF([57]Control!$AG:$AG,"&gt;"""),1)</definedName>
    <definedName name="ScenGrpList" localSheetId="11">OFFSET([57]Control!$AG$1,0,0,COUNTIF([57]Control!$AG:$AG,"&gt;"""),1)</definedName>
    <definedName name="ScenGrpList">OFFSET([57]Control!$AG$1,0,0,COUNTIF([57]Control!$AG$1:$AG$65536,"&gt;"""),1)</definedName>
    <definedName name="SeasonalityCredibility">'[24]User Input'!$S$29</definedName>
    <definedName name="September" localSheetId="14">#REF!</definedName>
    <definedName name="September">#REF!</definedName>
    <definedName name="Sequential_Group">[10]Settings!$J$6</definedName>
    <definedName name="Sequential_Segment">[10]Settings!$I$6</definedName>
    <definedName name="Sequential_Sort">[10]Settings!$I$10:$J$11</definedName>
    <definedName name="Slicer_Category">#N/A</definedName>
    <definedName name="Software_Complexity_Factor">[26]Assumptions!$D$30</definedName>
    <definedName name="Software_Depreciation_Term">[26]Assumptions!$C$21</definedName>
    <definedName name="sortcol" localSheetId="0">#REF!</definedName>
    <definedName name="sortcol" localSheetId="1">#REF!</definedName>
    <definedName name="sortcol" localSheetId="8">#REF!</definedName>
    <definedName name="sortcol" localSheetId="9">#REF!</definedName>
    <definedName name="sortcol" localSheetId="12">#REF!</definedName>
    <definedName name="sortcol" localSheetId="13">'6.6 Hospital Participation'!#REF!</definedName>
    <definedName name="sortcol" localSheetId="14">'6.7 ACO Management Compensation'!#REF!</definedName>
    <definedName name="sortcol" localSheetId="15">#REF!</definedName>
    <definedName name="sortcol" localSheetId="20">#REF!</definedName>
    <definedName name="sortcol" localSheetId="21">#REF!</definedName>
    <definedName name="sortcol" localSheetId="22">'9.1 APM Quality Measures'!#REF!</definedName>
    <definedName name="sortcol" localSheetId="4">#REF!</definedName>
    <definedName name="sortcol">#REF!</definedName>
    <definedName name="source_table">'[47]Source Data Summary'!$B$3:$W$431</definedName>
    <definedName name="source_table_12">'[48]Source Data'!$B$3:$W$116</definedName>
    <definedName name="Staff_Complexity_Factor">[26]Assumptions!$I$30</definedName>
    <definedName name="START" localSheetId="0">#REF!</definedName>
    <definedName name="START" localSheetId="1">#REF!</definedName>
    <definedName name="START" localSheetId="8">#REF!</definedName>
    <definedName name="START" localSheetId="9">#REF!</definedName>
    <definedName name="START" localSheetId="12">#REF!</definedName>
    <definedName name="START" localSheetId="13">'6.6 Hospital Participation'!#REF!</definedName>
    <definedName name="START" localSheetId="14">'6.7 ACO Management Compensation'!#REF!</definedName>
    <definedName name="START" localSheetId="15">#REF!</definedName>
    <definedName name="START" localSheetId="20">#REF!</definedName>
    <definedName name="START" localSheetId="21">#REF!</definedName>
    <definedName name="START" localSheetId="22">'9.1 APM Quality Measures'!#REF!</definedName>
    <definedName name="START" localSheetId="4">#REF!</definedName>
    <definedName name="START">#REF!</definedName>
    <definedName name="STAT">[58]List!$A$2:$A$88</definedName>
    <definedName name="Stat2">[58]List!$A$2:$A$88</definedName>
    <definedName name="stipend_net">[48]Stipends!$D$2:$D$216</definedName>
    <definedName name="Sub" localSheetId="12">#REF!</definedName>
    <definedName name="Sub" localSheetId="14">#REF!</definedName>
    <definedName name="Sub" localSheetId="15">#REF!</definedName>
    <definedName name="Sub">#REF!</definedName>
    <definedName name="Summary" localSheetId="12">#REF!</definedName>
    <definedName name="Summary">#REF!</definedName>
    <definedName name="Supplemental_filter">[10]Settings!$C$31</definedName>
    <definedName name="Time">[25]Options!$L$4:$L$49</definedName>
    <definedName name="timeseries">[10]Orientation!$B$6:$C$13</definedName>
    <definedName name="Types" localSheetId="0">[59]t!$A$2:$A$7</definedName>
    <definedName name="Types" localSheetId="1">[59]t!$A$2:$A$7</definedName>
    <definedName name="Types" localSheetId="12">[59]t!$A$2:$A$7</definedName>
    <definedName name="Types" localSheetId="14">[59]t!$A$2:$A$7</definedName>
    <definedName name="Types" localSheetId="15">[60]t!$A$2:$A$7</definedName>
    <definedName name="Types" localSheetId="4">[59]t!$A$2:$A$7</definedName>
    <definedName name="Types" localSheetId="11">[60]t!$A$2:$A$7</definedName>
    <definedName name="Types">[61]t!$A$2:$A$7</definedName>
    <definedName name="Vendor_Complexity_Factor">[26]Assumptions!$J$30</definedName>
    <definedName name="w" localSheetId="0" hidden="1">{"add",#N/A,FALSE,"code"}</definedName>
    <definedName name="w" localSheetId="1" hidden="1">{"add",#N/A,FALSE,"code"}</definedName>
    <definedName name="w" localSheetId="8" hidden="1">{"add",#N/A,FALSE,"code"}</definedName>
    <definedName name="w" localSheetId="9" hidden="1">{"add",#N/A,FALSE,"code"}</definedName>
    <definedName name="w" localSheetId="12" hidden="1">{"add",#N/A,FALSE,"code"}</definedName>
    <definedName name="w" localSheetId="13" hidden="1">{"add",#N/A,FALSE,"code"}</definedName>
    <definedName name="w" localSheetId="14" hidden="1">{"add",#N/A,FALSE,"code"}</definedName>
    <definedName name="w" localSheetId="15" hidden="1">{"add",#N/A,FALSE,"code"}</definedName>
    <definedName name="w" localSheetId="16" hidden="1">{"add",#N/A,FALSE,"code"}</definedName>
    <definedName name="w" localSheetId="18" hidden="1">{"add",#N/A,FALSE,"code"}</definedName>
    <definedName name="w" localSheetId="17" hidden="1">{"add",#N/A,FALSE,"code"}</definedName>
    <definedName name="w" localSheetId="20" hidden="1">{"add",#N/A,FALSE,"code"}</definedName>
    <definedName name="w" localSheetId="21" hidden="1">{"add",#N/A,FALSE,"code"}</definedName>
    <definedName name="w" localSheetId="22" hidden="1">{"add",#N/A,FALSE,"code"}</definedName>
    <definedName name="w" localSheetId="4" hidden="1">{"add",#N/A,FALSE,"code"}</definedName>
    <definedName name="w" localSheetId="11" hidden="1">{"add",#N/A,FALSE,"code"}</definedName>
    <definedName name="w" hidden="1">{"add",#N/A,FALSE,"code"}</definedName>
    <definedName name="WC_AR" localSheetId="0">#REF!</definedName>
    <definedName name="WC_AR" localSheetId="1">#REF!</definedName>
    <definedName name="WC_AR" localSheetId="8">#REF!</definedName>
    <definedName name="WC_AR" localSheetId="9">#REF!</definedName>
    <definedName name="WC_AR" localSheetId="12">#REF!</definedName>
    <definedName name="WC_AR" localSheetId="13">'6.6 Hospital Participation'!#REF!</definedName>
    <definedName name="WC_AR" localSheetId="14">'6.7 ACO Management Compensation'!#REF!</definedName>
    <definedName name="WC_AR" localSheetId="15">#REF!</definedName>
    <definedName name="WC_AR" localSheetId="20">#REF!</definedName>
    <definedName name="WC_AR" localSheetId="21">#REF!</definedName>
    <definedName name="WC_AR" localSheetId="22">'9.1 APM Quality Measures'!#REF!</definedName>
    <definedName name="WC_AR" localSheetId="4">#REF!</definedName>
    <definedName name="WC_AR">#REF!</definedName>
    <definedName name="wrn.Adjusted._.Mod._.Managed." localSheetId="12"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4"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5"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2" hidden="1">{"OM Visits",#N/A,TRUE,"Optimal";"OM Dollars per Hour",#N/A,TRUE,"Optimal";"OM Hours per Visit",#N/A,TRUE,"Optimal";"OM Dollars per Visit",#N/A,TRUE,"Optimal";"OM Total Visits",#N/A,TRUE,"Optimal";"OM PMPM",#N/A,TRUE,"Optimal"}</definedName>
    <definedName name="wrn.Adjusted._.Optimal." localSheetId="14" hidden="1">{"OM Visits",#N/A,TRUE,"Optimal";"OM Dollars per Hour",#N/A,TRUE,"Optimal";"OM Hours per Visit",#N/A,TRUE,"Optimal";"OM Dollars per Visit",#N/A,TRUE,"Optimal";"OM Total Visits",#N/A,TRUE,"Optimal";"OM PMPM",#N/A,TRUE,"Optimal"}</definedName>
    <definedName name="wrn.Adjusted._.Optimal." localSheetId="15"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2" hidden="1">{"UM Visits",#N/A,FALSE,"Unmanaged";"UM Dollars per Hour",#N/A,FALSE,"Unmanaged";"UM Hours per Visit",#N/A,FALSE,"Unmanaged";"UM Dollars per Visit",#N/A,FALSE,"Unmanaged";"UM Total Visits",#N/A,FALSE,"Unmanaged";"UM PMPM",#N/A,FALSE,"Unmanaged"}</definedName>
    <definedName name="wrn.Adjusted._.Unmanaged." localSheetId="14" hidden="1">{"UM Visits",#N/A,FALSE,"Unmanaged";"UM Dollars per Hour",#N/A,FALSE,"Unmanaged";"UM Hours per Visit",#N/A,FALSE,"Unmanaged";"UM Dollars per Visit",#N/A,FALSE,"Unmanaged";"UM Total Visits",#N/A,FALSE,"Unmanaged";"UM PMPM",#N/A,FALSE,"Unmanaged"}</definedName>
    <definedName name="wrn.Adjusted._.Unmanaged." localSheetId="15"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Detail." localSheetId="12" hidden="1">{"umarea",#N/A,FALSE,"Starting Cost";"umagesex",#N/A,FALSE,"Starting Cost";"umbenlim",#N/A,FALSE,"Starting Cost";"umprovdisc",#N/A,FALSE,"Starting Cost";"umother",#N/A,FALSE,"Starting Cost";"umtrend",#N/A,FALSE,"Starting Cost"}</definedName>
    <definedName name="wrn.Detail." localSheetId="14" hidden="1">{"umarea",#N/A,FALSE,"Starting Cost";"umagesex",#N/A,FALSE,"Starting Cost";"umbenlim",#N/A,FALSE,"Starting Cost";"umprovdisc",#N/A,FALSE,"Starting Cost";"umother",#N/A,FALSE,"Starting Cost";"umtrend",#N/A,FALSE,"Starting Cost"}</definedName>
    <definedName name="wrn.Detail." localSheetId="15"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production." localSheetId="12" hidden="1">{#N/A,#N/A,FALSE,"HeadCnt"}</definedName>
    <definedName name="wrn.production." localSheetId="14" hidden="1">{#N/A,#N/A,FALSE,"HeadCnt"}</definedName>
    <definedName name="wrn.production." localSheetId="15" hidden="1">{#N/A,#N/A,FALSE,"HeadCnt"}</definedName>
    <definedName name="wrn.production." hidden="1">{#N/A,#N/A,FALSE,"HeadCnt"}</definedName>
    <definedName name="wrn.rates." localSheetId="12" hidden="1">{"rates",#N/A,FALSE,"Summary"}</definedName>
    <definedName name="wrn.rates." localSheetId="14" hidden="1">{"rates",#N/A,FALSE,"Summary"}</definedName>
    <definedName name="wrn.rates." localSheetId="15" hidden="1">{"rates",#N/A,FALSE,"Summary"}</definedName>
    <definedName name="wrn.rates." hidden="1">{"rates",#N/A,FALSE,"Summary"}</definedName>
    <definedName name="wrn.rep1." localSheetId="0" hidden="1">{"add",#N/A,FALSE,"code"}</definedName>
    <definedName name="wrn.rep1." localSheetId="1" hidden="1">{"add",#N/A,FALSE,"code"}</definedName>
    <definedName name="wrn.rep1." localSheetId="8" hidden="1">{"add",#N/A,FALSE,"code"}</definedName>
    <definedName name="wrn.rep1." localSheetId="9" hidden="1">{"add",#N/A,FALSE,"code"}</definedName>
    <definedName name="wrn.rep1." localSheetId="12" hidden="1">{"add",#N/A,FALSE,"code"}</definedName>
    <definedName name="wrn.rep1." localSheetId="13" hidden="1">{"add",#N/A,FALSE,"code"}</definedName>
    <definedName name="wrn.rep1." localSheetId="14" hidden="1">{"add",#N/A,FALSE,"code"}</definedName>
    <definedName name="wrn.rep1." localSheetId="15" hidden="1">{"add",#N/A,FALSE,"code"}</definedName>
    <definedName name="wrn.rep1." localSheetId="16" hidden="1">{"add",#N/A,FALSE,"code"}</definedName>
    <definedName name="wrn.rep1." localSheetId="18" hidden="1">{"add",#N/A,FALSE,"code"}</definedName>
    <definedName name="wrn.rep1." localSheetId="17" hidden="1">{"add",#N/A,FALSE,"code"}</definedName>
    <definedName name="wrn.rep1." localSheetId="20" hidden="1">{"add",#N/A,FALSE,"code"}</definedName>
    <definedName name="wrn.rep1." localSheetId="21" hidden="1">{"add",#N/A,FALSE,"code"}</definedName>
    <definedName name="wrn.rep1." localSheetId="22" hidden="1">{"add",#N/A,FALSE,"code"}</definedName>
    <definedName name="wrn.rep1." localSheetId="4" hidden="1">{"add",#N/A,FALSE,"code"}</definedName>
    <definedName name="wrn.rep1." localSheetId="11" hidden="1">{"add",#N/A,FALSE,"code"}</definedName>
    <definedName name="wrn.rep1." hidden="1">{"add",#N/A,FALSE,"code"}</definedName>
    <definedName name="wrn.rep1._1" localSheetId="0" hidden="1">{"add",#N/A,FALSE,"code"}</definedName>
    <definedName name="wrn.rep1._1" localSheetId="1" hidden="1">{"add",#N/A,FALSE,"code"}</definedName>
    <definedName name="wrn.rep1._1" localSheetId="8" hidden="1">{"add",#N/A,FALSE,"code"}</definedName>
    <definedName name="wrn.rep1._1" localSheetId="9" hidden="1">{"add",#N/A,FALSE,"code"}</definedName>
    <definedName name="wrn.rep1._1" localSheetId="12" hidden="1">{"add",#N/A,FALSE,"code"}</definedName>
    <definedName name="wrn.rep1._1" localSheetId="13" hidden="1">{"add",#N/A,FALSE,"code"}</definedName>
    <definedName name="wrn.rep1._1" localSheetId="14" hidden="1">{"add",#N/A,FALSE,"code"}</definedName>
    <definedName name="wrn.rep1._1" localSheetId="15" hidden="1">{"add",#N/A,FALSE,"code"}</definedName>
    <definedName name="wrn.rep1._1" localSheetId="16" hidden="1">{"add",#N/A,FALSE,"code"}</definedName>
    <definedName name="wrn.rep1._1" localSheetId="18" hidden="1">{"add",#N/A,FALSE,"code"}</definedName>
    <definedName name="wrn.rep1._1" localSheetId="17" hidden="1">{"add",#N/A,FALSE,"code"}</definedName>
    <definedName name="wrn.rep1._1" localSheetId="20" hidden="1">{"add",#N/A,FALSE,"code"}</definedName>
    <definedName name="wrn.rep1._1" localSheetId="21" hidden="1">{"add",#N/A,FALSE,"code"}</definedName>
    <definedName name="wrn.rep1._1" localSheetId="22" hidden="1">{"add",#N/A,FALSE,"code"}</definedName>
    <definedName name="wrn.rep1._1" localSheetId="4" hidden="1">{"add",#N/A,FALSE,"code"}</definedName>
    <definedName name="wrn.rep1._1" localSheetId="11" hidden="1">{"add",#N/A,FALSE,"code"}</definedName>
    <definedName name="wrn.rep1._1" hidden="1">{"add",#N/A,FALSE,"code"}</definedName>
    <definedName name="x" localSheetId="0" hidden="1">#REF!</definedName>
    <definedName name="x" localSheetId="1" hidden="1">#REF!</definedName>
    <definedName name="x" localSheetId="8" hidden="1">#REF!</definedName>
    <definedName name="x" localSheetId="9" hidden="1">#REF!</definedName>
    <definedName name="x" localSheetId="12" hidden="1">#REF!</definedName>
    <definedName name="x" localSheetId="13" hidden="1">'6.6 Hospital Participation'!#REF!</definedName>
    <definedName name="x" localSheetId="14" hidden="1">'6.7 ACO Management Compensation'!#REF!</definedName>
    <definedName name="x" localSheetId="15" hidden="1">#REF!</definedName>
    <definedName name="x" localSheetId="20" hidden="1">#REF!</definedName>
    <definedName name="x" localSheetId="21" hidden="1">#REF!</definedName>
    <definedName name="x" localSheetId="22" hidden="1">'9.1 APM Quality Measures'!#REF!</definedName>
    <definedName name="x" localSheetId="4" hidden="1">#REF!</definedName>
    <definedName name="x" hidden="1">#REF!</definedName>
    <definedName name="xperiod">[10]Orientation!$G$15</definedName>
    <definedName name="xtabin">[10]Hidden!$D$10:$H$11</definedName>
    <definedName name="Y" localSheetId="14">'[19]Benchmark Dec.2018'!#REF!</definedName>
    <definedName name="Y" localSheetId="15">'[19]Benchmark Dec.2018'!#REF!</definedName>
    <definedName name="Y">'[19]Benchmark Dec.2018'!#REF!</definedName>
    <definedName name="Y17_E_bene" localSheetId="12">#REF!</definedName>
    <definedName name="Y17_E_bene" localSheetId="14">#REF!</definedName>
    <definedName name="Y17_E_bene" localSheetId="15">#REF!</definedName>
    <definedName name="Y17_E_bene">#REF!</definedName>
    <definedName name="Y17_E_bene_pcnt" localSheetId="12">#REF!</definedName>
    <definedName name="Y17_E_bene_pcnt">#REF!</definedName>
    <definedName name="Y17_MUF_E_CurrEst" localSheetId="12">#REF!</definedName>
    <definedName name="Y17_MUF_E_CurrEst">#REF!</definedName>
    <definedName name="Y17_MUF_nE_CurrEst">#REF!</definedName>
    <definedName name="Y17_nE_bene">#REF!</definedName>
    <definedName name="Y17_nE_bene_pcnt">#REF!</definedName>
    <definedName name="Y17_PMPY_E">#REF!</definedName>
    <definedName name="Y17_PMPY_nE">#REF!</definedName>
    <definedName name="Y18_E_bene">#REF!</definedName>
    <definedName name="Y18_E_bene_pcnt">#REF!</definedName>
    <definedName name="Y18_MUF_E_CurrEst">#REF!</definedName>
    <definedName name="Y18_MUF_E_CurrEst_ss">#REF!</definedName>
    <definedName name="Y18_MUF_nE_CurrEst">#REF!</definedName>
    <definedName name="Y18_nE_bene">#REF!</definedName>
    <definedName name="Y18_nE_bene_pcnt">#REF!</definedName>
    <definedName name="Y18_PMPY_E">'[19]Benchmark Dec.2018'!$M$11</definedName>
    <definedName name="Y18_PMPY_E2" localSheetId="12">#REF!</definedName>
    <definedName name="Y18_PMPY_E2" localSheetId="14">#REF!</definedName>
    <definedName name="Y18_PMPY_E2" localSheetId="15">#REF!</definedName>
    <definedName name="Y18_PMPY_E2">#REF!</definedName>
    <definedName name="Y18_PMPY_nE">'[19]Benchmark Dec.2018'!$M$10</definedName>
    <definedName name="Y18_PMPY_ne2" localSheetId="12">#REF!</definedName>
    <definedName name="Y18_PMPY_ne2" localSheetId="14">#REF!</definedName>
    <definedName name="Y18_PMPY_ne2" localSheetId="15">#REF!</definedName>
    <definedName name="Y18_PMPY_ne2">#REF!</definedName>
    <definedName name="Y18a_E_bene_pcnt">'[19]4. PY 2019 Benchmark (May 2019)'!$N$22</definedName>
    <definedName name="Y18a_nE_bene_pcnt">'[19]4. PY 2019 Benchmark (May 2019)'!$N$21</definedName>
    <definedName name="Y19_E_bene">'[19]Benchmark Dec.2018'!$M$14</definedName>
    <definedName name="Y19_E_bene_pcnt">'[19]Benchmark Dec.2018'!$M$16</definedName>
    <definedName name="Y19_MUF_E_CurrEst">'[19]Benchmark Dec.2018'!$M$24</definedName>
    <definedName name="Y19_MUF_nE_CurrEst">'[19]Benchmark Dec.2018'!$M$23</definedName>
    <definedName name="Y19_nE_bene">'[19]Benchmark Dec.2018'!$M$13</definedName>
    <definedName name="Y19_nE_bene_pcnt">'[19]Benchmark Dec.2018'!$M$15</definedName>
    <definedName name="Year" localSheetId="12">#REF!</definedName>
    <definedName name="Year" localSheetId="14">#REF!</definedName>
    <definedName name="Year" localSheetId="15">#REF!</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87" l="1"/>
  <c r="E24" i="87"/>
  <c r="E6" i="87"/>
  <c r="B19" i="87"/>
  <c r="D19" i="87"/>
  <c r="F6" i="87"/>
  <c r="E7" i="87"/>
  <c r="F7" i="87"/>
  <c r="E8" i="87"/>
  <c r="F8" i="87"/>
  <c r="E9" i="87"/>
  <c r="F9" i="87"/>
  <c r="E10" i="87"/>
  <c r="F10" i="87"/>
  <c r="E11" i="87"/>
  <c r="F11" i="87"/>
  <c r="E12" i="87"/>
  <c r="F12" i="87"/>
  <c r="E13" i="87"/>
  <c r="F13" i="87"/>
  <c r="E14" i="87"/>
  <c r="F14" i="87"/>
  <c r="E15" i="87"/>
  <c r="F15" i="87"/>
  <c r="E16" i="87"/>
  <c r="F16" i="87"/>
  <c r="F5" i="87"/>
  <c r="F19" i="87" s="1"/>
  <c r="E5" i="87"/>
  <c r="F28" i="87"/>
  <c r="F25" i="87"/>
  <c r="F26" i="87"/>
  <c r="F27" i="87"/>
  <c r="F34" i="87"/>
  <c r="F29" i="87"/>
  <c r="F33" i="87"/>
  <c r="F30" i="87"/>
  <c r="F31" i="87"/>
  <c r="F32" i="87"/>
  <c r="F23" i="87"/>
  <c r="F36" i="87" s="1"/>
  <c r="E28" i="87"/>
  <c r="E25" i="87"/>
  <c r="E26" i="87"/>
  <c r="E27" i="87"/>
  <c r="E34" i="87"/>
  <c r="E29" i="87"/>
  <c r="E33" i="87"/>
  <c r="E30" i="87"/>
  <c r="E31" i="87"/>
  <c r="E32" i="87"/>
  <c r="E23" i="87"/>
  <c r="Q12" i="77"/>
  <c r="P12" i="77"/>
  <c r="O12" i="77"/>
  <c r="L12" i="77"/>
  <c r="K12" i="77"/>
  <c r="J12" i="77"/>
  <c r="K6" i="77"/>
  <c r="L6" i="77"/>
  <c r="Q16" i="77"/>
  <c r="O43" i="77"/>
  <c r="P43" i="77"/>
  <c r="O44" i="77"/>
  <c r="P44" i="77"/>
  <c r="P42" i="77"/>
  <c r="O42" i="77"/>
  <c r="Q11" i="77"/>
  <c r="Q10" i="77"/>
  <c r="Q9" i="77"/>
  <c r="Q8" i="77"/>
  <c r="Q7" i="77"/>
  <c r="Q6" i="77"/>
  <c r="F43" i="77"/>
  <c r="G43" i="77"/>
  <c r="F44" i="77"/>
  <c r="G44" i="77"/>
  <c r="G42" i="77"/>
  <c r="F42" i="77"/>
  <c r="C15" i="77"/>
  <c r="B15" i="77"/>
  <c r="G15" i="77"/>
  <c r="F15" i="77"/>
  <c r="P5" i="77"/>
  <c r="P15" i="77" s="1"/>
  <c r="O5" i="77"/>
  <c r="O15" i="77" s="1"/>
  <c r="L5" i="77"/>
  <c r="L15" i="77" s="1"/>
  <c r="K5" i="77"/>
  <c r="K15" i="77" s="1"/>
  <c r="J7" i="77"/>
  <c r="K7" i="77"/>
  <c r="L7" i="77"/>
  <c r="O7" i="77"/>
  <c r="P7" i="77"/>
  <c r="J8" i="77"/>
  <c r="K8" i="77"/>
  <c r="L8" i="77"/>
  <c r="O8" i="77"/>
  <c r="P8" i="77"/>
  <c r="J9" i="77"/>
  <c r="K9" i="77"/>
  <c r="L9" i="77"/>
  <c r="O9" i="77"/>
  <c r="P9" i="77"/>
  <c r="J10" i="77"/>
  <c r="K10" i="77"/>
  <c r="L10" i="77"/>
  <c r="O10" i="77"/>
  <c r="P10" i="77"/>
  <c r="J11" i="77"/>
  <c r="K11" i="77"/>
  <c r="L11" i="77"/>
  <c r="O11" i="77"/>
  <c r="P11" i="77"/>
  <c r="P6" i="77"/>
  <c r="O6" i="77"/>
  <c r="J6" i="77"/>
  <c r="E6" i="65"/>
  <c r="K7" i="65"/>
  <c r="K8" i="65"/>
  <c r="K9" i="65"/>
  <c r="K6" i="65"/>
  <c r="H7" i="65"/>
  <c r="H8" i="65"/>
  <c r="H9" i="65"/>
  <c r="H6" i="65"/>
  <c r="E7" i="65"/>
  <c r="H19" i="87"/>
  <c r="D36" i="87"/>
  <c r="B36" i="87"/>
</calcChain>
</file>

<file path=xl/sharedStrings.xml><?xml version="1.0" encoding="utf-8"?>
<sst xmlns="http://schemas.openxmlformats.org/spreadsheetml/2006/main" count="3990" uniqueCount="846">
  <si>
    <t>Part 2. ACO Providers</t>
  </si>
  <si>
    <t>Appendix 2.1:  Organizations Template</t>
  </si>
  <si>
    <t>Payment Type by Payer Program</t>
  </si>
  <si>
    <t>HSA</t>
  </si>
  <si>
    <t>Billing TIN</t>
  </si>
  <si>
    <t>Contracted Entity</t>
  </si>
  <si>
    <t>Category Type</t>
  </si>
  <si>
    <t>Category Type Other (explain)</t>
  </si>
  <si>
    <t>Organization Type</t>
  </si>
  <si>
    <t>Provider Class</t>
  </si>
  <si>
    <t>MAT Providers in Practice?  Y/N</t>
  </si>
  <si>
    <t>New Contracted Entity?  Y/N</t>
  </si>
  <si>
    <t>Medicare</t>
  </si>
  <si>
    <t>Medicaid</t>
  </si>
  <si>
    <t>MVP QHP</t>
  </si>
  <si>
    <t>UVMHN Self-Funded</t>
  </si>
  <si>
    <t>Other</t>
  </si>
  <si>
    <t>Appendix 2.1 will be provided no later than October 13, 2023, as required.</t>
  </si>
  <si>
    <t>Appendix 2.2:  Provider List Template</t>
  </si>
  <si>
    <t>Payment Type Eligibility by Payer Program</t>
  </si>
  <si>
    <t>Provider Type</t>
  </si>
  <si>
    <t>Primary Specialty</t>
  </si>
  <si>
    <t>Practicing Specialty</t>
  </si>
  <si>
    <t>Organization 
Name</t>
  </si>
  <si>
    <t>Organization
NPI</t>
  </si>
  <si>
    <t>Organization CCN</t>
  </si>
  <si>
    <t>Individual (Practitioner) NPI</t>
  </si>
  <si>
    <t>Last _x000D__x000D_
Name</t>
  </si>
  <si>
    <t>First _x000D__x000D_
Name</t>
  </si>
  <si>
    <t>City Name</t>
  </si>
  <si>
    <t>State Code</t>
  </si>
  <si>
    <t>Zip5 Code</t>
  </si>
  <si>
    <t>Appendix 2.2 will be provided no later than October 13, 2023, as required.</t>
  </si>
  <si>
    <t>Table 1. Count of individual practitioners contracted with the ACO by Performance Year and contract type</t>
  </si>
  <si>
    <t> </t>
  </si>
  <si>
    <t>PY0</t>
  </si>
  <si>
    <t>PY1</t>
  </si>
  <si>
    <t>PY2</t>
  </si>
  <si>
    <t>PY3</t>
  </si>
  <si>
    <t>PY4</t>
  </si>
  <si>
    <t>PY5</t>
  </si>
  <si>
    <t>PY6</t>
  </si>
  <si>
    <t>PY7</t>
  </si>
  <si>
    <t>Participant</t>
  </si>
  <si>
    <t>Table 2.2.1 will be provided no later than October 13, 2023, as required.</t>
  </si>
  <si>
    <t>Preferred Provider</t>
  </si>
  <si>
    <t>Note: The purpose of this summary table is to assess the penetration of the ACO within Vermont by providing a count of the number of ACO network providers that are affiliated with a Participant Entity and a count of providers that are affiliated with a Preferred Provider Entity.</t>
  </si>
  <si>
    <t>Table 2. Count of entities* contracted with the ACO by Performance Year and contract type (participant and preferred)</t>
  </si>
  <si>
    <t>Participating</t>
  </si>
  <si>
    <t>Table 2.2.2 will be provided no later than October 13, 2023, as required.</t>
  </si>
  <si>
    <t>Preferred</t>
  </si>
  <si>
    <t>*Entity should be counted by contract, not billing TIN or organization NPI since there can be more than 1 per entity</t>
  </si>
  <si>
    <t>Heading Definitions</t>
  </si>
  <si>
    <t>LISTS--DO NOT DELETE</t>
  </si>
  <si>
    <t>Tab 2.1 Lists - Do Not Delete</t>
  </si>
  <si>
    <t>MAT</t>
  </si>
  <si>
    <t>Payment Type</t>
  </si>
  <si>
    <t>Term</t>
  </si>
  <si>
    <t>Definition</t>
  </si>
  <si>
    <t>Bennington</t>
  </si>
  <si>
    <t>Facility</t>
  </si>
  <si>
    <t>Academic Medical Center</t>
  </si>
  <si>
    <t>Yes</t>
  </si>
  <si>
    <t>FFS</t>
  </si>
  <si>
    <t>Hospital Service Area</t>
  </si>
  <si>
    <t>Berlin</t>
  </si>
  <si>
    <t>Home Health/Hospice</t>
  </si>
  <si>
    <t>Academic Primary &amp; Specialty Care</t>
  </si>
  <si>
    <t>No</t>
  </si>
  <si>
    <t>AIPBP</t>
  </si>
  <si>
    <t>The category that best describes the type of organization</t>
  </si>
  <si>
    <t>Brattleboro</t>
  </si>
  <si>
    <t>Hospital</t>
  </si>
  <si>
    <t>Ambulatory Surgery Center</t>
  </si>
  <si>
    <t>CPR</t>
  </si>
  <si>
    <t>The specific type of Organization</t>
  </si>
  <si>
    <t>Burlington</t>
  </si>
  <si>
    <t>Mental Health/Substance Abuse</t>
  </si>
  <si>
    <t>Critical Access Hospital</t>
  </si>
  <si>
    <t>FPP - reconcilied</t>
  </si>
  <si>
    <t>Reflects if Contracted Entity has providers licensed to deliver Medication Assisted Treatment</t>
  </si>
  <si>
    <t>Lebanon</t>
  </si>
  <si>
    <t>N/A</t>
  </si>
  <si>
    <t>Designated Agency</t>
  </si>
  <si>
    <t>FPP - unreconciled</t>
  </si>
  <si>
    <t>Reflects the method of payment: FFS, FPP Reconciled, FPP Unreconciled, AIPBP (Medicare Only), CPR (offered to independent primary care Covered Entities), or N/A Non-Par (in the network for the year but is not participating in the payer type)</t>
  </si>
  <si>
    <t>Middlebury</t>
  </si>
  <si>
    <t>Nursing Home</t>
  </si>
  <si>
    <t>Federally Qualified Health Center</t>
  </si>
  <si>
    <t>N/A Non-Par</t>
  </si>
  <si>
    <t>A Contracted Entity that is either a Participant who can attribute lives; or a Preferred Providers who cannot attribute lives.  If the Contracted Entity employs both attributing and non-attributing providers, the Provider Class defaults to Participant</t>
  </si>
  <si>
    <t>Morrisville</t>
  </si>
  <si>
    <t>Home Health</t>
  </si>
  <si>
    <t>Tab 2.1 Organizations List</t>
  </si>
  <si>
    <t>Newport</t>
  </si>
  <si>
    <t>Primary and Specialty Care</t>
  </si>
  <si>
    <t>Home Health &amp; Hospice</t>
  </si>
  <si>
    <t>Randolph</t>
  </si>
  <si>
    <t xml:space="preserve">Primary Care </t>
  </si>
  <si>
    <t>Independent Mental Health and Substance Abuse</t>
  </si>
  <si>
    <t>HSA City</t>
  </si>
  <si>
    <t>The City/Town Designation for the given Hospital Service Area</t>
  </si>
  <si>
    <t>Rutland</t>
  </si>
  <si>
    <t>Specialty Care</t>
  </si>
  <si>
    <t>Independent Primary and Specialty Care</t>
  </si>
  <si>
    <t>The Organization's Legal Business Name that is tied to the Tax Identification Number on their W-9</t>
  </si>
  <si>
    <t>Springfield</t>
  </si>
  <si>
    <t xml:space="preserve">Independent Primary Care </t>
  </si>
  <si>
    <t>St. Albans</t>
  </si>
  <si>
    <t>Independent Specialty Care</t>
  </si>
  <si>
    <t>Use only if the organization does not fit into one of the existing Category Types</t>
  </si>
  <si>
    <t>St. Johnsbury</t>
  </si>
  <si>
    <t>Naturopathic Medicine</t>
  </si>
  <si>
    <t>Townshend</t>
  </si>
  <si>
    <t>Rural Health Clinic</t>
  </si>
  <si>
    <t>Windsor</t>
  </si>
  <si>
    <t>Rural Hospital</t>
  </si>
  <si>
    <t>MAT Providers in Practice? Y/N</t>
  </si>
  <si>
    <t>Reflects if the Contracted Entity has providers licensed to deliver Medication Assisted Treatment</t>
  </si>
  <si>
    <t>Skilled Nursing Facility</t>
  </si>
  <si>
    <t>New Contracted Entity? Y/N</t>
  </si>
  <si>
    <t>An Organization joining the network in the upcoming Performance Year</t>
  </si>
  <si>
    <t>Specialty Service Agency</t>
  </si>
  <si>
    <t>Using Care Navigator? Y/N</t>
  </si>
  <si>
    <t>Reflects if the organization has access to Care Navigator</t>
  </si>
  <si>
    <t>Reflects the method of payment: FFS, FPP Reconciled, FPP Unreconciled, AIPBP (Medicare Only), CPR (offered to independent primary care Covered Entities), or N/A Non-Par</t>
  </si>
  <si>
    <t>Tab 2.2 Provider List</t>
  </si>
  <si>
    <t>DATA DICTIONARY</t>
  </si>
  <si>
    <t>Variable Name</t>
  </si>
  <si>
    <t>Variable Type</t>
  </si>
  <si>
    <t>Description</t>
  </si>
  <si>
    <t>Missing data identifier (if blank, no missing data)</t>
  </si>
  <si>
    <t>Original vs. Generated</t>
  </si>
  <si>
    <t>Description of whether a provider is hospital-employed or practicing independently</t>
  </si>
  <si>
    <t>The Contracted Entity's Tax Identification Number or SSN for sole propietors</t>
  </si>
  <si>
    <t>Aggregated_group</t>
  </si>
  <si>
    <t>numeric</t>
  </si>
  <si>
    <t>generated variable that groups the contracted entity over time to one ID</t>
  </si>
  <si>
    <t xml:space="preserve"> </t>
  </si>
  <si>
    <t>G</t>
  </si>
  <si>
    <t>Aggregated_name</t>
  </si>
  <si>
    <t>character</t>
  </si>
  <si>
    <t>generated variable that groups the contracted entity over time to one readily recognizable name</t>
  </si>
  <si>
    <t>Organization Name</t>
  </si>
  <si>
    <t>The "common name" the organization is known by</t>
  </si>
  <si>
    <t>Budget Year</t>
  </si>
  <si>
    <t>numeric (date)</t>
  </si>
  <si>
    <t>generated variable based on the year of provider enrollment with the OCVT network</t>
  </si>
  <si>
    <t>Organization NPI</t>
  </si>
  <si>
    <t>The Group NPI number linked to the Contracted Entity</t>
  </si>
  <si>
    <t>Identifies provider or entities in the network as Preferred, Participating, or Missing</t>
  </si>
  <si>
    <t>"Missing"</t>
  </si>
  <si>
    <t>O</t>
  </si>
  <si>
    <t>The Contracted Entity's Medicare CMS Certification Number</t>
  </si>
  <si>
    <t>The Provider's Individual National Provider Identifyer</t>
  </si>
  <si>
    <t>"Missing" - missing, "NULL" - not applicable, row identifies an individual not an organization</t>
  </si>
  <si>
    <t>Last Name</t>
  </si>
  <si>
    <t>Last Name of Provider</t>
  </si>
  <si>
    <t>Organization _x000D__x000D_NPI</t>
  </si>
  <si>
    <t>First Name</t>
  </si>
  <si>
    <t>First Name of Provider</t>
  </si>
  <si>
    <t>City of practice location where services are delivered</t>
  </si>
  <si>
    <t>State of practice location where services are delivered</t>
  </si>
  <si>
    <t>Practicing Spcialty</t>
  </si>
  <si>
    <t>First 5 digits of the zip code of practice location where services are delivered</t>
  </si>
  <si>
    <t>"Missing" - missing, "NULL" - not applicable, row identifies an organization not an individual</t>
  </si>
  <si>
    <t>Category Type Other</t>
  </si>
  <si>
    <t>MAT Providers in Practice?</t>
  </si>
  <si>
    <t>New contracted entity?</t>
  </si>
  <si>
    <t>Using Care Navigator?</t>
  </si>
  <si>
    <t>BCBSVT QHP</t>
  </si>
  <si>
    <t>BCBSVT Primary</t>
  </si>
  <si>
    <r>
      <t>ACO Scale Target Initiatives and Program Alignment Form</t>
    </r>
    <r>
      <rPr>
        <sz val="10"/>
        <color rgb="FF000000"/>
        <rFont val="Book Antiqua"/>
        <family val="1"/>
      </rPr>
      <t xml:space="preserve"> </t>
    </r>
  </si>
  <si>
    <t>See attached ACO Scale Target Initiatives and Program alignment Forms.</t>
  </si>
  <si>
    <t>Please complete a Form for each Payer Program.</t>
  </si>
  <si>
    <t xml:space="preserve">A Form must be completed for EACH sub-group within a payer contract (i.e., risk/non-risk programs under the same contract).  </t>
  </si>
  <si>
    <t>Part 4. ACO Payer Programs</t>
  </si>
  <si>
    <t>Appendix 4.1: TCOC Performance by Payer, Total ACO-Wide (2018-2024)</t>
  </si>
  <si>
    <t>2018 Actual</t>
  </si>
  <si>
    <t>2019 Actual</t>
  </si>
  <si>
    <t>2020 Actual</t>
  </si>
  <si>
    <t>2021 Actual</t>
  </si>
  <si>
    <t>2022 Projected</t>
  </si>
  <si>
    <t>2023 Projected</t>
  </si>
  <si>
    <t>2024 Budget</t>
  </si>
  <si>
    <t>Scale Qualifying FY24? (y/n)</t>
  </si>
  <si>
    <t>Medicaid Traditional</t>
  </si>
  <si>
    <t>Medicaid Blended</t>
  </si>
  <si>
    <t>Y</t>
  </si>
  <si>
    <t>Starting Attribution</t>
  </si>
  <si>
    <t>Average Attribution (MMs)</t>
  </si>
  <si>
    <t>Expected TCOC</t>
  </si>
  <si>
    <t>Actual TCOC</t>
  </si>
  <si>
    <t>Amount Over/(Under) Target</t>
  </si>
  <si>
    <t>Settlement</t>
  </si>
  <si>
    <t>Medicaid Expanded</t>
  </si>
  <si>
    <t>BCBSVT - QHP</t>
  </si>
  <si>
    <t>BCBSVT - Primary</t>
  </si>
  <si>
    <t>MVP - QHP</t>
  </si>
  <si>
    <t>UVMHN- Self Funded</t>
  </si>
  <si>
    <t xml:space="preserve">Notes: </t>
  </si>
  <si>
    <t>1. Attribution. Define attribution, add a line if needed.</t>
  </si>
  <si>
    <t>Attribution figures are as noted in the table (either starting attribution or total member months at settlement).</t>
  </si>
  <si>
    <t>2. TCOC/Settlement. For each year, state Actual, Projected, or Expected/Budgeted.</t>
  </si>
  <si>
    <t>2018-2021 are actual, 2022-2023 are projected, 2024 is budgeted.</t>
  </si>
  <si>
    <t>3. TCOC/Settlement. Describe assumptions for budgetd numbers and adjustment factors for calculating settlement.</t>
  </si>
  <si>
    <t>Settlement amounts reflect only shared savings/losses. Full settlements with payers may also contain fixed payment reconciliations.</t>
  </si>
  <si>
    <t>For budgeted numbers, it is assumed that the targets reflect the best estimate of actual claims and thus there is no projection</t>
  </si>
  <si>
    <t>of the amount over/under target.</t>
  </si>
  <si>
    <t>Historical data updated for actual results, thus may not tie to past budget submissions.</t>
  </si>
  <si>
    <t>Appendix 4.2: Projected and Budgeted Trend Rates, by Payer Program</t>
  </si>
  <si>
    <t>Current Year Projections (2023)</t>
  </si>
  <si>
    <t>Budget Year (2024)</t>
  </si>
  <si>
    <t>Payer</t>
  </si>
  <si>
    <t>(A)
PMPM</t>
  </si>
  <si>
    <t>(B)
Member Months</t>
  </si>
  <si>
    <t>(C)
Base experience PMPM</t>
  </si>
  <si>
    <t>(D)
Trend Rate</t>
  </si>
  <si>
    <t>(E) Budgeted PMPM
= C x D</t>
  </si>
  <si>
    <t>(F)
Budgeted Member Months</t>
  </si>
  <si>
    <t>(G)
Expected Growth Trend
= E/A - 1</t>
  </si>
  <si>
    <t>Medicaid - Blended</t>
  </si>
  <si>
    <t>Medicaid - Expanded</t>
  </si>
  <si>
    <t xml:space="preserve"> N/A </t>
  </si>
  <si>
    <t>Self Funded</t>
  </si>
  <si>
    <t>Total</t>
  </si>
  <si>
    <t xml:space="preserve"> $-   </t>
  </si>
  <si>
    <t>Calculated field</t>
  </si>
  <si>
    <t>Definitions:</t>
  </si>
  <si>
    <r>
      <t>(A)</t>
    </r>
    <r>
      <rPr>
        <sz val="7"/>
        <color indexed="8"/>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indexed="8"/>
        <rFont val="Calibri"/>
        <family val="2"/>
      </rPr>
      <t xml:space="preserve">excluding shared saving/loss estimates </t>
    </r>
    <r>
      <rPr>
        <sz val="11"/>
        <color theme="1"/>
        <rFont val="Calibri"/>
        <family val="2"/>
        <scheme val="minor"/>
      </rPr>
      <t>and other nonclaims based payments (e.g. care coordination, administration)</t>
    </r>
  </si>
  <si>
    <r>
      <t>(B)</t>
    </r>
    <r>
      <rPr>
        <sz val="7"/>
        <color indexed="8"/>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</si>
  <si>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indexed="8"/>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</si>
  <si>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indexed="8"/>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</si>
  <si>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indexed="8"/>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</si>
  <si>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indexed="8"/>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</si>
  <si>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indexed="8"/>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</si>
  <si>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Part 5. Risk Management</t>
  </si>
  <si>
    <t>Appendix 5.1: ACO Risk by Payer (Budget 2024) &amp; Risk by Payer by Risk-bearing Entity (Budget 2024)</t>
  </si>
  <si>
    <t>HSA | Primary Care/RBE</t>
  </si>
  <si>
    <t>Total Attribution</t>
  </si>
  <si>
    <t>Downside Risk (Max Shared Losses)</t>
  </si>
  <si>
    <t>Upside Risk (Max Shared Savings)</t>
  </si>
  <si>
    <t>Settlement Attribution</t>
  </si>
  <si>
    <t>Max Upside/Downside Potential $ ***</t>
  </si>
  <si>
    <t>% Potential</t>
  </si>
  <si>
    <t xml:space="preserve"> Advanced Shared Savings Risk **** </t>
  </si>
  <si>
    <t>Max Upside/Downside Potential $</t>
  </si>
  <si>
    <t>% Total</t>
  </si>
  <si>
    <t>Provider-specific Downside Risk Mitigation $*</t>
  </si>
  <si>
    <t>Max Downside Potential $**</t>
  </si>
  <si>
    <t>Provider-specific Upside Risk Mitigation $*</t>
  </si>
  <si>
    <t>Max Upside Potential $**</t>
  </si>
  <si>
    <t>Hospital PC</t>
  </si>
  <si>
    <t>Non-Hospital PC</t>
  </si>
  <si>
    <t>SVMC</t>
  </si>
  <si>
    <t>CVMC</t>
  </si>
  <si>
    <t>BMH</t>
  </si>
  <si>
    <t>UVMMC</t>
  </si>
  <si>
    <t>DHMC</t>
  </si>
  <si>
    <t>Porter</t>
  </si>
  <si>
    <t>Copley</t>
  </si>
  <si>
    <t>NCH</t>
  </si>
  <si>
    <t>Gifford</t>
  </si>
  <si>
    <t>RRMC</t>
  </si>
  <si>
    <t>NMC</t>
  </si>
  <si>
    <t>NVRH</t>
  </si>
  <si>
    <t>Grace Cottage</t>
  </si>
  <si>
    <t>Mt. A</t>
  </si>
  <si>
    <t>OneCare Vermont</t>
  </si>
  <si>
    <t>Program Total</t>
  </si>
  <si>
    <t>Part 5. ACO Network Programs and Risk Management</t>
  </si>
  <si>
    <t>Appendix 5.2: Settlement by Payer, by HSA (2018-2024), Shared Savings/Losses by PC/Risk Bearing Entity</t>
  </si>
  <si>
    <t>Shared Savings/(Losses)</t>
  </si>
  <si>
    <t>Payer  | HSA | Primary Care/RBE</t>
  </si>
  <si>
    <t>2022 Projection</t>
  </si>
  <si>
    <t>2023 Projection</t>
  </si>
  <si>
    <t xml:space="preserve">  N/A  </t>
  </si>
  <si>
    <t>Blueprint</t>
  </si>
  <si>
    <t>Medicaid - Traditional</t>
  </si>
  <si>
    <t>Self-Funded</t>
  </si>
  <si>
    <t>Notes:</t>
  </si>
  <si>
    <t>(A) Medicare - Shared Savings/(Losses) reflects Net Shared Savings/(Losses) and Blueprint Advanced Shared Savings; does not include AIPBP</t>
  </si>
  <si>
    <t>(B) BCBSVT QHP - 2018 - Reported Shared Savings/(Losses) do not include reinsurance fees ($263.5K)</t>
  </si>
  <si>
    <t>(C ) Medicaid - 2023, 2024 - Combined reported Shared Savings/(Losses) for Traditional and Expanded Cohorts; combined reporting reflected above in Medicaid Traditional section</t>
  </si>
  <si>
    <t>OneCare Vermont                          FY 2024 Budget Submission</t>
  </si>
  <si>
    <t>Section 6: Financial Sheets</t>
  </si>
  <si>
    <r>
      <rPr>
        <b/>
        <sz val="11"/>
        <color rgb="FF000000"/>
        <rFont val="Calibri"/>
        <scheme val="minor"/>
      </rPr>
      <t>Income Statement</t>
    </r>
    <r>
      <rPr>
        <sz val="11"/>
        <color rgb="FF000000"/>
        <rFont val="Calibri"/>
        <scheme val="minor"/>
      </rPr>
      <t xml:space="preserve">, </t>
    </r>
    <r>
      <rPr>
        <b/>
        <sz val="11"/>
        <color rgb="FF000000"/>
        <rFont val="Calibri"/>
        <scheme val="minor"/>
      </rPr>
      <t>Balance Sheet</t>
    </r>
    <r>
      <rPr>
        <sz val="11"/>
        <color rgb="FF000000"/>
        <rFont val="Calibri"/>
        <scheme val="minor"/>
      </rPr>
      <t xml:space="preserve">, </t>
    </r>
    <r>
      <rPr>
        <b/>
        <sz val="11"/>
        <color rgb="FF000000"/>
        <rFont val="Calibri"/>
        <scheme val="minor"/>
      </rPr>
      <t>Cash flow,</t>
    </r>
    <r>
      <rPr>
        <sz val="11"/>
        <color rgb="FF000000"/>
        <rFont val="Calibri"/>
        <scheme val="minor"/>
      </rPr>
      <t xml:space="preserve"> </t>
    </r>
    <r>
      <rPr>
        <b/>
        <sz val="11"/>
        <color rgb="FF000000"/>
        <rFont val="Calibri"/>
        <scheme val="minor"/>
      </rPr>
      <t>Staffing</t>
    </r>
    <r>
      <rPr>
        <sz val="11"/>
        <color rgb="FF000000"/>
        <rFont val="Calibri"/>
        <scheme val="minor"/>
      </rPr>
      <t xml:space="preserve"> has migrated to Adaptive database for FY24 ACO Budget submission.</t>
    </r>
  </si>
  <si>
    <t>A1, A2, A3, A4 FTE, A4$$</t>
  </si>
  <si>
    <t>Adaptive Database</t>
  </si>
  <si>
    <t>• 6.5 SOURCE AND USE</t>
  </si>
  <si>
    <t>• 6.7 ACO MANAGEMENT COMPENSATION</t>
  </si>
  <si>
    <t>• 6.8 PHM EXPENSE BREAKOUT</t>
  </si>
  <si>
    <t>Part 6. ACO Financial Plan - 6.1-6.3 Variance Analysis</t>
  </si>
  <si>
    <t>Variance Analysis: Line Item Explanations</t>
  </si>
  <si>
    <t>Non-GAAP</t>
  </si>
  <si>
    <t>GAAP</t>
  </si>
  <si>
    <t>Balance Sheet Notes</t>
  </si>
  <si>
    <t>Notes: 1) 2023B is FY23 Revised Budget as approved by the GMCB.</t>
  </si>
  <si>
    <t>Line Item</t>
  </si>
  <si>
    <t>2023B - 2024B $ Change</t>
  </si>
  <si>
    <t>2023B - 2024B % Change</t>
  </si>
  <si>
    <t>Explanation</t>
  </si>
  <si>
    <t>2023P - 2024B $ Change</t>
  </si>
  <si>
    <t>2023P - 2024B % Change</t>
  </si>
  <si>
    <t xml:space="preserve">      Cash</t>
  </si>
  <si>
    <t xml:space="preserve"> Impact of increase in receivables and other transaction timing </t>
  </si>
  <si>
    <t>2023 Projection is currently the same as the 2023 budget.</t>
  </si>
  <si>
    <t>The Balance Sheet is the same GAAP and NonGAAP</t>
  </si>
  <si>
    <t xml:space="preserve">      Accounts Receivable</t>
  </si>
  <si>
    <t xml:space="preserve"> A/R estimate updated to reflect commercial business assumptions for 2024 payers (MVP and UVMHN)</t>
  </si>
  <si>
    <t xml:space="preserve">      Accounts Receivable from Participants - Contract Risk Settlement</t>
  </si>
  <si>
    <t xml:space="preserve"> Budgeted for late 2023 settlement Medicaid (DVHA Budget Adjustment Act timing) </t>
  </si>
  <si>
    <t xml:space="preserve">      Accounts Receivable from Payers - Contract Risk Settlement</t>
  </si>
  <si>
    <t xml:space="preserve">      Accounts Payable to Participants, Contract Risk Settlement</t>
  </si>
  <si>
    <t xml:space="preserve">      Deferred Revenue</t>
  </si>
  <si>
    <t xml:space="preserve"> Change reflects utilization of deferred funds in 2024</t>
  </si>
  <si>
    <t xml:space="preserve">      OneCare Net Assets</t>
  </si>
  <si>
    <t>Projected 2023 net income offset by late settlement entries as part of the 2022 audit</t>
  </si>
  <si>
    <t>Income Statement Notes</t>
  </si>
  <si>
    <t>Revenue_Medicare Modified Next Gen - Basic***</t>
  </si>
  <si>
    <t>8% increase in attribution from 2023 budget projection to 2024 budget projection; TCOC inflation; mix of fixed payments vs. FFS</t>
  </si>
  <si>
    <t>Revenue_BCBSVT Primary PHM Pilot - Risk</t>
  </si>
  <si>
    <t>Variance does not meet theshold.</t>
  </si>
  <si>
    <t>Revenue_Medicaid Next Generation - Blended</t>
  </si>
  <si>
    <t>Net decrease of $32,384,863 (22%) due to anticipated loss of lives due to impact of Medicaid Redetermination</t>
  </si>
  <si>
    <t>Revenue_Participation Fees</t>
  </si>
  <si>
    <t>Primary driver is $1.6M MH Screening Initiative year two being funded by deferred par fees in 2024.   Other factors include decreases in operating expenses of $506k and other PHM expense decreases of $478k, offset by decreases in other revenue sources of $400k</t>
  </si>
  <si>
    <t>Revenue_Medicaid Next Generation-Traditional</t>
  </si>
  <si>
    <t>Revenue_Deferred Participation Fees</t>
  </si>
  <si>
    <t xml:space="preserve">Plan to exhaust all deferred/unspent passthrough funds to date through 2023 on MH Screening Initiative ($1.6M) and Waiver Implementation Funding (150k). </t>
  </si>
  <si>
    <t>Revenue_MVP Program</t>
  </si>
  <si>
    <t>TCOC inflation; 2023 budget used a lower stop loss point than assumed for the 2024 budget</t>
  </si>
  <si>
    <t>Revenue_VBIF Reinvestment - Quality Initiatives</t>
  </si>
  <si>
    <t>2023 projection recognizes that spend of the $296,240 is outstanding; evaluation underway</t>
  </si>
  <si>
    <t xml:space="preserve">Variance does not meet threshold. </t>
  </si>
  <si>
    <t>Small adjustement to actual</t>
  </si>
  <si>
    <t>Revenue_Payment Reform Support Payments</t>
  </si>
  <si>
    <t>Decrease in Medicaid attribution due to redetermination</t>
  </si>
  <si>
    <t>Revenue_Interest Income</t>
  </si>
  <si>
    <t>2023 interest income high due to market changes; 2024 budgeted to increase above planned 2023 level, but lower than 2023 actual level</t>
  </si>
  <si>
    <t>Decrease in 2024 budget due to tempered expections compared to actual 2023 results</t>
  </si>
  <si>
    <t>Revenue_Medicaid Value Based Incentive Fund</t>
  </si>
  <si>
    <t>Budget assumes these funds will flow through OneCare again (ie, not paying separately themselves)</t>
  </si>
  <si>
    <t>Revenue_Other (Medicaid Participant Supplemental Funding - FPP Allocation)</t>
  </si>
  <si>
    <t>Amount is set at 1% of Total Cost of Care for Medicaid.  Decreasing due to a decrease in lives due to redetermination, offset by an increase in the PMPM target.</t>
  </si>
  <si>
    <t>PHM Bonus Potential</t>
  </si>
  <si>
    <t>$1.5M increase due to DVHA funding coming back through OneCare in 2024. Also $1M in additional funding budgeted for PCPs in bonus payments due to intentional increased focus on quality measures.</t>
  </si>
  <si>
    <t>CPR Program Expense - OCV Funded</t>
  </si>
  <si>
    <t>Decrease due to loss of Medicaid lives due to redetermination; MVP not included in initial CPR modeling</t>
  </si>
  <si>
    <t>VBIF reinvestment initiative ending after 2023</t>
  </si>
  <si>
    <t>Specialist Fund - Current Year</t>
  </si>
  <si>
    <t>No VBIF program for specialist budgeted in 2024.</t>
  </si>
  <si>
    <t>MH Screening and Follow-Up Program</t>
  </si>
  <si>
    <t>Current 2023 projections show that not all $1.6M budgeted will be spent in 23.  Full $1.6M budgeted for 2024</t>
  </si>
  <si>
    <t>SNF Support</t>
  </si>
  <si>
    <t xml:space="preserve">Funding of this initiative was one time only, for 2023. </t>
  </si>
  <si>
    <t>Expense_ PHM Base Pmts</t>
  </si>
  <si>
    <t>Decrease due to loss of Medicaid lives due to redetermination; PHM Program base payment change</t>
  </si>
  <si>
    <t>Waiver Implementation Funding</t>
  </si>
  <si>
    <t xml:space="preserve">Funding to support the use of waivers in 2024.   All but $50k funded by deferred monies.  </t>
  </si>
  <si>
    <t>Expense_ PHM Bonus Potential</t>
  </si>
  <si>
    <t>VBIF Reinvestment - Quality Initiatives</t>
  </si>
  <si>
    <t>Program concluding</t>
  </si>
  <si>
    <t>Expense_CPR Program Expense - OCV Funded</t>
  </si>
  <si>
    <t>Contracted Services</t>
  </si>
  <si>
    <t xml:space="preserve">$776k increase in DMO service agreement, offset by $130k related to clinical evaluation work. </t>
  </si>
  <si>
    <t xml:space="preserve">2023 Projection is currently the same as the 2023 budget, but lower due to projection anticipating lower costs in 2023. </t>
  </si>
  <si>
    <t>Expense_Specialist Fund - Current Year</t>
  </si>
  <si>
    <t>Software</t>
  </si>
  <si>
    <t xml:space="preserve">Decrease in software costs due primarily to continued DMO/Analytics transition. </t>
  </si>
  <si>
    <t>Expense_MH Screening Initiative</t>
  </si>
  <si>
    <t>Other Expenses</t>
  </si>
  <si>
    <t>Decrease due to lower costs budgeted than expected 2023 projection.  Many various cost lines.</t>
  </si>
  <si>
    <t>Expense_SNF Support</t>
  </si>
  <si>
    <t>Expense_Waiver Implementation Funding</t>
  </si>
  <si>
    <t>Funding to support the use of waivers in 2024</t>
  </si>
  <si>
    <t>Expense_VBIF Reinvestment - Quality Initiatives</t>
  </si>
  <si>
    <t>Expense_Contracted Services</t>
  </si>
  <si>
    <t>Expense_Software</t>
  </si>
  <si>
    <t>Expense_Other Expenses</t>
  </si>
  <si>
    <t>Statement of Cash Flows Notes</t>
  </si>
  <si>
    <t>2021B - 2022B $ Change</t>
  </si>
  <si>
    <t>2021B - 2022B % Change</t>
  </si>
  <si>
    <t>2021P - 2022B $ Change</t>
  </si>
  <si>
    <t>2021P - 2022B % Change</t>
  </si>
  <si>
    <t>Excess Revenues over Expenses</t>
  </si>
  <si>
    <t>Results from changes in expense that occurred before the audit closed relating to 2022 Care Coordination Bonus payments becoming known in 2023.</t>
  </si>
  <si>
    <t>(Increase)/Decrease A/R</t>
  </si>
  <si>
    <t>Increase in budgeted AR to reflect late nature of Medicaid settlement</t>
  </si>
  <si>
    <t>2024 Projection is currently the same as the 2023 budget.</t>
  </si>
  <si>
    <t>(Increase)/Decrease Other Changes</t>
  </si>
  <si>
    <t>Combines impact of other balance sheet updates (see balance sheet variance explanations supplied via Excel)</t>
  </si>
  <si>
    <t>2025 Projection is currently the same as the 2023 budget.</t>
  </si>
  <si>
    <t>Part 6. ACO Budget</t>
  </si>
  <si>
    <t>Appendix 6.5: Sources and Uses Revised Budget</t>
  </si>
  <si>
    <t xml:space="preserve">NOTE: EXCLUDES EXTERNAL TCOC/HEALTH SPEND </t>
  </si>
  <si>
    <t>Full Risk Funding Sources</t>
  </si>
  <si>
    <t>TOTAL</t>
  </si>
  <si>
    <t>Medicare AIPBP (FPP/CPR)</t>
  </si>
  <si>
    <t>Medicare Adv SS</t>
  </si>
  <si>
    <t>Medicaid Blended FPP/CPR</t>
  </si>
  <si>
    <t>Medicaid Blended PRSP</t>
  </si>
  <si>
    <t>Medicaid VBIF</t>
  </si>
  <si>
    <t>MVP PMPM</t>
  </si>
  <si>
    <t>Interest Income</t>
  </si>
  <si>
    <t>Deferred Revenue</t>
  </si>
  <si>
    <t>Medicaid Participant Supplemental Fees</t>
  </si>
  <si>
    <t>Hospital Dues - CY</t>
  </si>
  <si>
    <t>INCOME/INFLOWS</t>
  </si>
  <si>
    <t>EXPENSE/OUTFLOWS</t>
  </si>
  <si>
    <t>OneCare Fixed Payments (FPP)</t>
  </si>
  <si>
    <t>OneCare Fixed Payments (Payor Funded CPR)</t>
  </si>
  <si>
    <t xml:space="preserve">         CPR Program (Not Funded by Payer)</t>
  </si>
  <si>
    <t xml:space="preserve">         PHM Program - Base Pmts</t>
  </si>
  <si>
    <t xml:space="preserve">         PHM Program - Bonus Pmts</t>
  </si>
  <si>
    <t xml:space="preserve">         Primary  Prevention - DULCE</t>
  </si>
  <si>
    <t xml:space="preserve">         Longitudinal Care</t>
  </si>
  <si>
    <t xml:space="preserve">        Waiver Implementation Fund</t>
  </si>
  <si>
    <t xml:space="preserve">         Mental Health Screening and Treatment Initiative</t>
  </si>
  <si>
    <t xml:space="preserve">         PCMH Legacy Payments</t>
  </si>
  <si>
    <t xml:space="preserve">        CHT Block Payment</t>
  </si>
  <si>
    <t xml:space="preserve">        SASH</t>
  </si>
  <si>
    <t xml:space="preserve">        Settlement Expense</t>
  </si>
  <si>
    <t>Total PHM/Payment Reform Programs</t>
  </si>
  <si>
    <t>Salaries and Benefits</t>
  </si>
  <si>
    <t>Purchased Services</t>
  </si>
  <si>
    <t>Software/Informatics</t>
  </si>
  <si>
    <t>Occupancy</t>
  </si>
  <si>
    <t>Insurance / Risk Protection</t>
  </si>
  <si>
    <t>Assessments</t>
  </si>
  <si>
    <t>Other Expenses*</t>
  </si>
  <si>
    <t>Total Operational Expenses</t>
  </si>
  <si>
    <t>Total Expenses</t>
  </si>
  <si>
    <t>Variance = Profit/(Loss)</t>
  </si>
  <si>
    <t>* includes items such as utilities, office supplies, professional development, travel, mailing, etc.</t>
  </si>
  <si>
    <t xml:space="preserve">          </t>
  </si>
  <si>
    <t xml:space="preserve">         </t>
  </si>
  <si>
    <t>Appendix 6.6: Hospital Participation - All Hospitals</t>
  </si>
  <si>
    <t>This Appendix has been completed in Adaptive; see workbook Adaptive Sheets A1-A4 and 6.6.</t>
  </si>
  <si>
    <t>Payer | Program</t>
  </si>
  <si>
    <t>OCV Total</t>
  </si>
  <si>
    <t>Hospital Fixed Payment</t>
  </si>
  <si>
    <t>PHM Base Payments</t>
  </si>
  <si>
    <t>Blueprint - CHT</t>
  </si>
  <si>
    <t>Blueprint - PCMH</t>
  </si>
  <si>
    <t xml:space="preserve">  Medicaid Participant Supplemental Funding</t>
  </si>
  <si>
    <t>General</t>
  </si>
  <si>
    <t>Hospital Participation Fees</t>
  </si>
  <si>
    <t>MH Screening Initiative</t>
  </si>
  <si>
    <t>Hospital Total</t>
  </si>
  <si>
    <t>Appendix 6.7: ACO Management Compensation</t>
  </si>
  <si>
    <t>FY2023 Projected</t>
  </si>
  <si>
    <t>Position Title*</t>
  </si>
  <si>
    <t>Base Pay</t>
  </si>
  <si>
    <t>Base Pay percentile among benchmarked salaries**</t>
  </si>
  <si>
    <t>Max Available Variable Pay</t>
  </si>
  <si>
    <t>Max Variable Pay Range (% of base pay)</t>
  </si>
  <si>
    <t>Anticipated Total Compensation</t>
  </si>
  <si>
    <t>Total compensation percentile among benchmarked salaries**</t>
  </si>
  <si>
    <t>50th percentile among benchmarked salaries ($)**</t>
  </si>
  <si>
    <t>CEO ***</t>
  </si>
  <si>
    <t>VP/COO</t>
  </si>
  <si>
    <t>VP/Finance</t>
  </si>
  <si>
    <t>VP/CMO</t>
  </si>
  <si>
    <t>Chief Legal Officer</t>
  </si>
  <si>
    <t>CCO</t>
  </si>
  <si>
    <t>Director, ACO Contracting</t>
  </si>
  <si>
    <t>Director, Payment Reform</t>
  </si>
  <si>
    <t>Director, Finance and Accounting</t>
  </si>
  <si>
    <t>Director, Public Affairs</t>
  </si>
  <si>
    <t>Director, Value Based Care</t>
  </si>
  <si>
    <t>Director, ACO Planning &amp; Operations</t>
  </si>
  <si>
    <t>Total Compensation Reported</t>
  </si>
  <si>
    <t>n/a</t>
  </si>
  <si>
    <t>FY2024 Budgeted</t>
  </si>
  <si>
    <t>Budgeted Total Compensation</t>
  </si>
  <si>
    <t>CEO</t>
  </si>
  <si>
    <t>* List all positions with gross compensation (the equivalent of Box 5 on a W-2 and any other compensation as reported on IRS Form 990) greater than or equal to $150,000 as well as all leadership positions (VP, all C-Suite, including Chief Compliance Officer) with gross compensation (the equivalent of Box 5 on a W-2 and any other compensation as reported on IRS Form 990) greater than $100,000.  Add additional rows as necessary.</t>
  </si>
  <si>
    <t xml:space="preserve">** OneCare defers answering this question pending the outcome of its appeal of the GMCB’s amendment to its FY23 budget. </t>
  </si>
  <si>
    <t>*** Combines both the former CEO and the Interim CEO</t>
  </si>
  <si>
    <t>Part 6: ACO Budget</t>
  </si>
  <si>
    <t>Appendix 6.8: PHM Expense Breakout</t>
  </si>
  <si>
    <t xml:space="preserve"> Hospital/ Hospital PCP </t>
  </si>
  <si>
    <t xml:space="preserve"> Independent PCP </t>
  </si>
  <si>
    <t xml:space="preserve"> FQHC </t>
  </si>
  <si>
    <t xml:space="preserve"> Specialist </t>
  </si>
  <si>
    <t xml:space="preserve"> Designated Agency </t>
  </si>
  <si>
    <t xml:space="preserve"> Home Health </t>
  </si>
  <si>
    <t xml:space="preserve"> Area Agency on Aging </t>
  </si>
  <si>
    <t xml:space="preserve"> SASH </t>
  </si>
  <si>
    <t xml:space="preserve"> Community </t>
  </si>
  <si>
    <t xml:space="preserve"> ASC </t>
  </si>
  <si>
    <t xml:space="preserve"> Grand Total </t>
  </si>
  <si>
    <t>PHM Total</t>
  </si>
  <si>
    <t>Fixed Prospective Payment</t>
  </si>
  <si>
    <t>Population Health Mgmt Program - Base Payments</t>
  </si>
  <si>
    <t>Population Health Mgmt Program - Bonus Payments</t>
  </si>
  <si>
    <t>Complex Care Coordination Program</t>
  </si>
  <si>
    <t>Mental Health Screening and Follow-up Initiative</t>
  </si>
  <si>
    <t>Comprehensive Payment Reform Program</t>
  </si>
  <si>
    <t>PCP Engagement Incentive Pmt - Medicaid Expanded</t>
  </si>
  <si>
    <t>Primary Prevention - Program Match</t>
  </si>
  <si>
    <t>Primary Prevention - Amplify Grants</t>
  </si>
  <si>
    <t>Primary Prevention - DULCE</t>
  </si>
  <si>
    <t>Longitudinal Care</t>
  </si>
  <si>
    <t>Specialist Program - MH Initiatives</t>
  </si>
  <si>
    <t>Specialist Program - CKD</t>
  </si>
  <si>
    <t>Innovation Fund</t>
  </si>
  <si>
    <t>PCMH Payments</t>
  </si>
  <si>
    <t>Community Health Team Payments</t>
  </si>
  <si>
    <t>SASH</t>
  </si>
  <si>
    <t>ReInvested VBIF Quality Initiatives</t>
  </si>
  <si>
    <t>Specialist Program</t>
  </si>
  <si>
    <t>NOTE: Every $0 cell reflects a scenario in which the provider type is ineligible for that particular payment stream.</t>
  </si>
  <si>
    <t>Part 7. ACO Quality, Population Health, Model of Care, and Community Integration Initiatives</t>
  </si>
  <si>
    <t>Appendix 7.1: ACO Clinical Focus Areas</t>
  </si>
  <si>
    <t>2022 Clinical Priority Areas</t>
  </si>
  <si>
    <t>Priority Area</t>
  </si>
  <si>
    <t>Applicable APM Measure</t>
  </si>
  <si>
    <t>Medicaid (Traditional)</t>
  </si>
  <si>
    <t>Commercial</t>
  </si>
  <si>
    <t>Target Goal</t>
  </si>
  <si>
    <t>2022 Results</t>
  </si>
  <si>
    <t>Variance +/-</t>
  </si>
  <si>
    <t>Diabetes HbA1C Poor Control &gt;9%</t>
  </si>
  <si>
    <r>
      <rPr>
        <b/>
        <sz val="11"/>
        <color rgb="FF000000"/>
        <rFont val="Calibri"/>
        <scheme val="minor"/>
      </rPr>
      <t xml:space="preserve">APM Measure:
</t>
    </r>
    <r>
      <rPr>
        <sz val="11"/>
        <color rgb="FF000000"/>
        <rFont val="Calibri"/>
        <scheme val="minor"/>
      </rPr>
      <t xml:space="preserve">Chronic Conditions Target - Composite of Diabetes, Hypertension, and Multiple Chronic Conditions
</t>
    </r>
    <r>
      <rPr>
        <b/>
        <sz val="11"/>
        <color rgb="FF000000"/>
        <rFont val="Calibri"/>
        <scheme val="minor"/>
      </rPr>
      <t xml:space="preserve">
</t>
    </r>
    <r>
      <rPr>
        <sz val="11"/>
        <color rgb="FF000000"/>
        <rFont val="Calibri"/>
        <scheme val="minor"/>
      </rPr>
      <t xml:space="preserve">ACO 27 - Diabetes: Hemoglobin A1c Poor Control
</t>
    </r>
  </si>
  <si>
    <t>Hypertension: Controlling High Blood Pressure</t>
  </si>
  <si>
    <r>
      <rPr>
        <b/>
        <sz val="11"/>
        <color rgb="FF000000"/>
        <rFont val="Calibri"/>
        <scheme val="minor"/>
      </rPr>
      <t xml:space="preserve">APM Measure:
</t>
    </r>
    <r>
      <rPr>
        <sz val="11"/>
        <color rgb="FF000000"/>
        <rFont val="Calibri"/>
        <scheme val="minor"/>
      </rPr>
      <t>Chronic Conditions Target - Composite of Diabetes, Hypertension, and Multiple Chronic Conditions
ACO 28 - Controlling High Blood Pressure</t>
    </r>
  </si>
  <si>
    <t>Developmental Screening in the First Three Years of Life</t>
  </si>
  <si>
    <t>Screening for Clinical Depression &amp; Follow-Up</t>
  </si>
  <si>
    <r>
      <rPr>
        <b/>
        <sz val="11"/>
        <color theme="1"/>
        <rFont val="Calibri"/>
        <family val="2"/>
        <scheme val="minor"/>
      </rPr>
      <t>APM Measure:</t>
    </r>
    <r>
      <rPr>
        <sz val="11"/>
        <color theme="1"/>
        <rFont val="Calibri"/>
        <family val="2"/>
        <scheme val="minor"/>
      </rPr>
      <t xml:space="preserve">
Suicide Milestone - Screening for Clinical Depression
ACO 18 - Screening for Clinical Depression and Follow-up Plan</t>
    </r>
  </si>
  <si>
    <t>2023 Clinical Priority Areas</t>
  </si>
  <si>
    <t>Medicare*</t>
  </si>
  <si>
    <t>Medicaid (Traditional)*</t>
  </si>
  <si>
    <t>Commercial*</t>
  </si>
  <si>
    <t>2023 Q1**</t>
  </si>
  <si>
    <t>Target Goal Met?</t>
  </si>
  <si>
    <t>Child &amp; Adolescent Well Visits</t>
  </si>
  <si>
    <t>Diabetes Poor Control (A1c &gt;9.0)</t>
  </si>
  <si>
    <t>Not Available</t>
  </si>
  <si>
    <t>Age 40+ All-Payer Annual Wellness Visit:  Practice Level Measurement, n&lt;300</t>
  </si>
  <si>
    <t>Chronic Conditions Target - Composite of Diabetes, Hypertension, and Multiple Chronic Conditions
ACO 28 - Controlling High Blood Pressure</t>
  </si>
  <si>
    <t>Varies per practice:  10% improvement over baseline</t>
  </si>
  <si>
    <t>14 / 72 practices met payer-blended target</t>
  </si>
  <si>
    <t>Age 40+ All-Payer Annual Wellness Visit:  HSA Level Measurement, n = 300+</t>
  </si>
  <si>
    <t>Varies per HSA:  10% improvement over baseline</t>
  </si>
  <si>
    <t>0 / 14 HSAs met payer-blended target</t>
  </si>
  <si>
    <t>0/ 14 HSAs met payer-blended target</t>
  </si>
  <si>
    <t>Potentially Avoidable ED Revisits by Those with Two ED Visits in Last 90 Days</t>
  </si>
  <si>
    <t>6/14 HSAs met payer blended target</t>
  </si>
  <si>
    <t>Follow Up After Hypertension or High Blood Pressure Initial Diagnosis</t>
  </si>
  <si>
    <r>
      <rPr>
        <b/>
        <sz val="11"/>
        <color theme="1"/>
        <rFont val="Calibri"/>
        <family val="2"/>
        <scheme val="minor"/>
      </rPr>
      <t>APM Measure:</t>
    </r>
    <r>
      <rPr>
        <sz val="11"/>
        <color theme="1"/>
        <rFont val="Calibri"/>
        <family val="2"/>
        <scheme val="minor"/>
      </rPr>
      <t xml:space="preserve">
Chronic Conditions Target - Composite of Diabetes, Hypertension, and Multiple Chronic Conditions
ACO 28 - Controlling High Blood Pressure</t>
    </r>
  </si>
  <si>
    <t>1/14 HSAs met payer blended target</t>
  </si>
  <si>
    <t>Follow Up After Hypertension or
High Blood Pressure Routine</t>
  </si>
  <si>
    <t>5/14 HSAs met target</t>
  </si>
  <si>
    <t xml:space="preserve">*The PHM is a payer agnostic program, so targets are payer blended. </t>
  </si>
  <si>
    <t xml:space="preserve">**2023 Q1 Performance Period includes April 1, 2022 - March 31st, 2023. </t>
  </si>
  <si>
    <t>Appendix 7.2: Population Health and Payment Reform Details (FY24 Budget)</t>
  </si>
  <si>
    <t>Program Name</t>
  </si>
  <si>
    <t>Primary Investment Type</t>
  </si>
  <si>
    <t>Secondary Investment Type</t>
  </si>
  <si>
    <t>Program Description</t>
  </si>
  <si>
    <t>Investment Amount</t>
  </si>
  <si>
    <t>Financial Model</t>
  </si>
  <si>
    <t>PMPM Amount 
(If Applicable)</t>
  </si>
  <si>
    <t>Recipients</t>
  </si>
  <si>
    <t>Progress to date, including quantitative or qualitative evidence at the ACO and local HSA levels</t>
  </si>
  <si>
    <t>Methods for establishing new or continued investment</t>
  </si>
  <si>
    <t>Major Objectives</t>
  </si>
  <si>
    <t xml:space="preserve">Outcome measures and key performance indicators </t>
  </si>
  <si>
    <t>Whether and how is there an accountability or incentive structure to drive change</t>
  </si>
  <si>
    <t>PHM Base Payments - PCP</t>
  </si>
  <si>
    <t>Expanding Primary Care Capacity</t>
  </si>
  <si>
    <t xml:space="preserve">Primary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</si>
  <si>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Base PMPM payments to providers with quarterly bonus payments based on quality results for six PHM measures.</t>
  </si>
  <si>
    <t>Primary Care</t>
  </si>
  <si>
    <t>Consistent multi-year investment in primary care; significant network growth since APM inception</t>
  </si>
  <si>
    <t>Payer negotiations; state negotiations</t>
  </si>
  <si>
    <t>Provide foundational funding and a focused path for Eligible Participants, Preferred Providers, and Collaborators to achieve ACO population health goals</t>
  </si>
  <si>
    <t>Progress and challenges will be identified through performance on PHM measures. Quarterly performance reports will be delivered to the network.
The OneCare quality team is working directly with providers to hone in quality improvement opportunities.</t>
  </si>
  <si>
    <t>Accountabilities established in participant contracts; alignment with care model. Payment models have performance-based elements. Payments based on practice-level quality performance.</t>
  </si>
  <si>
    <t>PHM Base Payments - HH</t>
  </si>
  <si>
    <t xml:space="preserve">Home health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</si>
  <si>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Not applicable (75% of a fixed budget by provider type is apportioned by spend)</t>
  </si>
  <si>
    <t>Home Health Agencies</t>
  </si>
  <si>
    <t>PHM Base Payments - DA</t>
  </si>
  <si>
    <t xml:space="preserve">Designated Agency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</si>
  <si>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Designated Mental Health Agencies</t>
  </si>
  <si>
    <t>PHM Base Payments - AAA</t>
  </si>
  <si>
    <t xml:space="preserve">Area agency on aging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</si>
  <si>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Area Agencies on Aging</t>
  </si>
  <si>
    <t>PHM Bonus Potential - PCP</t>
  </si>
  <si>
    <t>Quarterly bonus payments designed to reward strong performance on ACO's PHM quality measures.</t>
  </si>
  <si>
    <t>To encourage improvement in quality and patient outcomes, financial incentives are offered for meeting or exceeding the performance targets for PHM Measures</t>
  </si>
  <si>
    <t>PHM Bonus Potential - HH</t>
  </si>
  <si>
    <t>Annual bonus payments designed to reward strong performance on ACO's PHM quality measures.</t>
  </si>
  <si>
    <t>Not applicable (25% of a fixed budget by provider type is apportioned by spend)</t>
  </si>
  <si>
    <t>PHM Bonus Potential - DA</t>
  </si>
  <si>
    <t>PHM Bonus Potential - AAA</t>
  </si>
  <si>
    <t>Comp. Payment Reform Program</t>
  </si>
  <si>
    <t>This program is designed to move participating independent primary care practices away from a fee-for-service payment model to a value based payment model with a fixed per member per month payment across payers.</t>
  </si>
  <si>
    <t>Monthly fixed payment to participating providers</t>
  </si>
  <si>
    <t xml:space="preserve"> Variable </t>
  </si>
  <si>
    <t>Continued program growth; significant investment in primary care</t>
  </si>
  <si>
    <t>Payer negotiations; state negotiations; provider investments</t>
  </si>
  <si>
    <t>To provide the financial stability of a fixed payment and to increase overall reimbursement to independent primary care providers</t>
  </si>
  <si>
    <t>Quarterly Primary Care Report Card with office statistics, financial and clinical metrics</t>
  </si>
  <si>
    <t>CPR group to review practice-level outcomes and highlight strengths and opportunities</t>
  </si>
  <si>
    <t>Mental Health Screening Initiative</t>
  </si>
  <si>
    <t>The Mental Health Screening Initiative is intended to augment the standard annual depression screening and follow-up quality measure (i.e. PREV-12), by further exploring suicidality and anxiety in addition to depression. The initiative also aims to improve mental health screening rates and follow-up on positive mental health screening results and to incentivize expansion of electronic documentation and reporting of Mental Health Screening results and follow-up.</t>
  </si>
  <si>
    <t>Bi-annual installment payments to participating providers based on a payment rate per attributed life.</t>
  </si>
  <si>
    <t>$9.72 per attributed life (in 2023); $11.78 budgeted for 2024</t>
  </si>
  <si>
    <t>The 2023 mental health initiative attracted participation of 80% of eligible practices. Network data reporting on screening rates and follow-up is being done in September and December 2023.</t>
  </si>
  <si>
    <t>To incentivize increased frequency of mental health screening and follow-up, and to evaluate the ACO network's ability to electonically report mental health screening and folllow-up</t>
  </si>
  <si>
    <t>Mental health screening rates and follow-up rates</t>
  </si>
  <si>
    <t>The 2023 initiative requires electronic (EMR) capture and reporting of screening and follow-up by the end of 2023. OneCare is currently exploring the use of a screening rate target as part of the program in 2024.</t>
  </si>
  <si>
    <t>DULCE</t>
  </si>
  <si>
    <t>Lifestyle Choices</t>
  </si>
  <si>
    <t>Programs designed to engage Vermont communities in wellness and prevention.</t>
  </si>
  <si>
    <t>Payments to community-based program coordinators; funding for local initiative and projects (for the first six months of the year)</t>
  </si>
  <si>
    <t>Other social services and community organizations</t>
  </si>
  <si>
    <t>Established state-wide prevention program; significant community investment</t>
  </si>
  <si>
    <t>State negotiations</t>
  </si>
  <si>
    <t>Invest in early childhood intervention</t>
  </si>
  <si>
    <t>Data analysis to identify program enrollment and  outcomes (DULCE)</t>
  </si>
  <si>
    <t>Accountabilities established in participant contracts; alignment with care model</t>
  </si>
  <si>
    <t>Financial reform programs for specialty providers that allows for more flexible care delivery and a greater focus on population health. Investments in 2022 reflect projects continuing into the fiscal year (no new initiatives planned)</t>
  </si>
  <si>
    <t>Grant-type payments</t>
  </si>
  <si>
    <t>Specialty Providers</t>
  </si>
  <si>
    <t>Offered funding to targeted and scalable initiatives; funding constraints limit expansion</t>
  </si>
  <si>
    <t xml:space="preserve">Pilot potentially scalable initiatives with specialty care providers </t>
  </si>
  <si>
    <t>Measures and program narratives  submitted by specialists as established in contracts</t>
  </si>
  <si>
    <t>Funding for innovative care delivery pilots proposed by participating OneCare providers. Investments in 2022 reflect projects continuing into the fiscal year (no new initiatives planned)</t>
  </si>
  <si>
    <t>Support care delivery transformation in potentially scalable initiatives</t>
  </si>
  <si>
    <t>Home health support for individuals who no longer require skilled nursing resources but are at risk for hospital readmissions and/or emergency department utilization.</t>
  </si>
  <si>
    <t>Contracted amounts earned for services provided by specific organizations.</t>
  </si>
  <si>
    <t>Program currently operational; challenges due to provider staffing crisis; Home Health agencies desire to continue</t>
  </si>
  <si>
    <t>Increasing/ maintaining hospital participation fees</t>
  </si>
  <si>
    <t>Reduce hospitalization and emergency department utilization for individuals who no longer require skilled nursing care</t>
  </si>
  <si>
    <t>Data analysis to identify cost and quality improvements for those receiving Longitudinal Care program services</t>
  </si>
  <si>
    <t>Accountability to offer  Longitudinal Care services and benefits to the population</t>
  </si>
  <si>
    <t>One-time funds reserved to address gaps in post-acute care services.</t>
  </si>
  <si>
    <t xml:space="preserve">Undetermined at this time. </t>
  </si>
  <si>
    <t>Undetermined at this time.  In support of SNF Services.</t>
  </si>
  <si>
    <t>N/A (new one-time initiative)</t>
  </si>
  <si>
    <t>Support SNF services</t>
  </si>
  <si>
    <t>Partnership with State leadership and SNFs directly to evaluate effectiveness</t>
  </si>
  <si>
    <t>Undetermined at this time</t>
  </si>
  <si>
    <t>Quality Initiatives</t>
  </si>
  <si>
    <t>Quality investment funds generated from prior-year programming.</t>
  </si>
  <si>
    <t>N/A (initiatives undetermined at this time)</t>
  </si>
  <si>
    <t>Invest in Quality Improvement</t>
  </si>
  <si>
    <t>Social Service Integration</t>
  </si>
  <si>
    <t>Primary care investments aimed at encouraging participation in ACO programs, a focus on population health, high quality care delivery, and participating in ACO program development.</t>
  </si>
  <si>
    <t>Quarterly payment</t>
  </si>
  <si>
    <t>Approximately $2.23 PMPM (dependent on GMCB-approved trend and actual Blueprint attribution)</t>
  </si>
  <si>
    <t>Blueprint for Health - PCMH</t>
  </si>
  <si>
    <t>Legacy Blueprint initiative</t>
  </si>
  <si>
    <t>State or Federal funding disconnected from the OneCare Medicare program</t>
  </si>
  <si>
    <t>Provide Patient Centered Medical Home payments to PCMH providers throughout the state</t>
  </si>
  <si>
    <t>Managed by Blueprint</t>
  </si>
  <si>
    <t>Localized community-based teams designed to incorporate the full continuum of care into population health management initiatives.</t>
  </si>
  <si>
    <t>Approximately $3.04 PMPM (dependent on GMCB-approved trend and actual Blueprint attribution)</t>
  </si>
  <si>
    <t>Blueprint for Health - Community Health Teams</t>
  </si>
  <si>
    <t>Provide programmatic support to the Community Health Teams and the work they are doing</t>
  </si>
  <si>
    <t>Provision of on-site support for adults in congregate living to help proactively manage their healthcare.</t>
  </si>
  <si>
    <t>Quarterly panel payment</t>
  </si>
  <si>
    <t>Not PMPM based</t>
  </si>
  <si>
    <t>Blueprint for Health - Support and Services at Home (SASH)</t>
  </si>
  <si>
    <t>Provide programmatic support to SASH and its programs which integrate housing and health</t>
  </si>
  <si>
    <t xml:space="preserve">Funding for care delivery innovation projects related to eliminating barriers to medically appropriate patient discharge from emergency departments and inpatient units. </t>
  </si>
  <si>
    <t>TBD</t>
  </si>
  <si>
    <t>Network participants</t>
  </si>
  <si>
    <t>Current waivers projects and impact on successful discharges are evidence of progress to date</t>
  </si>
  <si>
    <t>Seeking to overcome network-identified barriers such as transportation, medication costs, and suitability of home environment</t>
  </si>
  <si>
    <t>Funding for the program includes allocation for program evaluation consultant</t>
  </si>
  <si>
    <t>The initiative is aimed at increasing utilization of waivers to improve care pathways</t>
  </si>
  <si>
    <t>Childhood  Experiences/Trauma</t>
  </si>
  <si>
    <t>Increase Access to Primary Care</t>
  </si>
  <si>
    <t>Preventing Hospital (re)Admissions</t>
  </si>
  <si>
    <t>Reducing Deaths Due to Suicide and Drug Overdose</t>
  </si>
  <si>
    <t>Reducing Length of Hospital Stay</t>
  </si>
  <si>
    <t>Hospitals</t>
  </si>
  <si>
    <t>Reducing Prevalence of Morbidity and Chronic Disease</t>
  </si>
  <si>
    <t>Housing Providers</t>
  </si>
  <si>
    <t>Social Determinants of Health</t>
  </si>
  <si>
    <t xml:space="preserve">Part 7. ACO Quality, Population Health, Model of Care, and Community Integration Initiatives </t>
  </si>
  <si>
    <t>Appendix 7.3: Care Coordination</t>
  </si>
  <si>
    <t>Percent of Care Managed Members Care Managed By</t>
  </si>
  <si>
    <t>Percent of Lives Care managed by Payer</t>
  </si>
  <si>
    <t>Subpopulations</t>
  </si>
  <si>
    <t>Total Number in Subpopulation</t>
  </si>
  <si>
    <t>Percent Care Managed</t>
  </si>
  <si>
    <t>Hospital *</t>
  </si>
  <si>
    <t>PC - Hospital Owned</t>
  </si>
  <si>
    <t>PC - Independent</t>
  </si>
  <si>
    <t>AAA</t>
  </si>
  <si>
    <t>HHH</t>
  </si>
  <si>
    <t>DA</t>
  </si>
  <si>
    <t>BCBSVT</t>
  </si>
  <si>
    <t>MVP</t>
  </si>
  <si>
    <t>High ED Utilization</t>
  </si>
  <si>
    <t>High SDOH and Medical Risk</t>
  </si>
  <si>
    <t xml:space="preserve">High Inpatient Utilization </t>
  </si>
  <si>
    <t>High Cost Members</t>
  </si>
  <si>
    <t>Not Available**</t>
  </si>
  <si>
    <t>2024 Projected</t>
  </si>
  <si>
    <t>Subpopulations ***</t>
  </si>
  <si>
    <t>Projected Total Number in Risk Category</t>
  </si>
  <si>
    <t>Target Percent Care Managed</t>
  </si>
  <si>
    <t>Not Yet Defined***</t>
  </si>
  <si>
    <t>KEY</t>
  </si>
  <si>
    <t>* Care Coordination reporting does not differentiate Hospital versus PC - Hospital Owned</t>
  </si>
  <si>
    <t>** Care Managed Rates of Self Funded cohort are not yet available</t>
  </si>
  <si>
    <t xml:space="preserve">*** 2024 Populations of Focus are not yet defined.  To increase network focus on the PHM measure achievement, OneCare plans to evolve its defined Populations of Focus in 2024 which may include a shift to prioritizing individuals predicted to benefit most from care coordination services. The exact details are subject to final operationalization of OneCare’s new data platform. </t>
  </si>
  <si>
    <t>NOTES</t>
  </si>
  <si>
    <t>• Members who were in the cohort at any point within the performance year and care managed at any point within the performance year</t>
  </si>
  <si>
    <t>• Includes populations for whom OneCare participants had assignment lists through April 2022 - Medicare and Medicaid</t>
  </si>
  <si>
    <t>• Members may be care managed by multiple care managers from multiple different organization types - percentages will not sum to 100%</t>
  </si>
  <si>
    <t xml:space="preserve">• Data may differ from care coordination trimester reports due to a point in time view on care coordination trimester reports versus a full year lookback period as reflected in this workbook. </t>
  </si>
  <si>
    <t>Appendix 7.4: Care Coordination/PHM Payments</t>
  </si>
  <si>
    <t>Amounts Paid out/budgeted in Care Coordination/PHM Payments</t>
  </si>
  <si>
    <t>Program Year</t>
  </si>
  <si>
    <t>Total Number Care Managed Lives</t>
  </si>
  <si>
    <t>PC - Hospital Owned*</t>
  </si>
  <si>
    <t>Specialist -Hospital Owned*</t>
  </si>
  <si>
    <t>Specialist - Independent</t>
  </si>
  <si>
    <t>FQHCs ^</t>
  </si>
  <si>
    <t>SASH (Housing Organizations)</t>
  </si>
  <si>
    <t>Other (please define)</t>
  </si>
  <si>
    <t>capacity model**</t>
  </si>
  <si>
    <t>3932***</t>
  </si>
  <si>
    <t>4401***</t>
  </si>
  <si>
    <t>2364****</t>
  </si>
  <si>
    <t>1704*****</t>
  </si>
  <si>
    <t>Budgeted 2024</t>
  </si>
  <si>
    <t>1419*****</t>
  </si>
  <si>
    <t xml:space="preserve">* Payments made to hospitals were either based on PCP assignment or activity performed by either PCPs or Specialists.  Breakout between provider types within hospitals is not available. </t>
  </si>
  <si>
    <t xml:space="preserve">** In 2018, the Care Coordination program operated under a capacity model, meaning providers were paid based on general assignment levels.  As such, no actual Care Managed Lives data is available.  </t>
  </si>
  <si>
    <t xml:space="preserve">*** 2019 and 2020 data represent the number of lives care managed in the month of December of each year. </t>
  </si>
  <si>
    <t>**** Base payments made based on assignment levels (mid-year averages).</t>
  </si>
  <si>
    <t>***** New PHM Program model. Base payments made based on assignment levels (mid-year averages).</t>
  </si>
  <si>
    <t>^ 2018-2022 FQHC spend formerly in the "Other" category is now reflected in the "FQHC" column</t>
  </si>
  <si>
    <t>Part 8. Evaluation and Performance Benchmarking</t>
  </si>
  <si>
    <t>Appendix 8.1 ACO Network Surveys</t>
  </si>
  <si>
    <t>Name of Survey</t>
  </si>
  <si>
    <t>Purpose of Survey</t>
  </si>
  <si>
    <t>Target Respondents</t>
  </si>
  <si>
    <t>Number of Surveys Distributed</t>
  </si>
  <si>
    <t>Response Rate</t>
  </si>
  <si>
    <t>Patient Experience of Care Coordination Survey ('21)</t>
  </si>
  <si>
    <t>Understand the patient experience of individuals receiving care coordination.</t>
  </si>
  <si>
    <t>Patients Receiving Care Coordination Services</t>
  </si>
  <si>
    <t>Regional contacts led outreach - precise number of surveys unknown</t>
  </si>
  <si>
    <t xml:space="preserve">284
(no rate available)
</t>
  </si>
  <si>
    <t>Population Health Strategy Committee – Primary Care Workgroup Meeting 2/18/21</t>
  </si>
  <si>
    <t>Learn about primary care provider group's perspective about the ACO to inform program planning and organizational priorities.</t>
  </si>
  <si>
    <t>Primary Care Workgroup</t>
  </si>
  <si>
    <t>18+</t>
  </si>
  <si>
    <t>Data &amp; Analytics Survey</t>
  </si>
  <si>
    <t xml:space="preserve">Gain an understanding of data and analytics resources by the OneCare Network and identify additional data needs, garner input for future planning of applications, and confirm existing technical contacts.
</t>
  </si>
  <si>
    <t xml:space="preserve">Analytics Contacts of the full OneCare Network </t>
  </si>
  <si>
    <t>Finance Survey</t>
  </si>
  <si>
    <t xml:space="preserve">Understand the financial needs of the OneCare Network, identify educational needs, solicit updated financial contact information, and obtain a general current-state of the network. </t>
  </si>
  <si>
    <t>Financial Contacts in the OneCare Network</t>
  </si>
  <si>
    <t>Patient Experience of Care Coordination Survey ('22)</t>
  </si>
  <si>
    <t>382
(no rate available)</t>
  </si>
  <si>
    <t>UVM COM Provider Survey</t>
  </si>
  <si>
    <t>OneCare worked with UVM College of Medicine consultants to create a provider satisfaction survey to pilot the measurement of provider satisfaction using an evidence-based approach.</t>
  </si>
  <si>
    <t>Primary Care Clinicians</t>
  </si>
  <si>
    <t xml:space="preserve">Academic Medicine Provider Qualitative Interviews </t>
  </si>
  <si>
    <t>Qualitative interviews with family medicine physicians to understand how well they understand value-based care and its impact on their work.</t>
  </si>
  <si>
    <t>Family Medicine Physicians</t>
  </si>
  <si>
    <t>CPR Informal/Qualitative Meeting Survey</t>
  </si>
  <si>
    <t>To learn the pros and cons of the CPR Program from the participant perspective.</t>
  </si>
  <si>
    <t>CPR Clinical Advisory Group</t>
  </si>
  <si>
    <t>HSA Consultations - Spring 2023</t>
  </si>
  <si>
    <t xml:space="preserve">Gather feedback around what was useful from the HSA Consultations in Spring 2023. </t>
  </si>
  <si>
    <t>HSA Consultations Attendees</t>
  </si>
  <si>
    <t>OneCare CPR, CC Program and VBIF Program Evaluation (Still in process)</t>
  </si>
  <si>
    <t>OneCare has contracted Cynosure Health to evaluate the effectiveness of key OneCare programmatic initiatives in order to inform decisions about future investments and programmatic adaptations.</t>
  </si>
  <si>
    <t>OneCare Network</t>
  </si>
  <si>
    <t>Care Coordination Focus Groups (4 sessions on different topics)</t>
  </si>
  <si>
    <t>Gather feedback on care coordination program elements and how best to improve and streamline required reporting.</t>
  </si>
  <si>
    <t>Broad stakeholder group, including: AAA, HHH, DA, FQHC, Independent Primary Care, AHS, DVHA, VDH, DMH, VCCI, MVP, Pediatric Primary Care, SASH, Blueprint</t>
  </si>
  <si>
    <t>60- 85% per session</t>
  </si>
  <si>
    <t>Patient Experience of Care Coordination Survey ('23) NOTE: Survey currently in the field</t>
  </si>
  <si>
    <t>TBD - currently in the field</t>
  </si>
  <si>
    <t>Part 9. Other Vermont All-Payer ACO Model</t>
  </si>
  <si>
    <t>Appendix 9.1: ACO Activities related to the Vermont All-Payer Model ACO Agreement Population Health and Quality Goals</t>
  </si>
  <si>
    <r>
      <t xml:space="preserve">Measure
</t>
    </r>
    <r>
      <rPr>
        <b/>
        <i/>
        <sz val="11"/>
        <color indexed="8"/>
        <rFont val="Calibri"/>
        <family val="2"/>
      </rPr>
      <t>(ACO Specific All-Payer Model Target)</t>
    </r>
  </si>
  <si>
    <t xml:space="preserve">2023 Activities </t>
  </si>
  <si>
    <t>Planned Changes and/or Additions for 2024</t>
  </si>
  <si>
    <t>All-Payer ACO Model (ACO Specific) Goal #1: Increase Access to Primary Care</t>
  </si>
  <si>
    <t>Describe activities directed towards Goal #1</t>
  </si>
  <si>
    <t xml:space="preserve">1. OneCare implemented a Population Health Model in 2023 designed to increase accountability and to reward and incentivize network participants who deliver high quality results compared to applicable benchmarks. Specific measures focus on wellness visits for adults and pediatrics, and developmental screenings for the pediatric population, using measure standards which align with our annual quality measures to assist with trending which provides opportunities to identify gaps in care over time. 
2. The PHM also applies to non-primary care entities. Designated Agencies and Area Agencies on Aging are both incentivized to facilitate engagement with primary care for members they report are receiving care management from their organization. 
3. The Consumer Assessment of HealthCare Providers &amp; Systems (CAHPS) for PY2023 allows OneCare's network to observe key primary care engagement metrics. Timely Care, Appointments and Information are key focus areas using patient experience surveys for our population. Results for PY2022 CAHPS patient experience survey to be released in the fall of 2023, OneCare scored an 82.95% for Getting Timely Care, Appointments and Information measure (PY2021) compared to 82.48% (PY2019). CAHPS for this measure was not required in PY2020 due to the COVID-19 pandemic, therefore no results available. </t>
  </si>
  <si>
    <t xml:space="preserve">The 2024 Population Health Model will continue the focus toward increasing access to primary care through the Medicare Annual Wellness Visit, Child and Adolescent Well Care Visits and Developmental Screening in the First Three Years of Life quality measures using standard measure specifications for consistency. </t>
  </si>
  <si>
    <t>All-Payer ACO Model (ACO Specific) Goal #2: Reduce Deaths Related to Suicide and Drug Overdose</t>
  </si>
  <si>
    <t>Describe activities directed towards Goal #2</t>
  </si>
  <si>
    <t>1. Depression Screening &amp; Follow-Up, Follow-Up after ED for Mental Illness and 7-Day Follow-Up after Hospitalization for Mental Illness are continued focus areas and part of our annual quality measures for our population. 
2. OneCare provided supporting documents for these measures in July of 2023 to ensure ACO network understanding of requirements.
3. OneCare implemented the Population Health Management program in 2023 which offered PHM bonus measures including Follow-Up after ED for Mental Illness and Follow-Up after Hospitalization for Mental Illness (7 Day).  Continuum of Care Providers (Designated Mental Health Agencies) can earn incentive dollars for participation and improvement in the mental illness measures listed above.
4. The CPR program includes tiered payment streams, which increase if participants agree to integrate mental health services.</t>
  </si>
  <si>
    <t>The 2024 Population Health Model will implement the Initiation &amp; Engagement of Substance Use Disorder Treatment measure as part of the required measures for adult, pediatric and family medicine primary care practices.</t>
  </si>
  <si>
    <r>
      <rPr>
        <b/>
        <sz val="11"/>
        <color rgb="FF000000"/>
        <rFont val="Calibri"/>
      </rPr>
      <t>Multi-Payer</t>
    </r>
    <r>
      <rPr>
        <sz val="11"/>
        <color rgb="FF000000"/>
        <rFont val="Calibri"/>
        <scheme val="minor"/>
      </rPr>
      <t xml:space="preserve"> ACO screening and follow-up for clinical depression and follow-up plan
</t>
    </r>
    <r>
      <rPr>
        <i/>
        <sz val="11"/>
        <color rgb="FF000000"/>
        <rFont val="Calibri"/>
      </rPr>
      <t>(75th percentile compared to Medicare nationally)</t>
    </r>
  </si>
  <si>
    <t xml:space="preserve">1. Depression Screening &amp; Follow-Up continues to be a focus area for PY2023 under our annual quality measures. 
2. VBIF 2022 Q4 results which include the Depression Screening measure are currently being shared across the network for those pediatric practices who had patients selected for clinical review and measure compliance, which requires providers to screen patients annually and perform the necessary follow-up for positive depression screens using standardized tools. 
3. OneCare has implemented a Mental Health Screening Initiative that is designed for primary care participants to collect and report results and follow-up to support statewide reporting on mental health screening.  Mental health screening refers to clinically screening and assessing patients for depression, risk of suicide, anxiety and/or other mental health disorders using standardized tools to capture the data. This program rewards participants who electronically capture screening responses and electronically report those results on a quarterly basis directly from the participant electronic health record. </t>
  </si>
  <si>
    <t xml:space="preserve">The intent is to continue the Mental Health Screening Initiative in 2024. </t>
  </si>
  <si>
    <t>All-Payer ACO Model (ACO Specific) Goal #3: Reduce Prevalence and Morbidity of Chronic Disease (COPD, Hypertension, Diabetes)</t>
  </si>
  <si>
    <t>Describe activities directed towards Goal #3</t>
  </si>
  <si>
    <t>1. Tobacco Use, Screening &amp; Cessation Intervention, Hypertension and Diabetes continue to be main focus areas for our annual quality metrics for 2023. 
2. Quality measure summary documents have been created and shared via the OneCare portal in July 2023 for our network participants which outline measure specifications and compliance for each. 
3. OneCare continues to offer direct access to the Hypertension/Diabetes WorkBench One application allowing participants the ability to identify patients identified with chronic conditions to assist in early intervention and clinical management with the intent to improve outcomes and care. 
4. In Fall 2023, OneCare will transition to the Arcadia platform which offers real-time performance rates based on claims and clinical data at any given time for each participant. This level of data will allow participants to act accordingly for their patient population relative to targeted outreach and follow-up requirements necessary for measure compliance. 
5. Work continues on the Performance Improvement Project (PIP) where the focus is on Hypertension Management through collaborative efforts between DHVA, Vermont Department of Health (VDH), Vermont Chronic Care Initiative (VCCI) and Blueprint for Health.  This project has evolved over the last 12 months and is looking at the possibility for participants to obtain BP cuffs through a member's pharmacy benefit in addition to DME benefits. Data around cost, availability and requirements continue to be top of mind as new information becomes available. The team will work collectively to create a communication plan if the pharmacy benefit is an approved option. This is currently being evaluated with a decision in July/August 2023. 
6. Under the Population Health Model OneCare implemented two measures relative to blood pressure control and follow-up which were added at the HSA level for accountability: Follow-Up after Hypertension or High Blood Pressure Initial Diagnosis and Follow-Up after Hypertension or High Blood Pressure Routine. These measures are aligned with adult and pediatric practices who treat patients with a new diagnosis of Hypertension who did not receive appropriate follow-up care.</t>
  </si>
  <si>
    <t xml:space="preserve">The measures listed will continue to be a focus area in 2024 through annual quality metrics and the Population Health Model which includes care coordination and quality targets. </t>
  </si>
  <si>
    <t xml:space="preserve">Hypertension and Diabetes </t>
  </si>
  <si>
    <t>1. Results from VBIF 2022 Q4 for the Hypertension and Diabetes measures were shared with network participants in July 2023. The results are provided at the TIN level which include target and stretch goals aligned to specific benchmarks. Participants will receive incentive payments based on performance and achievement of target and stretch benchmark percentiles. 
2. Diabetes HbA1c Poor Control (&gt;9%) data collection efforts continue under the Population Health Program Period 2 quarterly efforts. 
3. Data from Vermont Information Technology Leaders (VITL) University of Vermont (UVMMC) EPIC and Dartmouth Hitchcock Medical Center (DHMC) EPIC clinical feeds in addition to manual chart reviews continue to be used to help identify gaps and opportunities for improvement through targeted network outreach for increased data feeds.</t>
  </si>
  <si>
    <t xml:space="preserve">1. In 2024, the Population Health Model will shift to the Hypertension: Controlling High Blood Pressure measure which aligns directly with our annual quality measures, and has standardized specifications and coordinating benchmarks.
2. Hypertension: Controlling High Blood Pressure and Diabetes Hemoglobin HbA1c Poor Control will remain annual quality measures under our programs. </t>
  </si>
  <si>
    <r>
      <rPr>
        <b/>
        <sz val="11"/>
        <color rgb="FF000000"/>
        <rFont val="Calibri"/>
        <family val="2"/>
      </rPr>
      <t>Multi-Payer</t>
    </r>
    <r>
      <rPr>
        <sz val="11"/>
        <color rgb="FF000000"/>
        <rFont val="Calibri"/>
        <family val="2"/>
        <scheme val="minor"/>
      </rPr>
      <t xml:space="preserve"> ACO tobacco use assessment and cessation intervention
</t>
    </r>
    <r>
      <rPr>
        <i/>
        <sz val="11"/>
        <color rgb="FF000000"/>
        <rFont val="Calibri"/>
        <family val="2"/>
      </rPr>
      <t>(75th percentile compared to Medicare nationally)</t>
    </r>
  </si>
  <si>
    <t xml:space="preserve">1. Under the Population Health Model there is a focus on wellness visits and screenings which supports an increase in preventive care for the young adult population. Part of wellness visits and screenings includes screening for tobacco use and cessation intervention where applicable. </t>
  </si>
  <si>
    <t xml:space="preserve">There are no planned changes for 2024. </t>
  </si>
  <si>
    <t>All-Cause Unplanned Admissions for Patients with Multiple Chronic Conditions</t>
  </si>
  <si>
    <t>OneCare supports unplanned admissions improvement efforts through Workbench One apps and ad hoc data requests by the OneCare network.</t>
  </si>
  <si>
    <t>One of the 2024 PHM measures - integral piece of OneCare 2024 programming.</t>
  </si>
  <si>
    <t>Diabetes Mellitus: HbA1c Poor Control</t>
  </si>
  <si>
    <t>Will continue to be an area of focus for quality improvement when prioritized by practices.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t>
  </si>
  <si>
    <t>Follow-up after Hospitalization for Mental Illness (7-day)</t>
  </si>
  <si>
    <t>PCMH CAHPS Survey Composite Measures collected by DVHA</t>
  </si>
  <si>
    <t xml:space="preserve">Patient experience will be supported by the 2024 PHM measures that focus in large part on encouraging both patients and providers to seek/provide preventive care. Additionally, OneCare's value-based care team will continue working with HSA partner on campaigns that encourage primary care enagement. </t>
  </si>
  <si>
    <t xml:space="preserve">Risk-Standardized, All-Condition Readmission </t>
  </si>
  <si>
    <t>Preventive Care and Screening: Influenza Immunization</t>
  </si>
  <si>
    <t>Will continue to be an area of focus for quality improvement when prioritized by practices. Preventive care, including vaccinations, is supported by the Medicare Annual Wellness Visit (a visit incentivized under the 2024 PHM model.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t>
  </si>
  <si>
    <t>Colorectal Cancer Screening</t>
  </si>
  <si>
    <t>Will continue to be an area of focus for quality improvement when prioritized by practices. Preventive care, including cancer screening, is supported by the Medicare Annual Wellness Visit (a visit incentivized under the 2024 PHM model.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t>
  </si>
  <si>
    <t>CAHPS: Access to Care</t>
  </si>
  <si>
    <t xml:space="preserve">Access to care will be supported by the 2024 PHM measures that focus in large part on encouraging both patients and providers to seek/provide preventive care. Additionally, OneCare's value-based care team will continue working with HSA partner on campaigns that encourage primary care enagement. </t>
  </si>
  <si>
    <t>One of the 2024 PHM measures.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t>
  </si>
  <si>
    <t>UVMHN-Self Funded</t>
  </si>
  <si>
    <t>Preventive care, including cancer screening will continue to be an area of focus for quality improvement when prioritized by practices.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t>
  </si>
  <si>
    <t>Breast Cancer Screening</t>
  </si>
  <si>
    <t>Hemoglobin A1c Control for Patients with Diabetes</t>
  </si>
  <si>
    <t>Diabetes Eye Exam</t>
  </si>
  <si>
    <t xml:space="preserve">Will continue to be an area of focus for quality improvement when prioritized by practices.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 </t>
  </si>
  <si>
    <t>Follow-up after ED for Patients with Multiple Chronic Conditions</t>
  </si>
  <si>
    <t xml:space="preserve">Will continue to be an area of focus for quality improvement when prioritized by practices. 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 One of the 2024 PHM measures - integral piece of OneCare 2024 programming. </t>
  </si>
  <si>
    <t xml:space="preserve">Child &amp; Adoelscent Well Care Visits </t>
  </si>
  <si>
    <t>Depression Screenning and Follow-Up Plan</t>
  </si>
  <si>
    <t xml:space="preserve">Depression Screening &amp; Follow-Up Plan continues to be a focus area through annual quality measurement efforts. OneCare has implemented a Mental Health Screening Initiative that is designed for primary care participants to collect and report results and follow-up to support statewide reporting on mental health screening.  Mental health screening refers to clinically screening and assessing patients for depression, risk of suicide, anxiety and/or other mental health disorders using standardized tools to capture the data. This program rewards participants who electronically capture screening responses and electronically report those results on a quarterly basis directly from the participant electronic health record. The mental health initiative is intended to continue in 2024. </t>
  </si>
  <si>
    <t>Note: The following tabs are newly populated in Adaptive, but are also included in this workbook as issues exist in Adaptive that do not allow for full reporting.</t>
  </si>
  <si>
    <t>Note: PHM Bonus Payment totals reflect 60% of the total potential to providers</t>
  </si>
  <si>
    <t>Note: The Comp. Payment Reform Program row reflects only the component that is incorporated into OneCare's income statement</t>
  </si>
  <si>
    <t xml:space="preserve">Undetermined at this time </t>
  </si>
  <si>
    <t xml:space="preserve">Part 2. ACO Providers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</si>
</sst>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409]#,##0.00\)"/>
    <numFmt numFmtId="168" formatCode="&quot;$&quot;#,##0"/>
    <numFmt numFmtId="169" formatCode="_([$$-409]* #,##0.00_);_([$$-409]* \(#,##0.00\);_([$$-409]* &quot;-&quot;??_);_(@_)"/>
    <numFmt numFmtId="170" formatCode="_([$$-409]* #,##0_);_([$$-409]* \(#,##0\);_([$$-409]* &quot;-&quot;??_);_(@_)"/>
  </numFmts>
  <fonts count="58">
    <font>
      <sz val="11"/>
      <color theme="1"/>
      <name val="Calibri"/>
      <family val="2"/>
      <scheme val="minor"/>
    </font>
    <font>
      <sz val="11"/>
      <color theme="1"/>
      <name val="Calibri"/>
      <scheme val="minor"/>
    </font>
    <font>
      <sz val="11"/>
      <color theme="1"/>
      <name val="Calibri"/>
      <scheme val="minor"/>
    </font>
    <font>
      <b/>
      <sz val="11"/>
      <color indexed="8"/>
      <name val="Calibri"/>
      <family val="2"/>
    </font>
    <font>
      <i/>
      <sz val="11"/>
      <color indexed="8"/>
      <name val="Calibri"/>
      <family val="2"/>
    </font>
    <font>
      <sz val="7"/>
      <color indexed="8"/>
      <name val="Times New Roman"/>
      <family val="1"/>
    </font>
    <font>
      <b/>
      <sz val="11"/>
      <name val="Calibri"/>
      <family val="2"/>
    </font>
    <font>
      <b/>
      <i/>
      <sz val="11"/>
      <color indexed="8"/>
      <name val="Calibri"/>
      <family val="2"/>
    </font>
    <font>
      <sz val="11"/>
      <color theme="1"/>
      <name val="Calibri"/>
      <family val="2"/>
      <scheme val="minor"/>
    </font>
    <font>
      <sz val="11"/>
      <color theme="1"/>
      <name val="Book Antiqua"/>
      <family val="1"/>
    </font>
    <font>
      <b/>
      <sz val="11"/>
      <color theme="1"/>
      <name val="Calibri"/>
      <family val="2"/>
      <scheme val="minor"/>
    </font>
    <font>
      <b/>
      <sz val="11"/>
      <color theme="0"/>
      <name val="Book Antiqua"/>
      <family val="1"/>
    </font>
    <font>
      <i/>
      <sz val="11"/>
      <color theme="1"/>
      <name val="Calibri"/>
      <family val="2"/>
      <scheme val="minor"/>
    </font>
    <font>
      <sz val="11"/>
      <name val="Calibri"/>
      <family val="2"/>
      <scheme val="minor"/>
    </font>
    <font>
      <sz val="11"/>
      <color theme="1"/>
      <name val="Calibri"/>
      <family val="2"/>
    </font>
    <font>
      <b/>
      <sz val="11"/>
      <color theme="1"/>
      <name val="Calibri"/>
      <family val="2"/>
    </font>
    <font>
      <sz val="11"/>
      <color rgb="FF333333"/>
      <name val="Times New Roman"/>
      <family val="1"/>
    </font>
    <font>
      <b/>
      <sz val="11"/>
      <color rgb="FF333333"/>
      <name val="Times New Roman"/>
      <family val="1"/>
    </font>
    <font>
      <sz val="8"/>
      <color rgb="FF212121"/>
      <name val="Segoe UI"/>
      <family val="2"/>
    </font>
    <font>
      <sz val="11"/>
      <color rgb="FF000000"/>
      <name val="Times New Roman"/>
      <family val="1"/>
    </font>
    <font>
      <b/>
      <sz val="11"/>
      <name val="Calibri"/>
      <family val="2"/>
      <scheme val="minor"/>
    </font>
    <font>
      <b/>
      <u/>
      <sz val="11"/>
      <color theme="1"/>
      <name val="Calibri"/>
      <family val="2"/>
    </font>
    <font>
      <b/>
      <sz val="14"/>
      <color theme="1"/>
      <name val="Calibri"/>
      <family val="2"/>
    </font>
    <font>
      <sz val="11"/>
      <name val="Calibri"/>
      <family val="2"/>
    </font>
    <font>
      <b/>
      <sz val="16"/>
      <color theme="1"/>
      <name val="Calibri"/>
      <family val="2"/>
    </font>
    <font>
      <b/>
      <sz val="20"/>
      <color theme="1"/>
      <name val="Calibri"/>
      <family val="2"/>
      <scheme val="minor"/>
    </font>
    <font>
      <sz val="11"/>
      <color rgb="FFFF0000"/>
      <name val="Calibri"/>
      <family val="2"/>
      <scheme val="minor"/>
    </font>
    <font>
      <b/>
      <sz val="11"/>
      <color indexed="8"/>
      <name val="Calibri"/>
      <family val="2"/>
      <scheme val="minor"/>
    </font>
    <font>
      <i/>
      <sz val="11"/>
      <name val="Calibri"/>
      <family val="2"/>
      <scheme val="minor"/>
    </font>
    <font>
      <b/>
      <sz val="11"/>
      <color rgb="FFFF0000"/>
      <name val="Calibri"/>
      <family val="2"/>
      <scheme val="minor"/>
    </font>
    <font>
      <sz val="11"/>
      <name val="Book Antiqua"/>
      <family val="1"/>
    </font>
    <font>
      <b/>
      <sz val="11"/>
      <color rgb="FF000000"/>
      <name val="Calibri"/>
      <family val="2"/>
    </font>
    <font>
      <sz val="11"/>
      <color rgb="FF000000"/>
      <name val="Calibri"/>
      <family val="2"/>
    </font>
    <font>
      <sz val="11"/>
      <color rgb="FF000000"/>
      <name val="Calibri"/>
      <family val="2"/>
      <scheme val="minor"/>
    </font>
    <font>
      <sz val="11"/>
      <color theme="0"/>
      <name val="Calibri"/>
      <family val="2"/>
      <scheme val="minor"/>
    </font>
    <font>
      <sz val="11"/>
      <color theme="0"/>
      <name val="Book Antiqua"/>
      <family val="1"/>
    </font>
    <font>
      <b/>
      <sz val="16"/>
      <color theme="0"/>
      <name val="Book Antiqua"/>
      <family val="1"/>
    </font>
    <font>
      <b/>
      <sz val="11"/>
      <color theme="0"/>
      <name val="Calibri"/>
      <family val="2"/>
    </font>
    <font>
      <b/>
      <sz val="11"/>
      <color rgb="FF000000"/>
      <name val="Calibri"/>
    </font>
    <font>
      <sz val="11"/>
      <color rgb="FF000000"/>
      <name val="Calibri"/>
    </font>
    <font>
      <sz val="11"/>
      <color theme="1"/>
      <name val="Calibri"/>
    </font>
    <font>
      <sz val="11"/>
      <color theme="1"/>
      <name val="Calibri"/>
      <family val="2"/>
      <charset val="1"/>
    </font>
    <font>
      <b/>
      <sz val="11"/>
      <color rgb="FF000000"/>
      <name val="Calibri"/>
      <scheme val="minor"/>
    </font>
    <font>
      <sz val="11"/>
      <color rgb="FF000000"/>
      <name val="Calibri"/>
      <scheme val="minor"/>
    </font>
    <font>
      <b/>
      <sz val="11"/>
      <color theme="1"/>
      <name val="Calibri"/>
      <scheme val="minor"/>
    </font>
    <font>
      <b/>
      <sz val="11"/>
      <name val="Calibri"/>
      <scheme val="minor"/>
    </font>
    <font>
      <b/>
      <sz val="11"/>
      <color rgb="FF000000"/>
      <name val="Book Antiqua"/>
      <family val="1"/>
    </font>
    <font>
      <i/>
      <sz val="11"/>
      <color rgb="FF000000"/>
      <name val="Calibri"/>
    </font>
    <font>
      <i/>
      <sz val="11"/>
      <color rgb="FF000000"/>
      <name val="Calibri"/>
      <family val="2"/>
    </font>
    <font>
      <sz val="11"/>
      <color rgb="FF000000"/>
      <name val="Book Antiqua"/>
      <family val="1"/>
    </font>
    <font>
      <sz val="10"/>
      <color rgb="FF000000"/>
      <name val="Book Antiqua"/>
      <family val="1"/>
    </font>
    <font>
      <b/>
      <sz val="10"/>
      <color rgb="FF000000"/>
      <name val="Book Antiqua"/>
      <family val="1"/>
    </font>
    <font>
      <b/>
      <sz val="12"/>
      <color rgb="FF000000"/>
      <name val="Calibri"/>
      <family val="2"/>
    </font>
    <font>
      <sz val="11"/>
      <name val="Calibri"/>
    </font>
    <font>
      <sz val="11"/>
      <color rgb="FFFF0000"/>
      <name val="Calibri"/>
      <family val="2"/>
    </font>
    <font>
      <b/>
      <sz val="18"/>
      <color rgb="FFFF0000"/>
      <name val="Calibri Light"/>
      <scheme val="major"/>
    </font>
    <font>
      <b/>
      <sz val="11"/>
      <name val="Book Antiqua"/>
      <family val="1"/>
    </font>
    <font>
      <b/>
      <sz val="12"/>
      <name val="Book Antiqua"/>
      <family val="1"/>
    </font>
  </fonts>
  <fills count="2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2F2F2"/>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2CC"/>
        <bgColor indexed="64"/>
      </patternFill>
    </fill>
    <fill>
      <patternFill patternType="solid">
        <fgColor theme="2"/>
        <bgColor indexed="64"/>
      </patternFill>
    </fill>
    <fill>
      <patternFill patternType="solid">
        <fgColor rgb="FFD9E1F2"/>
        <bgColor indexed="64"/>
      </patternFill>
    </fill>
    <fill>
      <patternFill patternType="solid">
        <fgColor rgb="FFD0CECE"/>
        <bgColor indexed="64"/>
      </patternFill>
    </fill>
    <fill>
      <patternFill patternType="solid">
        <fgColor rgb="FFAEAAAA"/>
        <bgColor rgb="FF000000"/>
      </patternFill>
    </fill>
    <fill>
      <patternFill patternType="solid">
        <fgColor rgb="FFD0CECE"/>
        <bgColor rgb="FF000000"/>
      </patternFill>
    </fill>
    <fill>
      <patternFill patternType="solid">
        <fgColor theme="1" tint="0.499984740745262"/>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double">
        <color rgb="FF000000"/>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578">
    <xf numFmtId="0" fontId="0" fillId="0" borderId="0" xfId="0"/>
    <xf numFmtId="0" fontId="0" fillId="0" borderId="1" xfId="0" applyBorder="1"/>
    <xf numFmtId="0" fontId="10" fillId="0" borderId="0" xfId="0" applyFont="1"/>
    <xf numFmtId="0" fontId="9" fillId="0" borderId="0" xfId="0" applyFont="1"/>
    <xf numFmtId="0" fontId="0" fillId="0" borderId="0" xfId="0" applyAlignment="1">
      <alignment horizontal="left" vertical="center" indent="1"/>
    </xf>
    <xf numFmtId="0" fontId="0" fillId="0" borderId="0" xfId="0" applyAlignment="1">
      <alignment horizontal="left"/>
    </xf>
    <xf numFmtId="0" fontId="0" fillId="0" borderId="0" xfId="0" applyAlignment="1">
      <alignment horizontal="left" indent="1"/>
    </xf>
    <xf numFmtId="0" fontId="14"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14" fillId="0" borderId="0" xfId="0" applyFont="1"/>
    <xf numFmtId="0" fontId="12" fillId="0" borderId="0" xfId="0" applyFont="1"/>
    <xf numFmtId="0" fontId="11" fillId="0" borderId="0" xfId="0" applyFont="1"/>
    <xf numFmtId="0" fontId="16" fillId="0" borderId="0" xfId="0" applyFont="1" applyAlignment="1">
      <alignment vertical="center"/>
    </xf>
    <xf numFmtId="0" fontId="17" fillId="0" borderId="0" xfId="0" applyFont="1" applyAlignment="1">
      <alignment horizontal="right" vertical="center" wrapText="1"/>
    </xf>
    <xf numFmtId="0" fontId="16" fillId="0" borderId="0" xfId="0" applyFont="1" applyAlignment="1">
      <alignment horizontal="right" vertical="center"/>
    </xf>
    <xf numFmtId="0" fontId="17" fillId="0" borderId="0" xfId="0" applyFont="1" applyAlignment="1">
      <alignment horizontal="right" vertical="center"/>
    </xf>
    <xf numFmtId="0" fontId="18" fillId="0" borderId="0" xfId="0" applyFont="1" applyAlignment="1">
      <alignment wrapText="1"/>
    </xf>
    <xf numFmtId="0" fontId="18" fillId="0" borderId="0" xfId="0" applyFont="1"/>
    <xf numFmtId="0" fontId="17" fillId="0" borderId="0" xfId="0" applyFont="1" applyAlignment="1">
      <alignment vertical="center"/>
    </xf>
    <xf numFmtId="0" fontId="11" fillId="0" borderId="0" xfId="0" applyFont="1" applyAlignment="1">
      <alignment horizontal="center"/>
    </xf>
    <xf numFmtId="0" fontId="17" fillId="0" borderId="1" xfId="0" applyFont="1" applyBorder="1" applyAlignment="1">
      <alignment horizontal="center" vertical="center" wrapText="1"/>
    </xf>
    <xf numFmtId="44" fontId="16" fillId="2" borderId="1" xfId="0" applyNumberFormat="1" applyFont="1" applyFill="1" applyBorder="1" applyAlignment="1">
      <alignment vertical="center"/>
    </xf>
    <xf numFmtId="0" fontId="0" fillId="2" borderId="0" xfId="0" applyFill="1"/>
    <xf numFmtId="164" fontId="16" fillId="2" borderId="1" xfId="0" applyNumberFormat="1" applyFont="1" applyFill="1" applyBorder="1" applyAlignment="1">
      <alignment vertical="center"/>
    </xf>
    <xf numFmtId="0" fontId="0" fillId="0" borderId="0" xfId="0" applyAlignment="1">
      <alignment textRotation="90"/>
    </xf>
    <xf numFmtId="0" fontId="14" fillId="0" borderId="0" xfId="0" applyFont="1" applyAlignment="1">
      <alignment horizontal="center" vertical="center" wrapText="1"/>
    </xf>
    <xf numFmtId="0" fontId="15" fillId="3" borderId="1" xfId="0" applyFont="1" applyFill="1" applyBorder="1" applyAlignment="1">
      <alignment horizontal="center" vertical="center" wrapText="1"/>
    </xf>
    <xf numFmtId="0" fontId="10" fillId="0" borderId="1" xfId="0" applyFont="1" applyBorder="1" applyAlignment="1">
      <alignment wrapText="1"/>
    </xf>
    <xf numFmtId="0" fontId="10" fillId="0" borderId="1" xfId="0" applyFont="1" applyBorder="1"/>
    <xf numFmtId="0" fontId="14" fillId="0" borderId="1" xfId="0" applyFont="1" applyBorder="1"/>
    <xf numFmtId="0" fontId="0" fillId="7" borderId="0" xfId="0" applyFill="1"/>
    <xf numFmtId="0" fontId="0" fillId="3" borderId="0" xfId="0" applyFill="1"/>
    <xf numFmtId="0" fontId="0" fillId="0" borderId="14" xfId="0" applyBorder="1"/>
    <xf numFmtId="0" fontId="6" fillId="4" borderId="1" xfId="0" applyFont="1" applyFill="1" applyBorder="1" applyAlignment="1">
      <alignment horizontal="left" vertical="center" wrapText="1"/>
    </xf>
    <xf numFmtId="0" fontId="21" fillId="0" borderId="1" xfId="0" applyFont="1" applyBorder="1"/>
    <xf numFmtId="0" fontId="13" fillId="0" borderId="1" xfId="0" applyFont="1" applyBorder="1" applyAlignment="1">
      <alignment wrapText="1"/>
    </xf>
    <xf numFmtId="0" fontId="23" fillId="0" borderId="1" xfId="0" applyFont="1" applyBorder="1" applyAlignment="1">
      <alignment horizontal="left" vertical="center" wrapText="1"/>
    </xf>
    <xf numFmtId="0" fontId="23" fillId="0" borderId="1" xfId="0" applyFont="1" applyBorder="1" applyAlignment="1">
      <alignment wrapText="1"/>
    </xf>
    <xf numFmtId="0" fontId="6" fillId="0" borderId="1" xfId="0" applyFont="1" applyBorder="1" applyAlignment="1">
      <alignment horizontal="left" vertical="center" wrapText="1"/>
    </xf>
    <xf numFmtId="0" fontId="0" fillId="4" borderId="1" xfId="0" applyFill="1" applyBorder="1" applyAlignment="1">
      <alignment horizontal="left"/>
    </xf>
    <xf numFmtId="0" fontId="0" fillId="4" borderId="1" xfId="0" applyFill="1" applyBorder="1"/>
    <xf numFmtId="0" fontId="0" fillId="0" borderId="1" xfId="0" applyBorder="1" applyAlignment="1">
      <alignment horizontal="left"/>
    </xf>
    <xf numFmtId="0" fontId="0" fillId="0" borderId="1" xfId="0" applyBorder="1" applyAlignment="1">
      <alignment horizontal="left" wrapText="1"/>
    </xf>
    <xf numFmtId="0" fontId="13" fillId="0" borderId="0" xfId="0" applyFont="1" applyAlignment="1">
      <alignment horizontal="left" wrapText="1"/>
    </xf>
    <xf numFmtId="0" fontId="10" fillId="9" borderId="0" xfId="0" applyFont="1" applyFill="1" applyAlignment="1">
      <alignment horizontal="left"/>
    </xf>
    <xf numFmtId="0" fontId="13" fillId="9" borderId="0" xfId="0" applyFont="1" applyFill="1" applyAlignment="1">
      <alignment horizontal="right" vertical="center" textRotation="90" wrapText="1"/>
    </xf>
    <xf numFmtId="0" fontId="20" fillId="0" borderId="0" xfId="0" applyFont="1" applyAlignment="1">
      <alignment horizontal="right" wrapText="1"/>
    </xf>
    <xf numFmtId="0" fontId="10" fillId="0" borderId="0" xfId="0" applyFont="1" applyAlignment="1">
      <alignment horizontal="right"/>
    </xf>
    <xf numFmtId="49" fontId="0" fillId="0" borderId="7" xfId="0" applyNumberFormat="1" applyBorder="1" applyAlignment="1">
      <alignment horizontal="left"/>
    </xf>
    <xf numFmtId="49" fontId="0" fillId="0" borderId="0" xfId="0" applyNumberFormat="1" applyAlignment="1">
      <alignment textRotation="90"/>
    </xf>
    <xf numFmtId="0" fontId="25" fillId="10" borderId="2" xfId="1" applyNumberFormat="1" applyFont="1" applyFill="1" applyBorder="1"/>
    <xf numFmtId="0" fontId="25" fillId="10" borderId="3" xfId="1" applyNumberFormat="1" applyFont="1" applyFill="1" applyBorder="1"/>
    <xf numFmtId="0" fontId="0" fillId="0" borderId="0" xfId="1" applyNumberFormat="1" applyFont="1"/>
    <xf numFmtId="165" fontId="0" fillId="0" borderId="0" xfId="1" applyNumberFormat="1" applyFont="1"/>
    <xf numFmtId="0" fontId="0" fillId="0" borderId="0" xfId="0" quotePrefix="1"/>
    <xf numFmtId="0" fontId="14" fillId="0" borderId="0" xfId="0" applyFont="1" applyAlignment="1">
      <alignment wrapText="1"/>
    </xf>
    <xf numFmtId="49" fontId="14" fillId="0" borderId="0" xfId="0" applyNumberFormat="1" applyFont="1" applyAlignment="1">
      <alignment wrapText="1"/>
    </xf>
    <xf numFmtId="0" fontId="14" fillId="0" borderId="0" xfId="0" applyFont="1" applyAlignment="1">
      <alignment horizontal="center" wrapText="1"/>
    </xf>
    <xf numFmtId="0" fontId="15" fillId="0" borderId="0" xfId="0" applyFont="1" applyAlignment="1">
      <alignment wrapText="1"/>
    </xf>
    <xf numFmtId="0" fontId="0" fillId="0" borderId="1" xfId="0" applyBorder="1" applyAlignment="1">
      <alignment horizontal="left" vertical="center" wrapText="1"/>
    </xf>
    <xf numFmtId="0" fontId="2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0" fillId="0" borderId="0" xfId="0" applyAlignment="1">
      <alignment horizontal="center" vertical="center" wrapText="1"/>
    </xf>
    <xf numFmtId="0" fontId="0" fillId="13" borderId="0" xfId="0" applyFill="1"/>
    <xf numFmtId="0" fontId="10" fillId="0" borderId="1" xfId="0" applyFont="1" applyBorder="1" applyAlignment="1">
      <alignment horizontal="center" vertical="center" wrapText="1"/>
    </xf>
    <xf numFmtId="0" fontId="13" fillId="9" borderId="0" xfId="0" applyFont="1" applyFill="1"/>
    <xf numFmtId="166" fontId="13" fillId="9" borderId="0" xfId="0" applyNumberFormat="1" applyFont="1" applyFill="1"/>
    <xf numFmtId="166" fontId="0" fillId="0" borderId="0" xfId="0" applyNumberFormat="1"/>
    <xf numFmtId="165" fontId="13" fillId="9" borderId="7" xfId="1" applyNumberFormat="1" applyFont="1" applyFill="1" applyBorder="1"/>
    <xf numFmtId="165" fontId="0" fillId="0" borderId="7" xfId="1" applyNumberFormat="1" applyFont="1" applyBorder="1"/>
    <xf numFmtId="0" fontId="10" fillId="9" borderId="15" xfId="0" applyFont="1" applyFill="1" applyBorder="1"/>
    <xf numFmtId="165" fontId="10" fillId="9" borderId="16" xfId="1" applyNumberFormat="1" applyFont="1" applyFill="1" applyBorder="1"/>
    <xf numFmtId="166" fontId="10" fillId="9" borderId="15" xfId="0" applyNumberFormat="1" applyFont="1" applyFill="1" applyBorder="1"/>
    <xf numFmtId="0" fontId="0" fillId="0" borderId="0" xfId="0" applyAlignment="1">
      <alignment horizontal="center"/>
    </xf>
    <xf numFmtId="0" fontId="10" fillId="13" borderId="0" xfId="0" applyFont="1" applyFill="1"/>
    <xf numFmtId="0" fontId="10" fillId="0" borderId="3" xfId="0" applyFont="1" applyBorder="1" applyAlignment="1">
      <alignment wrapText="1"/>
    </xf>
    <xf numFmtId="0" fontId="10" fillId="0" borderId="3" xfId="0" applyFont="1" applyBorder="1" applyAlignment="1">
      <alignment horizontal="center" wrapText="1"/>
    </xf>
    <xf numFmtId="165" fontId="29" fillId="0" borderId="0" xfId="1" applyNumberFormat="1" applyFont="1" applyAlignment="1">
      <alignment horizontal="center"/>
    </xf>
    <xf numFmtId="166" fontId="0" fillId="0" borderId="0" xfId="2" applyNumberFormat="1" applyFont="1" applyFill="1"/>
    <xf numFmtId="9" fontId="0" fillId="0" borderId="0" xfId="3" applyFont="1" applyFill="1"/>
    <xf numFmtId="0" fontId="10" fillId="0" borderId="0" xfId="0" applyFont="1" applyAlignment="1">
      <alignment horizontal="left" wrapText="1"/>
    </xf>
    <xf numFmtId="0" fontId="10" fillId="3" borderId="1" xfId="0" applyFont="1" applyFill="1" applyBorder="1" applyAlignment="1">
      <alignment horizontal="center" wrapText="1"/>
    </xf>
    <xf numFmtId="0" fontId="10" fillId="0" borderId="1" xfId="0" applyFont="1" applyBorder="1" applyAlignment="1">
      <alignment horizontal="center" wrapText="1"/>
    </xf>
    <xf numFmtId="0" fontId="0" fillId="0" borderId="0" xfId="0" applyAlignment="1">
      <alignment wrapText="1"/>
    </xf>
    <xf numFmtId="0" fontId="10" fillId="0" borderId="0" xfId="0" applyFont="1" applyAlignment="1">
      <alignment horizontal="left"/>
    </xf>
    <xf numFmtId="0" fontId="0" fillId="0" borderId="10" xfId="0" applyBorder="1" applyAlignment="1">
      <alignment horizontal="left" indent="3"/>
    </xf>
    <xf numFmtId="0" fontId="10" fillId="0" borderId="10" xfId="0" applyFont="1" applyBorder="1" applyAlignment="1">
      <alignment horizontal="left" indent="2"/>
    </xf>
    <xf numFmtId="165" fontId="0" fillId="0" borderId="0" xfId="0" applyNumberFormat="1" applyAlignment="1">
      <alignment horizontal="center"/>
    </xf>
    <xf numFmtId="166" fontId="0" fillId="0" borderId="0" xfId="0" applyNumberFormat="1" applyAlignment="1">
      <alignment horizontal="center"/>
    </xf>
    <xf numFmtId="0" fontId="10" fillId="13" borderId="2" xfId="0" applyFont="1" applyFill="1" applyBorder="1"/>
    <xf numFmtId="0" fontId="10" fillId="0" borderId="6" xfId="0" applyFont="1" applyBorder="1"/>
    <xf numFmtId="0" fontId="0" fillId="9" borderId="0" xfId="0" applyFill="1"/>
    <xf numFmtId="166" fontId="0" fillId="9" borderId="0" xfId="0" applyNumberFormat="1" applyFill="1"/>
    <xf numFmtId="166" fontId="0" fillId="9" borderId="7" xfId="0" applyNumberFormat="1" applyFill="1" applyBorder="1"/>
    <xf numFmtId="166" fontId="0" fillId="0" borderId="7" xfId="0" applyNumberFormat="1" applyBorder="1"/>
    <xf numFmtId="0" fontId="30" fillId="0" borderId="0" xfId="0" applyFont="1"/>
    <xf numFmtId="0" fontId="30" fillId="0" borderId="0" xfId="0" applyFont="1" applyAlignment="1">
      <alignment horizontal="left"/>
    </xf>
    <xf numFmtId="0" fontId="32" fillId="0" borderId="6" xfId="0" applyFont="1" applyBorder="1"/>
    <xf numFmtId="0" fontId="32" fillId="0" borderId="0" xfId="0" applyFont="1"/>
    <xf numFmtId="0" fontId="31" fillId="0" borderId="6" xfId="0" applyFont="1" applyBorder="1" applyAlignment="1">
      <alignment horizontal="center"/>
    </xf>
    <xf numFmtId="165" fontId="0" fillId="0" borderId="0" xfId="0" applyNumberFormat="1"/>
    <xf numFmtId="43" fontId="0" fillId="0" borderId="0" xfId="1" applyFont="1"/>
    <xf numFmtId="165" fontId="10" fillId="0" borderId="6" xfId="1" applyNumberFormat="1" applyFont="1" applyBorder="1" applyAlignment="1">
      <alignment horizontal="center" wrapText="1"/>
    </xf>
    <xf numFmtId="165" fontId="10" fillId="0" borderId="0" xfId="1" applyNumberFormat="1" applyFont="1" applyBorder="1" applyAlignment="1">
      <alignment horizontal="center" wrapText="1"/>
    </xf>
    <xf numFmtId="0" fontId="10" fillId="0" borderId="3" xfId="0" applyFont="1" applyBorder="1" applyAlignment="1">
      <alignment horizontal="left" wrapText="1"/>
    </xf>
    <xf numFmtId="165" fontId="10" fillId="0" borderId="3" xfId="1" applyNumberFormat="1" applyFont="1" applyBorder="1" applyAlignment="1">
      <alignment horizontal="center" wrapText="1"/>
    </xf>
    <xf numFmtId="0" fontId="0" fillId="0" borderId="0" xfId="0" applyAlignment="1">
      <alignment horizontal="left" indent="3"/>
    </xf>
    <xf numFmtId="0" fontId="10" fillId="0" borderId="5" xfId="0" applyFont="1" applyBorder="1"/>
    <xf numFmtId="43" fontId="29" fillId="0" borderId="0" xfId="1" applyFont="1"/>
    <xf numFmtId="0" fontId="0" fillId="0" borderId="18" xfId="0" applyBorder="1"/>
    <xf numFmtId="0" fontId="10" fillId="13" borderId="1" xfId="0" applyFont="1" applyFill="1" applyBorder="1" applyAlignment="1">
      <alignment horizontal="center" wrapText="1"/>
    </xf>
    <xf numFmtId="168" fontId="0" fillId="0" borderId="1" xfId="0" applyNumberFormat="1" applyBorder="1"/>
    <xf numFmtId="9" fontId="0" fillId="0" borderId="1" xfId="0" applyNumberFormat="1" applyBorder="1"/>
    <xf numFmtId="168" fontId="33" fillId="0" borderId="1" xfId="0" applyNumberFormat="1" applyFont="1" applyBorder="1"/>
    <xf numFmtId="0" fontId="10" fillId="0" borderId="0" xfId="0" applyFont="1" applyAlignment="1">
      <alignment horizont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42" fontId="0" fillId="0" borderId="0" xfId="0" applyNumberFormat="1"/>
    <xf numFmtId="0" fontId="0" fillId="3" borderId="6" xfId="0" applyFill="1" applyBorder="1"/>
    <xf numFmtId="0" fontId="20" fillId="3" borderId="6" xfId="0" applyFont="1" applyFill="1" applyBorder="1" applyAlignment="1">
      <alignment horizontal="center"/>
    </xf>
    <xf numFmtId="0" fontId="10" fillId="0" borderId="19" xfId="0" applyFont="1" applyBorder="1"/>
    <xf numFmtId="0" fontId="10" fillId="12"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xf>
    <xf numFmtId="0" fontId="10" fillId="0" borderId="6" xfId="0" applyFont="1" applyBorder="1" applyAlignment="1">
      <alignment horizontal="center"/>
    </xf>
    <xf numFmtId="0" fontId="0" fillId="0" borderId="1" xfId="0" applyBorder="1" applyAlignment="1">
      <alignment horizontal="center"/>
    </xf>
    <xf numFmtId="0" fontId="15" fillId="16" borderId="1" xfId="0" applyFont="1" applyFill="1" applyBorder="1" applyAlignment="1">
      <alignment horizontal="center" vertical="center" wrapText="1"/>
    </xf>
    <xf numFmtId="0" fontId="26" fillId="17" borderId="0" xfId="0" applyFont="1" applyFill="1" applyAlignment="1">
      <alignment textRotation="90"/>
    </xf>
    <xf numFmtId="0" fontId="26" fillId="17" borderId="0" xfId="0" applyFont="1" applyFill="1"/>
    <xf numFmtId="49" fontId="0" fillId="0" borderId="0" xfId="0" applyNumberFormat="1" applyAlignment="1">
      <alignment horizontal="left"/>
    </xf>
    <xf numFmtId="0" fontId="10" fillId="16" borderId="1" xfId="0" applyFont="1" applyFill="1" applyBorder="1" applyAlignment="1">
      <alignment horizontal="center" wrapText="1"/>
    </xf>
    <xf numFmtId="0" fontId="0" fillId="17" borderId="0" xfId="0" applyFill="1"/>
    <xf numFmtId="0" fontId="15" fillId="3" borderId="6" xfId="0" applyFont="1" applyFill="1" applyBorder="1" applyAlignment="1">
      <alignment vertical="center" wrapText="1"/>
    </xf>
    <xf numFmtId="49" fontId="15" fillId="3" borderId="1" xfId="0" applyNumberFormat="1" applyFont="1" applyFill="1" applyBorder="1" applyAlignment="1">
      <alignment horizontal="center" vertical="center" wrapText="1"/>
    </xf>
    <xf numFmtId="0" fontId="20" fillId="13" borderId="0" xfId="0" applyFont="1" applyFill="1"/>
    <xf numFmtId="0" fontId="10" fillId="13" borderId="1" xfId="0" applyFont="1" applyFill="1" applyBorder="1"/>
    <xf numFmtId="168" fontId="10" fillId="0" borderId="1" xfId="0" applyNumberFormat="1" applyFont="1" applyBorder="1"/>
    <xf numFmtId="168" fontId="0" fillId="15" borderId="1" xfId="0" applyNumberFormat="1" applyFill="1" applyBorder="1" applyAlignment="1">
      <alignment horizontal="center"/>
    </xf>
    <xf numFmtId="0" fontId="0" fillId="15" borderId="1" xfId="0" applyFill="1" applyBorder="1" applyAlignment="1">
      <alignment horizontal="center"/>
    </xf>
    <xf numFmtId="0" fontId="30" fillId="13" borderId="0" xfId="0" applyFont="1" applyFill="1" applyAlignment="1">
      <alignment horizontal="left"/>
    </xf>
    <xf numFmtId="5" fontId="0" fillId="0" borderId="1" xfId="0" applyNumberFormat="1" applyBorder="1"/>
    <xf numFmtId="5" fontId="10" fillId="0" borderId="1" xfId="0" applyNumberFormat="1" applyFont="1" applyBorder="1"/>
    <xf numFmtId="0" fontId="10" fillId="13" borderId="1" xfId="0" applyFont="1" applyFill="1" applyBorder="1" applyAlignment="1">
      <alignment horizontal="center"/>
    </xf>
    <xf numFmtId="0" fontId="0" fillId="0" borderId="27" xfId="0" applyBorder="1" applyAlignment="1">
      <alignment horizontal="left" vertical="center" wrapText="1"/>
    </xf>
    <xf numFmtId="0" fontId="40" fillId="0" borderId="1" xfId="0" applyFont="1" applyBorder="1" applyAlignment="1">
      <alignment vertical="center" wrapText="1"/>
    </xf>
    <xf numFmtId="0" fontId="39" fillId="0" borderId="1" xfId="0" applyFont="1" applyBorder="1" applyAlignment="1">
      <alignment vertical="center" wrapText="1"/>
    </xf>
    <xf numFmtId="0" fontId="20" fillId="3" borderId="27" xfId="0" applyFont="1" applyFill="1" applyBorder="1" applyAlignment="1">
      <alignment horizontal="center" vertical="center" wrapText="1"/>
    </xf>
    <xf numFmtId="0" fontId="20" fillId="3" borderId="29" xfId="0" applyFont="1" applyFill="1" applyBorder="1" applyAlignment="1">
      <alignment horizontal="center" vertical="center" wrapText="1"/>
    </xf>
    <xf numFmtId="8" fontId="0" fillId="0" borderId="1" xfId="0" applyNumberFormat="1" applyBorder="1" applyAlignment="1">
      <alignment horizontal="left" vertical="center" wrapText="1"/>
    </xf>
    <xf numFmtId="0" fontId="32" fillId="0" borderId="0" xfId="0" applyFont="1" applyAlignment="1">
      <alignment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10" fillId="3" borderId="8" xfId="0" applyFont="1" applyFill="1" applyBorder="1" applyAlignment="1">
      <alignment horizontal="center" vertical="center" wrapText="1"/>
    </xf>
    <xf numFmtId="0" fontId="0" fillId="0" borderId="0" xfId="0" applyAlignment="1">
      <alignment vertical="center" wrapText="1"/>
    </xf>
    <xf numFmtId="0" fontId="0" fillId="0" borderId="28" xfId="0" applyBorder="1" applyAlignment="1">
      <alignment horizontal="left" vertical="center" wrapText="1"/>
    </xf>
    <xf numFmtId="164" fontId="0" fillId="0" borderId="1" xfId="3" applyNumberFormat="1" applyFont="1" applyFill="1" applyBorder="1" applyAlignment="1">
      <alignment horizontal="center" vertical="center"/>
    </xf>
    <xf numFmtId="164" fontId="0" fillId="0" borderId="1" xfId="0" applyNumberFormat="1" applyBorder="1" applyAlignment="1">
      <alignment horizontal="center" vertical="center"/>
    </xf>
    <xf numFmtId="0" fontId="10" fillId="12" borderId="11" xfId="0" applyFont="1" applyFill="1" applyBorder="1" applyAlignment="1">
      <alignment horizontal="center" vertical="center" wrapText="1"/>
    </xf>
    <xf numFmtId="0" fontId="0" fillId="0" borderId="27" xfId="0" applyBorder="1" applyAlignment="1">
      <alignment vertical="center" wrapText="1"/>
    </xf>
    <xf numFmtId="0" fontId="40" fillId="0" borderId="2" xfId="0" applyFont="1" applyBorder="1" applyAlignment="1">
      <alignment vertical="center" wrapText="1"/>
    </xf>
    <xf numFmtId="0" fontId="0" fillId="0" borderId="14" xfId="0" applyBorder="1" applyAlignment="1">
      <alignment vertical="center" wrapText="1"/>
    </xf>
    <xf numFmtId="0" fontId="14" fillId="0" borderId="27" xfId="0" applyFont="1" applyBorder="1" applyAlignment="1">
      <alignment horizontal="center" vertical="center" wrapText="1"/>
    </xf>
    <xf numFmtId="0" fontId="12" fillId="0" borderId="1" xfId="0" applyFont="1" applyBorder="1"/>
    <xf numFmtId="0" fontId="31" fillId="0" borderId="25" xfId="0" applyFont="1" applyBorder="1" applyAlignment="1">
      <alignment horizontal="center"/>
    </xf>
    <xf numFmtId="0" fontId="10" fillId="12" borderId="27"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6"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43" fillId="0" borderId="1" xfId="0" applyFont="1" applyBorder="1"/>
    <xf numFmtId="0" fontId="43" fillId="0" borderId="14" xfId="0" applyFont="1" applyBorder="1"/>
    <xf numFmtId="0" fontId="44" fillId="12" borderId="8" xfId="0" applyFont="1" applyFill="1" applyBorder="1" applyAlignment="1">
      <alignment horizontal="center" vertical="center" wrapText="1"/>
    </xf>
    <xf numFmtId="0" fontId="45" fillId="12" borderId="11" xfId="0" applyFont="1" applyFill="1" applyBorder="1" applyAlignment="1">
      <alignment horizontal="center" vertical="center" wrapText="1"/>
    </xf>
    <xf numFmtId="0" fontId="44" fillId="12" borderId="9" xfId="0" applyFont="1" applyFill="1" applyBorder="1" applyAlignment="1">
      <alignment horizontal="center" vertical="center" wrapText="1"/>
    </xf>
    <xf numFmtId="0" fontId="44" fillId="12" borderId="7" xfId="0" applyFont="1" applyFill="1" applyBorder="1" applyAlignment="1">
      <alignment horizontal="center" vertical="center" wrapText="1"/>
    </xf>
    <xf numFmtId="0" fontId="44" fillId="12" borderId="27" xfId="0" applyFont="1" applyFill="1" applyBorder="1" applyAlignment="1">
      <alignment horizontal="center" vertical="center" wrapText="1"/>
    </xf>
    <xf numFmtId="0" fontId="44" fillId="12" borderId="37" xfId="0" applyFont="1" applyFill="1" applyBorder="1" applyAlignment="1">
      <alignment horizontal="center" vertical="center" wrapText="1"/>
    </xf>
    <xf numFmtId="0" fontId="44" fillId="12" borderId="8" xfId="0" applyFont="1" applyFill="1" applyBorder="1" applyAlignment="1">
      <alignment horizontal="center" vertical="center"/>
    </xf>
    <xf numFmtId="0" fontId="43" fillId="0" borderId="27" xfId="0" applyFont="1" applyBorder="1"/>
    <xf numFmtId="0" fontId="44" fillId="12" borderId="11" xfId="0" applyFont="1" applyFill="1" applyBorder="1" applyAlignment="1">
      <alignment horizontal="center" vertical="center" wrapText="1"/>
    </xf>
    <xf numFmtId="0" fontId="44" fillId="0" borderId="0" xfId="0" applyFont="1" applyAlignment="1">
      <alignment horizontal="left" vertical="center"/>
    </xf>
    <xf numFmtId="0" fontId="44" fillId="0" borderId="0" xfId="0" applyFont="1"/>
    <xf numFmtId="0" fontId="44" fillId="12" borderId="1" xfId="0" applyFont="1" applyFill="1" applyBorder="1" applyAlignment="1">
      <alignment horizontal="center" vertical="center" wrapText="1"/>
    </xf>
    <xf numFmtId="0" fontId="45" fillId="12" borderId="1" xfId="0" applyFont="1" applyFill="1" applyBorder="1" applyAlignment="1">
      <alignment horizontal="center" vertical="center" wrapText="1"/>
    </xf>
    <xf numFmtId="0" fontId="44" fillId="0" borderId="0" xfId="0" applyFont="1" applyAlignment="1">
      <alignment horizontal="center" vertical="center" wrapText="1"/>
    </xf>
    <xf numFmtId="0" fontId="43" fillId="0" borderId="1" xfId="0" applyFont="1" applyBorder="1" applyAlignment="1">
      <alignment horizontal="left" vertical="center" wrapText="1"/>
    </xf>
    <xf numFmtId="10" fontId="0" fillId="0" borderId="30" xfId="0" applyNumberFormat="1" applyBorder="1" applyAlignment="1">
      <alignment horizontal="center" vertical="center"/>
    </xf>
    <xf numFmtId="0" fontId="14" fillId="0" borderId="0" xfId="0" applyFont="1" applyAlignment="1">
      <alignment vertical="center" wrapText="1"/>
    </xf>
    <xf numFmtId="164" fontId="0" fillId="0" borderId="27" xfId="3" applyNumberFormat="1" applyFont="1" applyBorder="1" applyAlignment="1">
      <alignment horizontal="center" vertical="center"/>
    </xf>
    <xf numFmtId="9" fontId="14" fillId="0" borderId="27" xfId="0" applyNumberFormat="1" applyFont="1" applyBorder="1" applyAlignment="1">
      <alignment horizontal="center" vertical="center" wrapText="1"/>
    </xf>
    <xf numFmtId="0" fontId="0" fillId="0" borderId="31" xfId="0" applyBorder="1" applyAlignment="1">
      <alignment horizontal="center" vertical="center"/>
    </xf>
    <xf numFmtId="164" fontId="0" fillId="0" borderId="27" xfId="0" applyNumberFormat="1" applyBorder="1" applyAlignment="1">
      <alignment horizontal="center" vertical="center"/>
    </xf>
    <xf numFmtId="0" fontId="0" fillId="0" borderId="27" xfId="0" applyBorder="1" applyAlignment="1">
      <alignment horizontal="center" vertical="center"/>
    </xf>
    <xf numFmtId="10" fontId="14" fillId="0" borderId="27" xfId="0" applyNumberFormat="1" applyFont="1" applyBorder="1" applyAlignment="1">
      <alignment horizontal="center" vertical="center" wrapText="1"/>
    </xf>
    <xf numFmtId="0" fontId="0" fillId="0" borderId="28" xfId="0" applyBorder="1" applyAlignment="1">
      <alignment horizontal="center" vertical="center"/>
    </xf>
    <xf numFmtId="10" fontId="32" fillId="0" borderId="0" xfId="0" applyNumberFormat="1" applyFont="1" applyAlignment="1">
      <alignment horizontal="center" vertical="center"/>
    </xf>
    <xf numFmtId="0" fontId="14" fillId="0" borderId="27" xfId="0" applyFont="1" applyBorder="1" applyAlignment="1">
      <alignment horizontal="left" vertical="center" wrapText="1"/>
    </xf>
    <xf numFmtId="0" fontId="0" fillId="0" borderId="20" xfId="0" applyBorder="1" applyAlignment="1">
      <alignment horizontal="left" vertical="center" wrapText="1"/>
    </xf>
    <xf numFmtId="49" fontId="14" fillId="0" borderId="0" xfId="0" applyNumberFormat="1" applyFont="1" applyAlignment="1">
      <alignment vertical="center" wrapText="1"/>
    </xf>
    <xf numFmtId="0" fontId="32" fillId="0" borderId="0" xfId="0" applyFont="1" applyAlignment="1">
      <alignment horizontal="left" vertical="center"/>
    </xf>
    <xf numFmtId="5" fontId="40" fillId="0" borderId="1" xfId="0" applyNumberFormat="1" applyFont="1" applyBorder="1"/>
    <xf numFmtId="0" fontId="40" fillId="0" borderId="1" xfId="0" applyFont="1" applyBorder="1" applyAlignment="1">
      <alignment horizontal="right"/>
    </xf>
    <xf numFmtId="0" fontId="40" fillId="0" borderId="1" xfId="0" applyFont="1" applyBorder="1"/>
    <xf numFmtId="5" fontId="0" fillId="0" borderId="0" xfId="0" applyNumberFormat="1"/>
    <xf numFmtId="0" fontId="43" fillId="0" borderId="1" xfId="0" applyFont="1" applyBorder="1" applyAlignment="1">
      <alignment vertical="top" wrapText="1"/>
    </xf>
    <xf numFmtId="0" fontId="43" fillId="0" borderId="1" xfId="0" applyFont="1" applyBorder="1" applyAlignment="1">
      <alignment horizontal="right" vertical="top" wrapText="1"/>
    </xf>
    <xf numFmtId="0" fontId="43" fillId="0" borderId="1" xfId="0" applyFont="1" applyBorder="1" applyAlignment="1">
      <alignment vertical="top"/>
    </xf>
    <xf numFmtId="0" fontId="43" fillId="0" borderId="1" xfId="0" quotePrefix="1" applyFont="1" applyBorder="1" applyAlignment="1">
      <alignment horizontal="right" vertical="top" wrapText="1"/>
    </xf>
    <xf numFmtId="0" fontId="43" fillId="0" borderId="1" xfId="0" applyFont="1" applyBorder="1" applyAlignment="1">
      <alignment horizontal="right" vertical="top"/>
    </xf>
    <xf numFmtId="9" fontId="43" fillId="0" borderId="1" xfId="0" applyNumberFormat="1" applyFont="1" applyBorder="1" applyAlignment="1">
      <alignment vertical="top"/>
    </xf>
    <xf numFmtId="9" fontId="43" fillId="0" borderId="1" xfId="0" applyNumberFormat="1" applyFont="1" applyBorder="1" applyAlignment="1">
      <alignment vertical="top" wrapText="1"/>
    </xf>
    <xf numFmtId="0" fontId="43" fillId="0" borderId="8" xfId="0" applyFont="1" applyBorder="1" applyAlignment="1">
      <alignment vertical="top" wrapText="1"/>
    </xf>
    <xf numFmtId="0" fontId="43" fillId="0" borderId="8" xfId="0" applyFont="1" applyBorder="1" applyAlignment="1">
      <alignment vertical="top"/>
    </xf>
    <xf numFmtId="0" fontId="43" fillId="0" borderId="11" xfId="0" applyFont="1" applyBorder="1" applyAlignment="1">
      <alignment vertical="top"/>
    </xf>
    <xf numFmtId="0" fontId="43" fillId="0" borderId="37" xfId="0" applyFont="1" applyBorder="1" applyAlignment="1">
      <alignment vertical="top"/>
    </xf>
    <xf numFmtId="0" fontId="43" fillId="0" borderId="8" xfId="0" applyFont="1" applyBorder="1" applyAlignment="1">
      <alignment horizontal="right" vertical="top" wrapText="1"/>
    </xf>
    <xf numFmtId="10" fontId="43" fillId="0" borderId="8" xfId="0" applyNumberFormat="1" applyFont="1" applyBorder="1" applyAlignment="1">
      <alignment horizontal="right" vertical="top"/>
    </xf>
    <xf numFmtId="0" fontId="43" fillId="0" borderId="0" xfId="0" applyFont="1" applyAlignment="1">
      <alignment vertical="top" wrapText="1"/>
    </xf>
    <xf numFmtId="0" fontId="46" fillId="0" borderId="0" xfId="0" applyFont="1" applyAlignment="1">
      <alignment vertical="top"/>
    </xf>
    <xf numFmtId="0" fontId="9" fillId="0" borderId="0" xfId="0" applyFont="1" applyAlignment="1">
      <alignment horizontal="left"/>
    </xf>
    <xf numFmtId="0" fontId="0" fillId="0" borderId="8" xfId="0" applyBorder="1" applyAlignment="1">
      <alignment wrapText="1"/>
    </xf>
    <xf numFmtId="0" fontId="33" fillId="0" borderId="1" xfId="0" applyFont="1" applyBorder="1" applyAlignment="1">
      <alignment vertical="center" wrapText="1"/>
    </xf>
    <xf numFmtId="0" fontId="0" fillId="3" borderId="27" xfId="0" applyFill="1" applyBorder="1"/>
    <xf numFmtId="0" fontId="0" fillId="3" borderId="25" xfId="0" applyFill="1" applyBorder="1"/>
    <xf numFmtId="0" fontId="0" fillId="3" borderId="31" xfId="0" applyFill="1" applyBorder="1"/>
    <xf numFmtId="0" fontId="0" fillId="0" borderId="1" xfId="0" applyBorder="1" applyAlignment="1">
      <alignment horizontal="right"/>
    </xf>
    <xf numFmtId="0" fontId="46" fillId="0" borderId="0" xfId="0" applyFont="1" applyAlignment="1">
      <alignment horizontal="left"/>
    </xf>
    <xf numFmtId="0" fontId="33" fillId="0" borderId="0" xfId="0" applyFont="1"/>
    <xf numFmtId="0" fontId="46" fillId="0" borderId="0" xfId="0" applyFont="1"/>
    <xf numFmtId="0" fontId="49" fillId="0" borderId="0" xfId="0" applyFont="1" applyAlignment="1">
      <alignment horizontal="center"/>
    </xf>
    <xf numFmtId="0" fontId="49" fillId="0" borderId="0" xfId="0" applyFont="1" applyAlignment="1">
      <alignment horizontal="left"/>
    </xf>
    <xf numFmtId="0" fontId="49" fillId="0" borderId="0" xfId="0" applyFont="1"/>
    <xf numFmtId="165" fontId="49" fillId="0" borderId="0" xfId="1" applyNumberFormat="1" applyFont="1" applyFill="1"/>
    <xf numFmtId="165" fontId="46" fillId="0" borderId="0" xfId="1" applyNumberFormat="1" applyFont="1" applyFill="1"/>
    <xf numFmtId="43" fontId="33" fillId="0" borderId="0" xfId="1" applyFont="1" applyFill="1"/>
    <xf numFmtId="0" fontId="31" fillId="0" borderId="0" xfId="0" applyFont="1"/>
    <xf numFmtId="0" fontId="46"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xf>
    <xf numFmtId="0" fontId="37" fillId="0" borderId="0" xfId="0" applyFont="1" applyAlignment="1">
      <alignment horizontal="left"/>
    </xf>
    <xf numFmtId="0" fontId="35" fillId="0" borderId="0" xfId="0" applyFont="1"/>
    <xf numFmtId="167" fontId="10" fillId="0" borderId="0" xfId="0" quotePrefix="1" applyNumberFormat="1" applyFont="1"/>
    <xf numFmtId="0" fontId="46" fillId="0" borderId="0" xfId="0" applyFont="1" applyAlignment="1">
      <alignment horizontal="center"/>
    </xf>
    <xf numFmtId="0" fontId="49" fillId="0" borderId="0" xfId="0" applyFont="1" applyAlignment="1">
      <alignment textRotation="90"/>
    </xf>
    <xf numFmtId="0" fontId="46" fillId="0" borderId="0" xfId="0" applyFont="1" applyAlignment="1">
      <alignment textRotation="90"/>
    </xf>
    <xf numFmtId="0" fontId="46" fillId="0" borderId="0" xfId="0" applyFont="1" applyAlignment="1">
      <alignment horizontal="center" textRotation="90"/>
    </xf>
    <xf numFmtId="0" fontId="51" fillId="0" borderId="0" xfId="0" applyFont="1"/>
    <xf numFmtId="0" fontId="34" fillId="0" borderId="0" xfId="0" applyFont="1"/>
    <xf numFmtId="0" fontId="51" fillId="0" borderId="0" xfId="0" applyFont="1" applyAlignment="1">
      <alignment horizontal="left"/>
    </xf>
    <xf numFmtId="0" fontId="51" fillId="0" borderId="0" xfId="0" applyFont="1" applyAlignment="1">
      <alignment horizontal="left" wrapText="1"/>
    </xf>
    <xf numFmtId="0" fontId="52" fillId="0" borderId="0" xfId="0" applyFont="1" applyAlignment="1">
      <alignment horizontal="left"/>
    </xf>
    <xf numFmtId="6" fontId="0" fillId="0" borderId="0" xfId="0" applyNumberFormat="1"/>
    <xf numFmtId="0" fontId="14" fillId="0" borderId="0" xfId="0" applyFont="1" applyAlignment="1">
      <alignment vertical="center"/>
    </xf>
    <xf numFmtId="164" fontId="43" fillId="0" borderId="2" xfId="0" applyNumberFormat="1" applyFont="1" applyBorder="1"/>
    <xf numFmtId="164" fontId="43" fillId="0" borderId="1" xfId="0" applyNumberFormat="1" applyFont="1" applyBorder="1"/>
    <xf numFmtId="164" fontId="43" fillId="0" borderId="4" xfId="0" applyNumberFormat="1" applyFont="1" applyBorder="1"/>
    <xf numFmtId="164" fontId="43" fillId="0" borderId="3" xfId="0" applyNumberFormat="1" applyFont="1" applyBorder="1"/>
    <xf numFmtId="164" fontId="43" fillId="0" borderId="30" xfId="0" applyNumberFormat="1" applyFont="1" applyBorder="1"/>
    <xf numFmtId="164" fontId="43" fillId="0" borderId="6" xfId="0" applyNumberFormat="1" applyFont="1" applyBorder="1"/>
    <xf numFmtId="164" fontId="43" fillId="0" borderId="12" xfId="0" applyNumberFormat="1" applyFont="1" applyBorder="1"/>
    <xf numFmtId="164" fontId="43" fillId="0" borderId="27" xfId="0" applyNumberFormat="1" applyFont="1" applyBorder="1"/>
    <xf numFmtId="164" fontId="43" fillId="0" borderId="14" xfId="0" applyNumberFormat="1" applyFont="1" applyBorder="1"/>
    <xf numFmtId="164" fontId="43" fillId="0" borderId="13" xfId="0" applyNumberFormat="1" applyFont="1" applyBorder="1"/>
    <xf numFmtId="164" fontId="32" fillId="0" borderId="27" xfId="0" applyNumberFormat="1" applyFont="1" applyBorder="1"/>
    <xf numFmtId="164" fontId="43" fillId="0" borderId="26" xfId="0" applyNumberFormat="1" applyFont="1" applyBorder="1"/>
    <xf numFmtId="164" fontId="43" fillId="0" borderId="36" xfId="0" applyNumberFormat="1" applyFont="1" applyBorder="1"/>
    <xf numFmtId="9" fontId="43" fillId="0" borderId="1" xfId="0" quotePrefix="1" applyNumberFormat="1" applyFont="1" applyBorder="1" applyAlignment="1">
      <alignment horizontal="right" vertical="top"/>
    </xf>
    <xf numFmtId="3" fontId="0" fillId="0" borderId="0" xfId="0" applyNumberFormat="1"/>
    <xf numFmtId="8" fontId="16" fillId="0" borderId="1" xfId="0" applyNumberFormat="1" applyFont="1" applyBorder="1" applyAlignment="1">
      <alignment vertical="center"/>
    </xf>
    <xf numFmtId="3" fontId="16" fillId="0" borderId="1" xfId="0" applyNumberFormat="1" applyFont="1" applyBorder="1" applyAlignment="1">
      <alignment vertical="center"/>
    </xf>
    <xf numFmtId="10" fontId="16" fillId="0" borderId="1" xfId="0" applyNumberFormat="1" applyFont="1" applyBorder="1" applyAlignment="1">
      <alignment vertical="center"/>
    </xf>
    <xf numFmtId="8" fontId="16" fillId="2" borderId="1" xfId="0" applyNumberFormat="1" applyFont="1" applyFill="1" applyBorder="1" applyAlignment="1">
      <alignment vertical="center"/>
    </xf>
    <xf numFmtId="9" fontId="0" fillId="0" borderId="0" xfId="0" applyNumberFormat="1"/>
    <xf numFmtId="9" fontId="10" fillId="9" borderId="15" xfId="0" applyNumberFormat="1" applyFont="1" applyFill="1" applyBorder="1"/>
    <xf numFmtId="9" fontId="13" fillId="9" borderId="0" xfId="0" applyNumberFormat="1" applyFont="1" applyFill="1"/>
    <xf numFmtId="9" fontId="49" fillId="0" borderId="0" xfId="0" applyNumberFormat="1" applyFont="1"/>
    <xf numFmtId="9" fontId="10" fillId="0" borderId="1" xfId="0" applyNumberFormat="1" applyFont="1" applyBorder="1" applyAlignment="1">
      <alignment horizontal="center" vertical="center" wrapText="1"/>
    </xf>
    <xf numFmtId="166" fontId="49" fillId="0" borderId="0" xfId="0" applyNumberFormat="1" applyFont="1"/>
    <xf numFmtId="166" fontId="10" fillId="0" borderId="1" xfId="0" applyNumberFormat="1" applyFont="1" applyBorder="1" applyAlignment="1">
      <alignment horizontal="center" vertical="center" wrapText="1"/>
    </xf>
    <xf numFmtId="0" fontId="31" fillId="18" borderId="15" xfId="0" applyFont="1" applyFill="1" applyBorder="1"/>
    <xf numFmtId="0" fontId="31" fillId="0" borderId="14" xfId="0" applyFont="1" applyBorder="1"/>
    <xf numFmtId="0" fontId="32" fillId="18" borderId="6" xfId="0" applyFont="1" applyFill="1" applyBorder="1"/>
    <xf numFmtId="0" fontId="23" fillId="19" borderId="0" xfId="0" applyFont="1" applyFill="1"/>
    <xf numFmtId="0" fontId="32" fillId="18" borderId="3" xfId="0" applyFont="1" applyFill="1" applyBorder="1"/>
    <xf numFmtId="6" fontId="32" fillId="0" borderId="1" xfId="0" applyNumberFormat="1" applyFont="1" applyBorder="1"/>
    <xf numFmtId="6" fontId="32" fillId="0" borderId="4" xfId="0" applyNumberFormat="1" applyFont="1" applyBorder="1"/>
    <xf numFmtId="3" fontId="0" fillId="0" borderId="0" xfId="0" applyNumberFormat="1" applyAlignment="1">
      <alignment horizontal="right"/>
    </xf>
    <xf numFmtId="6" fontId="0" fillId="0" borderId="0" xfId="0" applyNumberFormat="1" applyAlignment="1">
      <alignment horizontal="right"/>
    </xf>
    <xf numFmtId="0" fontId="10" fillId="9" borderId="0" xfId="0" applyFont="1" applyFill="1" applyAlignment="1">
      <alignment horizontal="right"/>
    </xf>
    <xf numFmtId="0" fontId="16" fillId="0" borderId="1" xfId="0" applyFont="1" applyBorder="1" applyAlignment="1">
      <alignment horizontal="right" vertical="center"/>
    </xf>
    <xf numFmtId="44" fontId="16" fillId="2" borderId="1" xfId="0" applyNumberFormat="1" applyFont="1" applyFill="1" applyBorder="1" applyAlignment="1">
      <alignment horizontal="right" vertical="center"/>
    </xf>
    <xf numFmtId="164" fontId="16" fillId="2" borderId="1" xfId="0" applyNumberFormat="1" applyFont="1" applyFill="1" applyBorder="1" applyAlignment="1">
      <alignment horizontal="right" vertical="center"/>
    </xf>
    <xf numFmtId="170" fontId="49" fillId="0" borderId="0" xfId="0" applyNumberFormat="1" applyFont="1" applyAlignment="1">
      <alignment horizontal="right"/>
    </xf>
    <xf numFmtId="169" fontId="49" fillId="0" borderId="0" xfId="0" applyNumberFormat="1" applyFont="1" applyAlignment="1">
      <alignment horizontal="right"/>
    </xf>
    <xf numFmtId="0" fontId="49" fillId="0" borderId="0" xfId="0" applyFont="1" applyAlignment="1">
      <alignment horizontal="right"/>
    </xf>
    <xf numFmtId="170" fontId="0" fillId="0" borderId="0" xfId="0" applyNumberFormat="1" applyAlignment="1">
      <alignment horizontal="right"/>
    </xf>
    <xf numFmtId="169" fontId="0" fillId="0" borderId="0" xfId="0" applyNumberFormat="1" applyAlignment="1">
      <alignment horizontal="right"/>
    </xf>
    <xf numFmtId="0" fontId="0" fillId="0" borderId="0" xfId="0" applyAlignment="1">
      <alignment horizontal="right"/>
    </xf>
    <xf numFmtId="0" fontId="0" fillId="0" borderId="29" xfId="0" applyBorder="1" applyAlignment="1">
      <alignment horizontal="center" vertical="center"/>
    </xf>
    <xf numFmtId="0" fontId="0" fillId="0" borderId="30" xfId="0" applyBorder="1" applyAlignment="1">
      <alignment horizontal="left" vertical="center" wrapText="1"/>
    </xf>
    <xf numFmtId="0" fontId="33" fillId="0" borderId="0" xfId="0" applyFont="1" applyAlignment="1">
      <alignment vertical="top" wrapText="1"/>
    </xf>
    <xf numFmtId="0" fontId="0" fillId="0" borderId="0" xfId="0" applyAlignment="1">
      <alignment vertical="top"/>
    </xf>
    <xf numFmtId="0" fontId="44" fillId="3" borderId="1" xfId="0" applyFont="1" applyFill="1" applyBorder="1" applyAlignment="1">
      <alignment horizontal="center" vertical="top" wrapText="1"/>
    </xf>
    <xf numFmtId="0" fontId="44"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xf>
    <xf numFmtId="0" fontId="43" fillId="0" borderId="27" xfId="0" applyFont="1" applyBorder="1" applyAlignment="1">
      <alignment vertical="top" wrapText="1"/>
    </xf>
    <xf numFmtId="0" fontId="39" fillId="0" borderId="0" xfId="0" applyFont="1"/>
    <xf numFmtId="0" fontId="0" fillId="0" borderId="11"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left" vertical="center" wrapText="1"/>
    </xf>
    <xf numFmtId="10" fontId="54" fillId="0" borderId="0" xfId="0" applyNumberFormat="1" applyFont="1"/>
    <xf numFmtId="3" fontId="32" fillId="0" borderId="0" xfId="0" applyNumberFormat="1" applyFont="1"/>
    <xf numFmtId="10" fontId="32" fillId="0" borderId="0" xfId="0" applyNumberFormat="1" applyFont="1"/>
    <xf numFmtId="166" fontId="26" fillId="0" borderId="0" xfId="2" applyNumberFormat="1" applyFont="1" applyFill="1"/>
    <xf numFmtId="0" fontId="0" fillId="0" borderId="0" xfId="3" applyNumberFormat="1" applyFont="1" applyFill="1"/>
    <xf numFmtId="10" fontId="0" fillId="0" borderId="0" xfId="2" applyNumberFormat="1" applyFont="1" applyFill="1"/>
    <xf numFmtId="10" fontId="26" fillId="0" borderId="0" xfId="2" applyNumberFormat="1" applyFont="1" applyFill="1"/>
    <xf numFmtId="166" fontId="33" fillId="0" borderId="0" xfId="2" applyNumberFormat="1" applyFont="1" applyFill="1"/>
    <xf numFmtId="10" fontId="33" fillId="0" borderId="0" xfId="2" applyNumberFormat="1" applyFont="1" applyFill="1"/>
    <xf numFmtId="9" fontId="23" fillId="0" borderId="0" xfId="0" applyNumberFormat="1" applyFont="1"/>
    <xf numFmtId="6" fontId="23" fillId="0" borderId="0" xfId="0" applyNumberFormat="1" applyFont="1"/>
    <xf numFmtId="0" fontId="10" fillId="0" borderId="39" xfId="0" applyFont="1" applyBorder="1" applyAlignment="1">
      <alignment wrapText="1"/>
    </xf>
    <xf numFmtId="0" fontId="10" fillId="0" borderId="39" xfId="0" applyFont="1" applyBorder="1" applyAlignment="1">
      <alignment horizontal="center" wrapText="1"/>
    </xf>
    <xf numFmtId="6" fontId="23" fillId="0" borderId="20" xfId="0" applyNumberFormat="1" applyFont="1" applyBorder="1"/>
    <xf numFmtId="9" fontId="23" fillId="0" borderId="22" xfId="0" applyNumberFormat="1" applyFont="1" applyBorder="1"/>
    <xf numFmtId="6" fontId="23" fillId="0" borderId="24" xfId="0" applyNumberFormat="1" applyFont="1" applyBorder="1"/>
    <xf numFmtId="9" fontId="23" fillId="0" borderId="26" xfId="0" applyNumberFormat="1" applyFont="1" applyBorder="1"/>
    <xf numFmtId="9" fontId="0" fillId="0" borderId="0" xfId="3" applyFont="1" applyFill="1" applyAlignment="1">
      <alignment wrapText="1"/>
    </xf>
    <xf numFmtId="9" fontId="23" fillId="0" borderId="21" xfId="0" applyNumberFormat="1" applyFont="1" applyBorder="1"/>
    <xf numFmtId="9" fontId="23" fillId="0" borderId="25" xfId="0" applyNumberFormat="1" applyFont="1" applyBorder="1"/>
    <xf numFmtId="9" fontId="32" fillId="0" borderId="0" xfId="0" applyNumberFormat="1" applyFont="1"/>
    <xf numFmtId="165" fontId="0" fillId="0" borderId="0" xfId="1" applyNumberFormat="1" applyFont="1" applyBorder="1"/>
    <xf numFmtId="0" fontId="32" fillId="0" borderId="10" xfId="0" applyFont="1" applyBorder="1"/>
    <xf numFmtId="165" fontId="0" fillId="0" borderId="0" xfId="1" applyNumberFormat="1" applyFont="1" applyFill="1"/>
    <xf numFmtId="165" fontId="0" fillId="0" borderId="0" xfId="1" applyNumberFormat="1" applyFont="1" applyFill="1" applyBorder="1"/>
    <xf numFmtId="166" fontId="0" fillId="0" borderId="0" xfId="2" applyNumberFormat="1" applyFont="1" applyFill="1" applyAlignment="1">
      <alignment wrapText="1"/>
    </xf>
    <xf numFmtId="0" fontId="0" fillId="0" borderId="0" xfId="3" applyNumberFormat="1" applyFont="1" applyFill="1" applyAlignment="1">
      <alignment wrapText="1"/>
    </xf>
    <xf numFmtId="9" fontId="0" fillId="0" borderId="0" xfId="3" applyFont="1" applyFill="1" applyBorder="1" applyAlignment="1">
      <alignment wrapText="1"/>
    </xf>
    <xf numFmtId="9" fontId="0" fillId="0" borderId="0" xfId="3" applyFont="1" applyFill="1" applyBorder="1" applyAlignment="1">
      <alignment horizontal="left" vertical="center"/>
    </xf>
    <xf numFmtId="6" fontId="23" fillId="20" borderId="0" xfId="0" applyNumberFormat="1" applyFont="1" applyFill="1"/>
    <xf numFmtId="9" fontId="23" fillId="20" borderId="0" xfId="0" applyNumberFormat="1" applyFont="1" applyFill="1"/>
    <xf numFmtId="166" fontId="0" fillId="20" borderId="0" xfId="2" applyNumberFormat="1" applyFont="1" applyFill="1"/>
    <xf numFmtId="9" fontId="0" fillId="20" borderId="0" xfId="3" applyFont="1" applyFill="1"/>
    <xf numFmtId="0" fontId="43" fillId="0" borderId="0" xfId="0" applyFont="1"/>
    <xf numFmtId="0" fontId="0" fillId="0" borderId="6" xfId="0" applyBorder="1" applyAlignment="1">
      <alignment vertical="top"/>
    </xf>
    <xf numFmtId="0" fontId="49"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vertical="center"/>
    </xf>
    <xf numFmtId="0" fontId="0" fillId="0" borderId="0" xfId="0" applyAlignment="1">
      <alignment vertical="center"/>
    </xf>
    <xf numFmtId="6" fontId="39" fillId="0" borderId="27" xfId="0" applyNumberFormat="1" applyFont="1" applyBorder="1" applyAlignment="1">
      <alignment vertical="center"/>
    </xf>
    <xf numFmtId="0" fontId="41" fillId="0" borderId="0" xfId="0" applyFont="1" applyAlignment="1">
      <alignment vertical="center" wrapText="1"/>
    </xf>
    <xf numFmtId="0" fontId="32" fillId="0" borderId="0" xfId="0" applyFont="1" applyAlignment="1">
      <alignment vertical="center" wrapText="1"/>
    </xf>
    <xf numFmtId="6" fontId="53" fillId="0" borderId="27" xfId="0" applyNumberFormat="1" applyFont="1" applyBorder="1" applyAlignment="1">
      <alignment vertical="center"/>
    </xf>
    <xf numFmtId="9" fontId="54" fillId="0" borderId="0" xfId="0" applyNumberFormat="1" applyFont="1"/>
    <xf numFmtId="0" fontId="32" fillId="0" borderId="2" xfId="0" applyFont="1" applyBorder="1"/>
    <xf numFmtId="0" fontId="32" fillId="0" borderId="12" xfId="0" applyFont="1" applyBorder="1"/>
    <xf numFmtId="6" fontId="32" fillId="0" borderId="2" xfId="0" applyNumberFormat="1" applyFont="1" applyBorder="1"/>
    <xf numFmtId="6" fontId="32" fillId="0" borderId="12" xfId="0" applyNumberFormat="1" applyFont="1" applyBorder="1"/>
    <xf numFmtId="6" fontId="32" fillId="0" borderId="14" xfId="0" applyNumberFormat="1" applyFont="1" applyBorder="1"/>
    <xf numFmtId="6" fontId="0" fillId="0" borderId="1" xfId="0" applyNumberFormat="1" applyBorder="1" applyAlignment="1">
      <alignment wrapText="1"/>
    </xf>
    <xf numFmtId="168" fontId="10" fillId="0" borderId="40" xfId="0" applyNumberFormat="1" applyFont="1" applyBorder="1"/>
    <xf numFmtId="0" fontId="26" fillId="0" borderId="0" xfId="0" applyFont="1"/>
    <xf numFmtId="49" fontId="0" fillId="0" borderId="0" xfId="0" applyNumberFormat="1" applyAlignment="1">
      <alignment horizontal="left" indent="1"/>
    </xf>
    <xf numFmtId="170" fontId="0" fillId="0" borderId="0" xfId="0" applyNumberFormat="1"/>
    <xf numFmtId="0" fontId="33" fillId="0" borderId="25" xfId="0" applyFont="1" applyBorder="1" applyAlignment="1">
      <alignment vertical="top" wrapText="1"/>
    </xf>
    <xf numFmtId="168" fontId="10" fillId="0" borderId="1" xfId="1" applyNumberFormat="1" applyFont="1" applyFill="1" applyBorder="1" applyAlignment="1">
      <alignment horizontal="right"/>
    </xf>
    <xf numFmtId="168" fontId="10" fillId="0" borderId="1" xfId="0" applyNumberFormat="1" applyFont="1" applyBorder="1" applyAlignment="1">
      <alignment horizontal="right"/>
    </xf>
    <xf numFmtId="168" fontId="38" fillId="0" borderId="1" xfId="0" applyNumberFormat="1" applyFont="1" applyBorder="1" applyAlignment="1">
      <alignment horizontal="right"/>
    </xf>
    <xf numFmtId="168" fontId="38" fillId="0" borderId="4" xfId="0" applyNumberFormat="1" applyFont="1" applyBorder="1" applyAlignment="1">
      <alignment horizontal="right"/>
    </xf>
    <xf numFmtId="168" fontId="39" fillId="0" borderId="1" xfId="0" applyNumberFormat="1" applyFont="1" applyBorder="1" applyAlignment="1">
      <alignment horizontal="right"/>
    </xf>
    <xf numFmtId="168" fontId="0" fillId="0" borderId="1" xfId="0" applyNumberFormat="1" applyBorder="1" applyAlignment="1">
      <alignment horizontal="right"/>
    </xf>
    <xf numFmtId="168" fontId="39" fillId="0" borderId="4" xfId="0" applyNumberFormat="1" applyFont="1" applyBorder="1" applyAlignment="1">
      <alignment horizontal="right"/>
    </xf>
    <xf numFmtId="168" fontId="0" fillId="0" borderId="0" xfId="0" applyNumberFormat="1" applyAlignment="1">
      <alignment horizontal="right"/>
    </xf>
    <xf numFmtId="168" fontId="39" fillId="0" borderId="14" xfId="0" applyNumberFormat="1" applyFont="1" applyBorder="1" applyAlignment="1">
      <alignment horizontal="right"/>
    </xf>
    <xf numFmtId="168" fontId="0" fillId="0" borderId="8" xfId="0" applyNumberFormat="1" applyBorder="1" applyAlignment="1">
      <alignment horizontal="right"/>
    </xf>
    <xf numFmtId="168" fontId="0" fillId="0" borderId="1" xfId="0" applyNumberFormat="1" applyBorder="1" applyAlignment="1">
      <alignment horizontal="right" vertical="center"/>
    </xf>
    <xf numFmtId="168" fontId="10" fillId="12" borderId="1" xfId="0" applyNumberFormat="1" applyFont="1" applyFill="1" applyBorder="1" applyAlignment="1">
      <alignment horizontal="right"/>
    </xf>
    <xf numFmtId="168" fontId="10" fillId="3" borderId="1" xfId="1" applyNumberFormat="1" applyFont="1" applyFill="1" applyBorder="1" applyAlignment="1">
      <alignment horizontal="right"/>
    </xf>
    <xf numFmtId="168" fontId="10" fillId="0" borderId="3" xfId="1" applyNumberFormat="1" applyFont="1" applyBorder="1" applyAlignment="1">
      <alignment horizontal="right"/>
    </xf>
    <xf numFmtId="168" fontId="10" fillId="0" borderId="3" xfId="0" applyNumberFormat="1" applyFont="1" applyBorder="1" applyAlignment="1">
      <alignment horizontal="right"/>
    </xf>
    <xf numFmtId="168" fontId="10" fillId="0" borderId="3" xfId="2" applyNumberFormat="1" applyFont="1" applyBorder="1" applyAlignment="1">
      <alignment horizontal="right"/>
    </xf>
    <xf numFmtId="168" fontId="0" fillId="0" borderId="27" xfId="0" applyNumberFormat="1" applyBorder="1" applyAlignment="1">
      <alignment horizontal="right"/>
    </xf>
    <xf numFmtId="168" fontId="0" fillId="0" borderId="2" xfId="0" applyNumberFormat="1" applyBorder="1" applyAlignment="1">
      <alignment horizontal="right"/>
    </xf>
    <xf numFmtId="168" fontId="0" fillId="0" borderId="4" xfId="0" applyNumberFormat="1" applyBorder="1" applyAlignment="1">
      <alignment horizontal="right"/>
    </xf>
    <xf numFmtId="168" fontId="0" fillId="0" borderId="14" xfId="0" applyNumberFormat="1" applyBorder="1" applyAlignment="1">
      <alignment horizontal="right"/>
    </xf>
    <xf numFmtId="168" fontId="10" fillId="12" borderId="41" xfId="0" applyNumberFormat="1" applyFont="1" applyFill="1" applyBorder="1" applyAlignment="1">
      <alignment horizontal="right"/>
    </xf>
    <xf numFmtId="168" fontId="0" fillId="0" borderId="14" xfId="0" applyNumberFormat="1" applyBorder="1" applyAlignment="1">
      <alignment horizontal="right" vertical="center"/>
    </xf>
    <xf numFmtId="0" fontId="55" fillId="0" borderId="0" xfId="0" applyFont="1" applyAlignment="1">
      <alignment horizontal="left"/>
    </xf>
    <xf numFmtId="168" fontId="0" fillId="0" borderId="0" xfId="0" applyNumberFormat="1"/>
    <xf numFmtId="168" fontId="10" fillId="0" borderId="5" xfId="2" applyNumberFormat="1" applyFont="1" applyBorder="1"/>
    <xf numFmtId="167" fontId="33" fillId="0" borderId="0" xfId="0" quotePrefix="1" applyNumberFormat="1" applyFont="1"/>
    <xf numFmtId="38" fontId="13" fillId="9" borderId="7" xfId="1" applyNumberFormat="1" applyFont="1" applyFill="1" applyBorder="1"/>
    <xf numFmtId="38" fontId="0" fillId="0" borderId="7" xfId="1" applyNumberFormat="1" applyFont="1" applyBorder="1"/>
    <xf numFmtId="38" fontId="0" fillId="0" borderId="7" xfId="1" applyNumberFormat="1" applyFont="1" applyBorder="1" applyAlignment="1">
      <alignment horizontal="right"/>
    </xf>
    <xf numFmtId="6" fontId="13" fillId="9" borderId="0" xfId="0" applyNumberFormat="1" applyFont="1" applyFill="1" applyAlignment="1">
      <alignment horizontal="right"/>
    </xf>
    <xf numFmtId="6" fontId="10" fillId="9" borderId="15" xfId="0" applyNumberFormat="1" applyFont="1" applyFill="1" applyBorder="1" applyAlignment="1">
      <alignment horizontal="right"/>
    </xf>
    <xf numFmtId="6" fontId="13" fillId="9" borderId="10" xfId="0" applyNumberFormat="1" applyFont="1" applyFill="1" applyBorder="1" applyAlignment="1">
      <alignment horizontal="right"/>
    </xf>
    <xf numFmtId="6" fontId="0" fillId="0" borderId="10" xfId="0" applyNumberFormat="1" applyBorder="1" applyAlignment="1">
      <alignment horizontal="right"/>
    </xf>
    <xf numFmtId="6" fontId="10" fillId="9" borderId="17" xfId="0" applyNumberFormat="1" applyFont="1" applyFill="1" applyBorder="1" applyAlignment="1">
      <alignment horizontal="right"/>
    </xf>
    <xf numFmtId="6" fontId="32" fillId="18" borderId="6" xfId="0" applyNumberFormat="1" applyFont="1" applyFill="1" applyBorder="1" applyAlignment="1">
      <alignment horizontal="right"/>
    </xf>
    <xf numFmtId="6" fontId="23" fillId="19" borderId="0" xfId="0" applyNumberFormat="1" applyFont="1" applyFill="1" applyAlignment="1">
      <alignment horizontal="right"/>
    </xf>
    <xf numFmtId="6" fontId="32" fillId="0" borderId="0" xfId="0" applyNumberFormat="1" applyFont="1" applyAlignment="1">
      <alignment horizontal="right"/>
    </xf>
    <xf numFmtId="6" fontId="32" fillId="18" borderId="3" xfId="0" applyNumberFormat="1" applyFont="1" applyFill="1" applyBorder="1" applyAlignment="1">
      <alignment horizontal="right"/>
    </xf>
    <xf numFmtId="6" fontId="31" fillId="18" borderId="15" xfId="0" applyNumberFormat="1" applyFont="1" applyFill="1" applyBorder="1" applyAlignment="1">
      <alignment horizontal="right"/>
    </xf>
    <xf numFmtId="170" fontId="31" fillId="0" borderId="13" xfId="0" applyNumberFormat="1" applyFont="1" applyBorder="1" applyAlignment="1">
      <alignment horizontal="center" wrapText="1"/>
    </xf>
    <xf numFmtId="169" fontId="31" fillId="0" borderId="13" xfId="0" applyNumberFormat="1" applyFont="1" applyBorder="1" applyAlignment="1">
      <alignment horizontal="center" wrapText="1"/>
    </xf>
    <xf numFmtId="0" fontId="31" fillId="0" borderId="13" xfId="0" applyFont="1" applyBorder="1" applyAlignment="1">
      <alignment horizontal="center" wrapText="1"/>
    </xf>
    <xf numFmtId="3" fontId="32" fillId="0" borderId="1" xfId="0" applyNumberFormat="1" applyFont="1" applyBorder="1"/>
    <xf numFmtId="3" fontId="32" fillId="0" borderId="14" xfId="0" applyNumberFormat="1" applyFont="1" applyBorder="1"/>
    <xf numFmtId="0" fontId="0" fillId="0" borderId="11" xfId="0" applyBorder="1" applyAlignment="1">
      <alignment horizontal="left"/>
    </xf>
    <xf numFmtId="49" fontId="0" fillId="0" borderId="5" xfId="0" applyNumberFormat="1" applyBorder="1" applyAlignment="1">
      <alignment textRotation="90"/>
    </xf>
    <xf numFmtId="49" fontId="0" fillId="0" borderId="37" xfId="0" applyNumberFormat="1" applyBorder="1" applyAlignment="1">
      <alignment textRotation="90"/>
    </xf>
    <xf numFmtId="49" fontId="0" fillId="0" borderId="10" xfId="0" applyNumberFormat="1" applyBorder="1" applyAlignment="1">
      <alignment textRotation="90"/>
    </xf>
    <xf numFmtId="49" fontId="0" fillId="0" borderId="7" xfId="0" applyNumberFormat="1" applyBorder="1" applyAlignment="1">
      <alignment horizontal="left" indent="1"/>
    </xf>
    <xf numFmtId="49" fontId="0" fillId="0" borderId="12" xfId="0" applyNumberFormat="1" applyBorder="1" applyAlignment="1">
      <alignment horizontal="left" indent="1"/>
    </xf>
    <xf numFmtId="49" fontId="0" fillId="0" borderId="6" xfId="0" applyNumberFormat="1" applyBorder="1" applyAlignment="1">
      <alignment textRotation="90"/>
    </xf>
    <xf numFmtId="49" fontId="0" fillId="0" borderId="13" xfId="0" applyNumberFormat="1" applyBorder="1" applyAlignment="1">
      <alignment textRotation="90"/>
    </xf>
    <xf numFmtId="0" fontId="1" fillId="0" borderId="1" xfId="0" applyFont="1" applyBorder="1"/>
    <xf numFmtId="164" fontId="1" fillId="0" borderId="1" xfId="0" applyNumberFormat="1" applyFont="1" applyBorder="1"/>
    <xf numFmtId="0" fontId="1" fillId="0" borderId="0" xfId="0" applyFont="1"/>
    <xf numFmtId="0" fontId="1" fillId="0" borderId="27" xfId="0" applyFont="1" applyBorder="1"/>
    <xf numFmtId="164" fontId="1" fillId="0" borderId="28" xfId="0" applyNumberFormat="1" applyFont="1" applyBorder="1"/>
    <xf numFmtId="164" fontId="1" fillId="0" borderId="27" xfId="0" applyNumberFormat="1" applyFont="1" applyBorder="1"/>
    <xf numFmtId="0" fontId="1" fillId="0" borderId="0" xfId="0" applyFont="1" applyAlignment="1">
      <alignment horizontal="left" vertical="top"/>
    </xf>
    <xf numFmtId="0" fontId="1" fillId="0" borderId="0" xfId="0" applyFont="1" applyAlignment="1">
      <alignment horizontal="left" wrapText="1"/>
    </xf>
    <xf numFmtId="0" fontId="1" fillId="0" borderId="0" xfId="0" applyFont="1" applyAlignment="1">
      <alignment vertical="top"/>
    </xf>
    <xf numFmtId="0" fontId="1" fillId="0" borderId="29" xfId="0" applyFont="1" applyBorder="1" applyAlignment="1">
      <alignment vertical="top" wrapText="1"/>
    </xf>
    <xf numFmtId="0" fontId="1" fillId="0" borderId="27" xfId="0" applyFont="1" applyBorder="1" applyAlignment="1">
      <alignment vertical="top"/>
    </xf>
    <xf numFmtId="0" fontId="1" fillId="0" borderId="27" xfId="0" applyFont="1" applyBorder="1" applyAlignment="1">
      <alignment vertical="top" wrapText="1"/>
    </xf>
    <xf numFmtId="167" fontId="10" fillId="0" borderId="0" xfId="0" quotePrefix="1" applyNumberFormat="1" applyFont="1" applyAlignment="1">
      <alignment horizontal="center"/>
    </xf>
    <xf numFmtId="0" fontId="29" fillId="0" borderId="0" xfId="0" applyFont="1"/>
    <xf numFmtId="9" fontId="54" fillId="0" borderId="0" xfId="0" applyNumberFormat="1" applyFont="1" applyAlignment="1">
      <alignment horizontal="center"/>
    </xf>
    <xf numFmtId="10" fontId="32" fillId="0" borderId="0" xfId="0" applyNumberFormat="1" applyFont="1" applyAlignment="1">
      <alignment horizontal="center"/>
    </xf>
    <xf numFmtId="10" fontId="54" fillId="0" borderId="0" xfId="0" applyNumberFormat="1" applyFont="1" applyAlignment="1">
      <alignment horizontal="center"/>
    </xf>
    <xf numFmtId="9" fontId="32" fillId="0" borderId="0" xfId="0" applyNumberFormat="1" applyFont="1" applyAlignment="1">
      <alignment horizontal="center"/>
    </xf>
    <xf numFmtId="9" fontId="23" fillId="0" borderId="0" xfId="0" applyNumberFormat="1" applyFont="1" applyAlignment="1">
      <alignment horizontal="center"/>
    </xf>
    <xf numFmtId="9" fontId="23" fillId="0" borderId="22" xfId="0" applyNumberFormat="1" applyFont="1" applyBorder="1" applyAlignment="1">
      <alignment horizontal="center"/>
    </xf>
    <xf numFmtId="9" fontId="23" fillId="0" borderId="26" xfId="0" applyNumberFormat="1" applyFont="1" applyBorder="1" applyAlignment="1">
      <alignment horizontal="center"/>
    </xf>
    <xf numFmtId="9" fontId="23" fillId="20" borderId="0" xfId="0" applyNumberFormat="1" applyFont="1" applyFill="1" applyAlignment="1">
      <alignment horizontal="center"/>
    </xf>
    <xf numFmtId="9" fontId="0" fillId="0" borderId="0" xfId="3" applyFont="1" applyFill="1" applyAlignment="1">
      <alignment horizontal="center"/>
    </xf>
    <xf numFmtId="0" fontId="29" fillId="0" borderId="0" xfId="0" applyFont="1" applyAlignment="1">
      <alignment wrapText="1"/>
    </xf>
    <xf numFmtId="0" fontId="10" fillId="0" borderId="0" xfId="0" applyFont="1" applyAlignment="1">
      <alignment wrapText="1"/>
    </xf>
    <xf numFmtId="49" fontId="0" fillId="0" borderId="0" xfId="0" quotePrefix="1" applyNumberFormat="1" applyAlignment="1">
      <alignment horizontal="left" vertical="center"/>
    </xf>
    <xf numFmtId="0" fontId="10" fillId="0" borderId="5" xfId="0" applyFont="1" applyBorder="1" applyAlignment="1">
      <alignment horizontal="center" wrapText="1"/>
    </xf>
    <xf numFmtId="0" fontId="0" fillId="0" borderId="31" xfId="0" applyBorder="1" applyAlignment="1">
      <alignment horizontal="center" vertical="center" wrapText="1"/>
    </xf>
    <xf numFmtId="0" fontId="33" fillId="0" borderId="36" xfId="0" applyFont="1" applyBorder="1" applyAlignment="1">
      <alignment horizontal="left" vertical="center" wrapText="1"/>
    </xf>
    <xf numFmtId="0" fontId="0" fillId="0" borderId="31" xfId="0" applyBorder="1" applyAlignment="1">
      <alignment horizontal="left" vertical="center" wrapText="1"/>
    </xf>
    <xf numFmtId="0" fontId="14" fillId="0" borderId="31" xfId="0" applyFont="1" applyBorder="1" applyAlignment="1">
      <alignment vertical="center" wrapText="1"/>
    </xf>
    <xf numFmtId="0" fontId="0" fillId="0" borderId="1" xfId="0" applyBorder="1" applyAlignment="1">
      <alignment vertical="center"/>
    </xf>
    <xf numFmtId="0" fontId="14" fillId="0" borderId="1" xfId="0" applyFont="1" applyBorder="1" applyAlignment="1">
      <alignment vertical="center" wrapText="1"/>
    </xf>
    <xf numFmtId="0" fontId="56" fillId="0" borderId="0" xfId="0" applyFont="1" applyAlignment="1">
      <alignment horizontal="left"/>
    </xf>
    <xf numFmtId="0" fontId="13" fillId="0" borderId="0" xfId="0" applyFont="1"/>
    <xf numFmtId="0" fontId="57" fillId="0" borderId="0" xfId="0" applyFont="1"/>
    <xf numFmtId="0" fontId="45" fillId="3" borderId="1" xfId="0" applyFont="1" applyFill="1" applyBorder="1" applyAlignment="1">
      <alignment horizontal="left" vertical="top" wrapText="1"/>
    </xf>
    <xf numFmtId="0" fontId="44" fillId="3" borderId="1" xfId="0" applyFont="1" applyFill="1" applyBorder="1" applyAlignment="1">
      <alignment horizontal="left" vertical="top" wrapText="1"/>
    </xf>
    <xf numFmtId="0" fontId="43" fillId="0" borderId="0" xfId="0" applyFont="1" applyAlignment="1">
      <alignment horizontal="center" vertical="top" wrapText="1"/>
    </xf>
    <xf numFmtId="0" fontId="43" fillId="0" borderId="25" xfId="0" applyFont="1" applyBorder="1" applyAlignment="1">
      <alignment horizontal="center" vertical="top" wrapText="1"/>
    </xf>
    <xf numFmtId="9" fontId="1" fillId="0" borderId="27" xfId="0" applyNumberFormat="1" applyFont="1" applyBorder="1" applyAlignment="1">
      <alignment horizontal="right" vertical="top" wrapText="1"/>
    </xf>
    <xf numFmtId="0" fontId="0" fillId="3" borderId="36" xfId="0" applyFill="1" applyBorder="1"/>
    <xf numFmtId="0" fontId="0" fillId="3" borderId="1" xfId="0" applyFill="1" applyBorder="1"/>
    <xf numFmtId="0" fontId="51" fillId="0" borderId="0" xfId="0" applyFont="1" applyAlignment="1">
      <alignment horizontal="left"/>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38" fillId="16" borderId="12" xfId="0" applyFont="1" applyFill="1" applyBorder="1" applyAlignment="1">
      <alignment horizontal="center"/>
    </xf>
    <xf numFmtId="0" fontId="20" fillId="16" borderId="6" xfId="0" applyFont="1" applyFill="1" applyBorder="1" applyAlignment="1">
      <alignment horizontal="center"/>
    </xf>
    <xf numFmtId="0" fontId="15" fillId="3" borderId="1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32" fillId="0" borderId="0" xfId="0" applyFont="1" applyAlignment="1">
      <alignment horizontal="left" vertical="center" wrapText="1"/>
    </xf>
    <xf numFmtId="0" fontId="22" fillId="8" borderId="2" xfId="0" applyFont="1" applyFill="1" applyBorder="1" applyAlignment="1">
      <alignment horizontal="center"/>
    </xf>
    <xf numFmtId="0" fontId="22" fillId="8" borderId="4" xfId="0" applyFont="1" applyFill="1" applyBorder="1" applyAlignment="1">
      <alignment horizontal="center"/>
    </xf>
    <xf numFmtId="0" fontId="14" fillId="8" borderId="3" xfId="0" applyFont="1" applyFill="1" applyBorder="1" applyAlignment="1">
      <alignment horizontal="center"/>
    </xf>
    <xf numFmtId="0" fontId="14" fillId="8" borderId="4" xfId="0" applyFont="1" applyFill="1" applyBorder="1" applyAlignment="1">
      <alignment horizontal="center"/>
    </xf>
    <xf numFmtId="0" fontId="15" fillId="4" borderId="1" xfId="0" applyFont="1" applyFill="1" applyBorder="1" applyAlignment="1">
      <alignment horizontal="left"/>
    </xf>
    <xf numFmtId="0" fontId="24" fillId="8" borderId="2" xfId="0" applyFont="1" applyFill="1" applyBorder="1" applyAlignment="1">
      <alignment horizontal="center"/>
    </xf>
    <xf numFmtId="0" fontId="19" fillId="0" borderId="0" xfId="0" applyFont="1" applyAlignment="1">
      <alignment horizontal="center" vertical="center"/>
    </xf>
    <xf numFmtId="0" fontId="0" fillId="0" borderId="0" xfId="0" applyAlignment="1">
      <alignment horizontal="left" vertical="top" wrapText="1" indent="1"/>
    </xf>
    <xf numFmtId="0" fontId="0" fillId="0" borderId="0" xfId="0" applyAlignment="1">
      <alignment horizontal="left" vertical="center" wrapText="1" indent="1"/>
    </xf>
    <xf numFmtId="0" fontId="10" fillId="0" borderId="1" xfId="0" applyFont="1" applyBorder="1" applyAlignment="1">
      <alignment horizontal="center"/>
    </xf>
    <xf numFmtId="0" fontId="10" fillId="0" borderId="1" xfId="0" applyFont="1" applyBorder="1" applyAlignment="1">
      <alignment horizontal="left" vertical="center"/>
    </xf>
    <xf numFmtId="0" fontId="31" fillId="0" borderId="2" xfId="0" applyFont="1" applyBorder="1" applyAlignment="1">
      <alignment horizontal="center" wrapText="1"/>
    </xf>
    <xf numFmtId="0" fontId="31" fillId="0" borderId="3" xfId="0" applyFont="1" applyBorder="1" applyAlignment="1">
      <alignment horizontal="center" wrapText="1"/>
    </xf>
    <xf numFmtId="0" fontId="31" fillId="0" borderId="4" xfId="0" applyFont="1" applyBorder="1" applyAlignment="1">
      <alignment horizontal="center" wrapText="1"/>
    </xf>
    <xf numFmtId="0" fontId="0" fillId="0" borderId="0" xfId="0" applyAlignment="1">
      <alignment horizontal="left" wrapText="1"/>
    </xf>
    <xf numFmtId="9" fontId="0" fillId="0" borderId="22" xfId="3" applyFont="1" applyFill="1" applyBorder="1" applyAlignment="1">
      <alignment horizontal="left" vertical="center" wrapText="1"/>
    </xf>
    <xf numFmtId="9" fontId="0" fillId="0" borderId="26" xfId="3" applyFont="1" applyFill="1" applyBorder="1" applyAlignment="1">
      <alignment horizontal="left" vertical="center" wrapText="1"/>
    </xf>
    <xf numFmtId="167" fontId="10" fillId="0" borderId="0" xfId="0" quotePrefix="1" applyNumberFormat="1" applyFont="1" applyAlignment="1">
      <alignment horizontal="center"/>
    </xf>
    <xf numFmtId="0" fontId="10" fillId="14" borderId="0" xfId="0" applyFont="1" applyFill="1" applyAlignment="1">
      <alignment horizontal="left"/>
    </xf>
    <xf numFmtId="0" fontId="28" fillId="0" borderId="0" xfId="0" applyFont="1" applyAlignment="1">
      <alignment horizontal="left" vertical="center" wrapText="1"/>
    </xf>
    <xf numFmtId="9" fontId="0" fillId="0" borderId="29" xfId="3" applyFont="1" applyFill="1" applyBorder="1" applyAlignment="1">
      <alignment horizontal="left" vertical="center" wrapText="1"/>
    </xf>
    <xf numFmtId="9" fontId="0" fillId="0" borderId="30" xfId="3" applyFont="1" applyFill="1" applyBorder="1" applyAlignment="1">
      <alignment horizontal="left" vertical="center" wrapText="1"/>
    </xf>
    <xf numFmtId="0" fontId="10" fillId="8" borderId="6" xfId="0" applyFont="1" applyFill="1" applyBorder="1" applyAlignment="1">
      <alignment horizontal="left"/>
    </xf>
    <xf numFmtId="0" fontId="20" fillId="13" borderId="0" xfId="0" applyFont="1" applyFill="1"/>
    <xf numFmtId="0" fontId="20" fillId="13" borderId="6" xfId="0" applyFont="1" applyFill="1" applyBorder="1"/>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0" fontId="12" fillId="11"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36" xfId="0" applyFont="1" applyFill="1" applyBorder="1" applyAlignment="1">
      <alignment horizontal="center" vertical="center" wrapText="1"/>
    </xf>
    <xf numFmtId="0" fontId="20" fillId="3" borderId="27" xfId="0" applyFont="1" applyFill="1" applyBorder="1" applyAlignment="1">
      <alignment horizontal="center" vertical="center"/>
    </xf>
    <xf numFmtId="10" fontId="40" fillId="0" borderId="29" xfId="0" applyNumberFormat="1" applyFont="1" applyBorder="1" applyAlignment="1">
      <alignment horizontal="center" vertical="center" wrapText="1"/>
    </xf>
    <xf numFmtId="10" fontId="40" fillId="0" borderId="30" xfId="0" applyNumberFormat="1" applyFont="1" applyBorder="1" applyAlignment="1">
      <alignment horizontal="center" vertical="center" wrapText="1"/>
    </xf>
    <xf numFmtId="10" fontId="40" fillId="0" borderId="20" xfId="0" applyNumberFormat="1" applyFont="1" applyBorder="1" applyAlignment="1">
      <alignment horizontal="center" vertical="center" wrapText="1"/>
    </xf>
    <xf numFmtId="10" fontId="40" fillId="0" borderId="24" xfId="0" applyNumberFormat="1" applyFont="1" applyBorder="1" applyAlignment="1">
      <alignment horizontal="center" vertical="center" wrapText="1"/>
    </xf>
    <xf numFmtId="0" fontId="3" fillId="3" borderId="1" xfId="0" applyFont="1" applyFill="1" applyBorder="1" applyAlignment="1">
      <alignment horizontal="left"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 xfId="0" applyFont="1" applyFill="1" applyBorder="1" applyAlignment="1">
      <alignment horizontal="center" vertical="center"/>
    </xf>
    <xf numFmtId="0" fontId="43" fillId="0" borderId="0" xfId="0" applyFont="1"/>
    <xf numFmtId="0" fontId="1" fillId="0" borderId="0" xfId="0" applyFont="1" applyAlignment="1">
      <alignment horizontal="left"/>
    </xf>
    <xf numFmtId="0" fontId="1" fillId="0" borderId="0" xfId="0" applyFont="1" applyAlignment="1">
      <alignment horizontal="left" wrapText="1"/>
    </xf>
    <xf numFmtId="0" fontId="10" fillId="3" borderId="0" xfId="0" applyFont="1" applyFill="1" applyAlignment="1">
      <alignment horizontal="left" vertical="center"/>
    </xf>
    <xf numFmtId="0" fontId="1" fillId="0" borderId="1" xfId="0" applyFont="1" applyBorder="1" applyAlignment="1">
      <alignment horizontal="center"/>
    </xf>
    <xf numFmtId="0" fontId="44" fillId="3" borderId="5" xfId="0" applyFont="1" applyFill="1" applyBorder="1" applyAlignment="1">
      <alignment horizontal="left" vertical="center"/>
    </xf>
    <xf numFmtId="0" fontId="1" fillId="0" borderId="3" xfId="0" applyFont="1" applyBorder="1" applyAlignment="1">
      <alignment horizontal="center"/>
    </xf>
    <xf numFmtId="0" fontId="44" fillId="0" borderId="12" xfId="0" applyFont="1" applyBorder="1" applyAlignment="1">
      <alignment horizontal="center"/>
    </xf>
    <xf numFmtId="0" fontId="44" fillId="0" borderId="6"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10" fillId="0" borderId="27" xfId="0" applyFont="1" applyBorder="1" applyAlignment="1">
      <alignment horizontal="center"/>
    </xf>
    <xf numFmtId="0" fontId="44" fillId="0" borderId="27" xfId="0" applyFont="1" applyBorder="1" applyAlignment="1">
      <alignment horizontal="center"/>
    </xf>
    <xf numFmtId="0" fontId="44" fillId="3" borderId="0" xfId="0" applyFont="1" applyFill="1" applyAlignment="1">
      <alignment horizontal="left" vertical="center"/>
    </xf>
    <xf numFmtId="0" fontId="1" fillId="0" borderId="6" xfId="0" applyFont="1" applyBorder="1" applyAlignment="1">
      <alignment horizontal="center"/>
    </xf>
    <xf numFmtId="0" fontId="44" fillId="0" borderId="28" xfId="0" applyFont="1" applyBorder="1" applyAlignment="1">
      <alignment horizontal="center"/>
    </xf>
    <xf numFmtId="0" fontId="1" fillId="0" borderId="0" xfId="0" applyFont="1" applyAlignment="1">
      <alignment horizontal="center"/>
    </xf>
    <xf numFmtId="0" fontId="44" fillId="0" borderId="14" xfId="0" applyFont="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xf>
    <xf numFmtId="0" fontId="1" fillId="15" borderId="29"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33"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23" xfId="0" applyFont="1" applyFill="1" applyBorder="1" applyAlignment="1">
      <alignment horizontal="center" vertical="center"/>
    </xf>
    <xf numFmtId="0" fontId="1" fillId="15" borderId="34" xfId="0" applyFont="1" applyFill="1" applyBorder="1" applyAlignment="1">
      <alignment horizontal="center" vertical="center"/>
    </xf>
    <xf numFmtId="0" fontId="1" fillId="15" borderId="26" xfId="0" applyFont="1" applyFill="1" applyBorder="1" applyAlignment="1">
      <alignment horizontal="center" vertical="center"/>
    </xf>
    <xf numFmtId="0" fontId="10" fillId="0" borderId="28" xfId="0" applyFont="1" applyBorder="1" applyAlignment="1">
      <alignment horizontal="center"/>
    </xf>
    <xf numFmtId="0" fontId="0" fillId="0" borderId="6" xfId="0"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10" fillId="3" borderId="1" xfId="0" applyFont="1" applyFill="1" applyBorder="1" applyAlignment="1">
      <alignment horizontal="center"/>
    </xf>
    <xf numFmtId="0" fontId="46" fillId="0" borderId="0" xfId="0" applyFont="1" applyAlignment="1">
      <alignment horizontal="left" vertical="top"/>
    </xf>
    <xf numFmtId="0" fontId="0" fillId="5" borderId="10" xfId="0" applyFill="1" applyBorder="1" applyAlignment="1">
      <alignment horizontal="center"/>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0" fillId="5" borderId="37" xfId="0" applyFill="1" applyBorder="1" applyAlignment="1">
      <alignment horizontal="center"/>
    </xf>
    <xf numFmtId="0" fontId="0" fillId="5" borderId="13" xfId="0" applyFill="1" applyBorder="1" applyAlignment="1">
      <alignment horizontal="center"/>
    </xf>
    <xf numFmtId="3" fontId="0" fillId="21" borderId="0" xfId="0" applyNumberFormat="1" applyFill="1"/>
    <xf numFmtId="6" fontId="0" fillId="21" borderId="0" xfId="0" applyNumberFormat="1" applyFill="1"/>
    <xf numFmtId="8" fontId="16" fillId="21" borderId="1" xfId="0" applyNumberFormat="1" applyFont="1" applyFill="1" applyBorder="1" applyAlignment="1">
      <alignment vertical="center"/>
    </xf>
    <xf numFmtId="3" fontId="16" fillId="21" borderId="1" xfId="0" applyNumberFormat="1" applyFont="1" applyFill="1" applyBorder="1" applyAlignment="1">
      <alignment vertical="center"/>
    </xf>
    <xf numFmtId="10" fontId="16" fillId="21" borderId="1" xfId="0" applyNumberFormat="1" applyFont="1" applyFill="1" applyBorder="1" applyAlignment="1">
      <alignment vertical="center"/>
    </xf>
    <xf numFmtId="38" fontId="13" fillId="21" borderId="7" xfId="1" applyNumberFormat="1" applyFont="1" applyFill="1" applyBorder="1"/>
    <xf numFmtId="6" fontId="0" fillId="21" borderId="0" xfId="0" applyNumberFormat="1" applyFill="1" applyAlignment="1">
      <alignment horizontal="right"/>
    </xf>
    <xf numFmtId="9" fontId="13" fillId="21" borderId="0" xfId="0" applyNumberFormat="1" applyFont="1" applyFill="1"/>
    <xf numFmtId="6" fontId="13" fillId="21" borderId="0" xfId="0" applyNumberFormat="1" applyFont="1" applyFill="1" applyAlignment="1">
      <alignment horizontal="right"/>
    </xf>
    <xf numFmtId="38" fontId="0" fillId="21" borderId="7" xfId="1" applyNumberFormat="1" applyFont="1" applyFill="1" applyBorder="1"/>
    <xf numFmtId="9" fontId="0" fillId="21" borderId="0" xfId="0" applyNumberFormat="1" applyFill="1"/>
    <xf numFmtId="165" fontId="10" fillId="21" borderId="16" xfId="1" applyNumberFormat="1" applyFont="1" applyFill="1" applyBorder="1"/>
    <xf numFmtId="6" fontId="10" fillId="21" borderId="15" xfId="0" applyNumberFormat="1" applyFont="1" applyFill="1" applyBorder="1" applyAlignment="1">
      <alignment horizontal="right"/>
    </xf>
    <xf numFmtId="9" fontId="10" fillId="21" borderId="15" xfId="0" applyNumberFormat="1" applyFont="1" applyFill="1" applyBorder="1"/>
    <xf numFmtId="6" fontId="32" fillId="21" borderId="3" xfId="0" applyNumberFormat="1" applyFont="1" applyFill="1" applyBorder="1" applyAlignment="1">
      <alignment horizontal="right"/>
    </xf>
    <xf numFmtId="6" fontId="23" fillId="21" borderId="0" xfId="0" applyNumberFormat="1" applyFont="1" applyFill="1" applyAlignment="1">
      <alignment horizontal="right"/>
    </xf>
    <xf numFmtId="6" fontId="32" fillId="21" borderId="0" xfId="0" applyNumberFormat="1" applyFont="1" applyFill="1" applyAlignment="1">
      <alignment horizontal="right"/>
    </xf>
    <xf numFmtId="168" fontId="38" fillId="21" borderId="1" xfId="0" applyNumberFormat="1" applyFont="1" applyFill="1" applyBorder="1" applyAlignment="1">
      <alignment horizontal="right"/>
    </xf>
    <xf numFmtId="168" fontId="39" fillId="21" borderId="1" xfId="0" applyNumberFormat="1" applyFont="1" applyFill="1" applyBorder="1" applyAlignment="1">
      <alignment horizontal="right"/>
    </xf>
    <xf numFmtId="168" fontId="10" fillId="21" borderId="41" xfId="0" applyNumberFormat="1" applyFont="1" applyFill="1" applyBorder="1" applyAlignment="1">
      <alignment horizontal="right"/>
    </xf>
    <xf numFmtId="168" fontId="10" fillId="21" borderId="1" xfId="1" applyNumberFormat="1" applyFont="1" applyFill="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5" Type="http://schemas.openxmlformats.org/officeDocument/2006/relationships/worksheet" Target="worksheets/sheet5.xml"/><Relationship Id="rId90" Type="http://schemas.openxmlformats.org/officeDocument/2006/relationships/customXml" Target="../customXml/item2.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externalLink" Target="externalLinks/externalLink57.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7" Type="http://schemas.openxmlformats.org/officeDocument/2006/relationships/worksheet" Target="worksheets/sheet7.xml"/><Relationship Id="rId71" Type="http://schemas.openxmlformats.org/officeDocument/2006/relationships/externalLink" Target="externalLinks/externalLink48.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sharedStrings" Target="sharedStrings.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ahc.sharepoint.com/Users/eheidkamp/AppData/Local/Microsoft/Windows/Temporary%20Internet%20Files/Content.Outlook/ANIO12TM/B272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fahc.sharepoint.com/Finance/Cost%20Report/Workpapers/CR%202013/Square%20Footage%20FY13%20rollforwar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fahc.sharepoint.com/Users/ssenecal/AppData/Local/Microsoft/Windows/Temporary%20Internet%20Files/Content.Outlook/RMIM15N4/CA%20Budget%202015%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CURRENT"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ahc.sharepoint.com/groups/Reimbursement/Budget/FY%202005/Model/ContractSummary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fahc.sharepoint.com/Groups/Operations%20Data/Monthly%20Statistics%20Report/Current_Month_Report_Detail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fahc.sharepoint.com/Documents%20and%20Settings/m209362/Local%20Settings/Temporary%20Internet%20Files/OLK52D/FY2004%20Jul04%20Financials%20email%20revised%20r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fahc.sharepoint.com/Finance/Reimbursement%20Analysis,%20Allowances,%20Tables/RRMC/FY2013/Budget%20FY2014/CA%20Budget%202014_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ahc.sharepoint.com/groups/Budget/2004%20Budget/BISHCA/FY%202004%20Original%20Submission/Capital/State%20Budget%20Worksheet%20-%20Capit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fahc.sharepoint.com/Finance/Cost%20Report/Workpapers/CR%202013/Square%20Footage%2013.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PRIOR"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fahc.sharepoint.com/Finance/Budget/FY%202002/RRMC/CA%20budget%2002%20to%20state%2011-14%201%25%20Reduc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fahc.sharepoint.com/Documents%20and%20Settings/m132712/Temporary%20Internet%20Files/OLK8D3/finalCapital%20Budget%20Request%20FY08_AS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groups\Accounting\Accounting%20Workpapers\FY2005\Sep05-workpapers\PPE\PP&amp;E%20SCHEDULES\ACRA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ahc.sharepoint.com/groups/Accounting/Accounting%20Workpapers/FY2005/Sep05-workpapers/PPE/PP&amp;E%20SCHEDULES/ACR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Voucher"/>
      <sheetName val="old format"/>
      <sheetName val="Instructions and Tips"/>
      <sheetName val="Summary"/>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LEAD 1201"/>
      <sheetName val="calendar"/>
      <sheetName val="Intang2015"/>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Voucher"/>
      <sheetName val="worksheet (2)"/>
      <sheetName val="old format"/>
      <sheetName val="Instructions and Tips"/>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xp-Stats"/>
      <sheetName val="Vol-RVU-Rev"/>
      <sheetName val="Graphs"/>
      <sheetName val="Angio"/>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OR"/>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CL10"/>
  <sheetViews>
    <sheetView tabSelected="1" zoomScaleNormal="100" workbookViewId="0">
      <selection activeCell="E1" sqref="E1"/>
    </sheetView>
  </sheetViews>
  <sheetFormatPr defaultColWidth="9.140625" defaultRowHeight="15" customHeight="1"/>
  <cols>
    <col min="1" max="1" width="9.140625" customWidth="1"/>
    <col min="3" max="3" width="9.140625" customWidth="1"/>
  </cols>
  <sheetData>
    <row r="1" spans="1:90" s="233" customFormat="1" ht="15.75">
      <c r="A1" s="467" t="s">
        <v>0</v>
      </c>
      <c r="B1" s="467"/>
      <c r="C1" s="467"/>
      <c r="D1" s="467"/>
      <c r="E1" s="368"/>
    </row>
    <row r="2" spans="1:90" s="233" customFormat="1" ht="15.75">
      <c r="A2" s="467" t="s">
        <v>1</v>
      </c>
      <c r="B2" s="467"/>
      <c r="C2" s="467"/>
      <c r="D2" s="467"/>
    </row>
    <row r="3" spans="1:90" s="32" customFormat="1">
      <c r="A3" s="117"/>
      <c r="B3" s="118"/>
      <c r="C3" s="119"/>
      <c r="D3" s="121"/>
      <c r="E3" s="121"/>
      <c r="F3" s="121"/>
      <c r="G3" s="121"/>
      <c r="H3" s="121"/>
      <c r="I3" s="121"/>
      <c r="J3" s="468" t="s">
        <v>2</v>
      </c>
      <c r="K3" s="469"/>
      <c r="L3" s="469"/>
      <c r="M3" s="469"/>
      <c r="N3" s="470"/>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row>
    <row r="4" spans="1:90" s="26" customFormat="1" ht="77.25" customHeight="1">
      <c r="A4" s="27" t="s">
        <v>3</v>
      </c>
      <c r="B4" s="139" t="s">
        <v>4</v>
      </c>
      <c r="C4" s="27" t="s">
        <v>5</v>
      </c>
      <c r="D4" s="27" t="s">
        <v>6</v>
      </c>
      <c r="E4" s="27" t="s">
        <v>7</v>
      </c>
      <c r="F4" s="27" t="s">
        <v>8</v>
      </c>
      <c r="G4" s="27" t="s">
        <v>9</v>
      </c>
      <c r="H4" s="27" t="s">
        <v>10</v>
      </c>
      <c r="I4" s="27" t="s">
        <v>11</v>
      </c>
      <c r="J4" s="27" t="s">
        <v>12</v>
      </c>
      <c r="K4" s="27" t="s">
        <v>13</v>
      </c>
      <c r="L4" s="27" t="s">
        <v>14</v>
      </c>
      <c r="M4" s="27" t="s">
        <v>15</v>
      </c>
      <c r="N4" s="27" t="s">
        <v>16</v>
      </c>
    </row>
    <row r="5" spans="1:90">
      <c r="A5" s="1"/>
      <c r="B5" s="1"/>
      <c r="C5" s="1"/>
      <c r="D5" s="1"/>
      <c r="E5" s="1"/>
      <c r="F5" s="1"/>
      <c r="G5" s="1"/>
      <c r="I5" s="1"/>
      <c r="J5" s="1"/>
      <c r="K5" s="1"/>
      <c r="L5" s="1"/>
      <c r="M5" s="1"/>
      <c r="N5" s="1"/>
    </row>
    <row r="6" spans="1:90">
      <c r="A6" s="1"/>
      <c r="B6" s="1"/>
      <c r="D6" s="1"/>
      <c r="E6" s="1"/>
      <c r="F6" s="1"/>
      <c r="G6" s="1"/>
      <c r="H6" s="1"/>
      <c r="I6" s="1"/>
      <c r="J6" s="1"/>
      <c r="K6" s="1"/>
      <c r="L6" s="1"/>
      <c r="M6" s="1"/>
      <c r="N6" s="1"/>
    </row>
    <row r="7" spans="1:90">
      <c r="A7" s="1"/>
      <c r="B7" s="169" t="s">
        <v>17</v>
      </c>
      <c r="C7" s="1"/>
      <c r="D7" s="1"/>
      <c r="E7" s="1"/>
      <c r="F7" s="1"/>
      <c r="G7" s="1"/>
      <c r="H7" s="1"/>
      <c r="I7" s="1"/>
      <c r="J7" s="1"/>
      <c r="K7" s="1"/>
      <c r="L7" s="1"/>
      <c r="M7" s="1"/>
      <c r="N7" s="1"/>
    </row>
    <row r="8" spans="1:90">
      <c r="A8" s="1"/>
      <c r="B8" s="1"/>
      <c r="C8" s="1"/>
      <c r="D8" s="1"/>
      <c r="F8" s="1"/>
      <c r="G8" s="1"/>
      <c r="H8" s="1"/>
      <c r="I8" s="1"/>
      <c r="J8" s="1"/>
      <c r="K8" s="1"/>
      <c r="L8" s="1"/>
      <c r="M8" s="1"/>
      <c r="N8" s="1"/>
    </row>
    <row r="9" spans="1:90">
      <c r="A9" s="1"/>
      <c r="B9" s="1"/>
      <c r="C9" s="1"/>
      <c r="D9" s="1"/>
      <c r="E9" s="1"/>
      <c r="F9" s="1"/>
      <c r="G9" s="1"/>
      <c r="H9" s="1"/>
      <c r="I9" s="1"/>
      <c r="J9" s="1"/>
      <c r="K9" s="1"/>
      <c r="L9" s="1"/>
      <c r="M9" s="1"/>
      <c r="N9" s="1"/>
    </row>
    <row r="10" spans="1:90">
      <c r="A10" s="1"/>
      <c r="B10" s="1"/>
      <c r="C10" s="1"/>
      <c r="D10" s="1"/>
      <c r="E10" s="1"/>
      <c r="F10" s="1"/>
      <c r="G10" s="1"/>
      <c r="H10" s="1"/>
      <c r="I10" s="1"/>
      <c r="J10" s="1"/>
      <c r="K10" s="1"/>
      <c r="L10" s="1"/>
      <c r="M10" s="1"/>
      <c r="N10" s="1"/>
    </row>
  </sheetData>
  <mergeCells count="3">
    <mergeCell ref="A1:D1"/>
    <mergeCell ref="A2:D2"/>
    <mergeCell ref="J3:N3"/>
  </mergeCells>
  <pageMargins left="0.25" right="0.25" top="0.75" bottom="0.75" header="0.3" footer="0.3"/>
  <pageSetup fitToHeight="0" orientation="landscape" r:id="rId1"/>
  <headerFooter>
    <oddFooter>&amp;LOneCare Vermont FY 2024 ACO Budget Submission&amp;R&amp;P of&amp;N</oddFoot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0000000}">
          <x14:formula1>
            <xm:f>'LISTS--DO NOT DELETE'!$E$4:$E$18</xm:f>
          </x14:formula1>
          <xm:sqref>A5:A10</xm:sqref>
        </x14:dataValidation>
        <x14:dataValidation type="list" allowBlank="1" showInputMessage="1" showErrorMessage="1" xr:uid="{00000000-0002-0000-0000-000001000000}">
          <x14:formula1>
            <xm:f>'LISTS--DO NOT DELETE'!$F$4:$F$13</xm:f>
          </x14:formula1>
          <xm:sqref>D5:D10</xm:sqref>
        </x14:dataValidation>
        <x14:dataValidation type="list" allowBlank="1" showInputMessage="1" showErrorMessage="1" xr:uid="{00000000-0002-0000-0000-000002000000}">
          <x14:formula1>
            <xm:f>'LISTS--DO NOT DELETE'!$G$4:$G$20</xm:f>
          </x14:formula1>
          <xm:sqref>F5:F10</xm:sqref>
        </x14:dataValidation>
        <x14:dataValidation type="list" allowBlank="1" showInputMessage="1" showErrorMessage="1" xr:uid="{00000000-0002-0000-0000-000003000000}">
          <x14:formula1>
            <xm:f>'LISTS--DO NOT DELETE'!$J$4:$J$5</xm:f>
          </x14:formula1>
          <xm:sqref>G5:G10</xm:sqref>
        </x14:dataValidation>
        <x14:dataValidation type="list" allowBlank="1" showInputMessage="1" showErrorMessage="1" xr:uid="{00000000-0002-0000-0000-000004000000}">
          <x14:formula1>
            <xm:f>'LISTS--DO NOT DELETE'!$H$4:$H$5</xm:f>
          </x14:formula1>
          <xm:sqref>H5:H10 I5:I10</xm:sqref>
        </x14:dataValidation>
        <x14:dataValidation type="list" allowBlank="1" showInputMessage="1" showErrorMessage="1" xr:uid="{00000000-0002-0000-0000-000005000000}">
          <x14:formula1>
            <xm:f>'LISTS--DO NOT DELETE'!$I$4:$I$9</xm:f>
          </x14:formula1>
          <xm:sqref>J5:N10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K415"/>
  <sheetViews>
    <sheetView zoomScaleNormal="100" workbookViewId="0">
      <selection activeCell="A3" sqref="A3"/>
    </sheetView>
  </sheetViews>
  <sheetFormatPr defaultRowHeight="15"/>
  <cols>
    <col min="1" max="1" width="29.5703125" customWidth="1"/>
    <col min="2" max="2" width="15.85546875" style="301" bestFit="1" customWidth="1"/>
    <col min="3" max="3" width="15.85546875" style="302" bestFit="1" customWidth="1"/>
    <col min="4" max="4" width="14.85546875" style="303" bestFit="1" customWidth="1"/>
    <col min="5" max="8" width="13.5703125" style="303" customWidth="1"/>
    <col min="10" max="10" width="10.85546875" bestFit="1" customWidth="1"/>
    <col min="11" max="11" width="13" bestFit="1" customWidth="1"/>
  </cols>
  <sheetData>
    <row r="1" spans="1:11" s="233" customFormat="1" ht="16.5">
      <c r="A1" s="234" t="s">
        <v>270</v>
      </c>
      <c r="B1" s="298"/>
      <c r="C1" s="299"/>
      <c r="D1" s="437"/>
      <c r="E1" s="300"/>
      <c r="F1" s="300"/>
      <c r="G1" s="300"/>
      <c r="H1" s="300"/>
    </row>
    <row r="2" spans="1:11" s="233" customFormat="1" ht="16.5">
      <c r="A2" s="234" t="s">
        <v>271</v>
      </c>
      <c r="B2" s="298"/>
      <c r="C2" s="299"/>
      <c r="D2" s="300"/>
      <c r="E2" s="300"/>
      <c r="F2" s="300"/>
      <c r="G2" s="300"/>
      <c r="H2" s="300"/>
    </row>
    <row r="4" spans="1:11">
      <c r="A4" s="487" t="s">
        <v>272</v>
      </c>
      <c r="B4" s="488"/>
      <c r="C4" s="488"/>
      <c r="D4" s="488"/>
      <c r="E4" s="488"/>
      <c r="F4" s="488"/>
      <c r="G4" s="488"/>
      <c r="H4" s="489"/>
    </row>
    <row r="5" spans="1:11" ht="30">
      <c r="A5" s="286" t="s">
        <v>273</v>
      </c>
      <c r="B5" s="411" t="s">
        <v>178</v>
      </c>
      <c r="C5" s="412" t="s">
        <v>179</v>
      </c>
      <c r="D5" s="413" t="s">
        <v>180</v>
      </c>
      <c r="E5" s="413" t="s">
        <v>181</v>
      </c>
      <c r="F5" s="413" t="s">
        <v>274</v>
      </c>
      <c r="G5" s="413" t="s">
        <v>275</v>
      </c>
      <c r="H5" s="413" t="s">
        <v>184</v>
      </c>
    </row>
    <row r="6" spans="1:11">
      <c r="A6" s="287" t="s">
        <v>12</v>
      </c>
      <c r="B6" s="406">
        <v>13345337</v>
      </c>
      <c r="C6" s="406">
        <v>11285497</v>
      </c>
      <c r="D6" s="406">
        <v>16313470</v>
      </c>
      <c r="E6" s="406">
        <v>10001059</v>
      </c>
      <c r="F6" s="406">
        <v>9564328</v>
      </c>
      <c r="G6" s="406">
        <v>9724474</v>
      </c>
      <c r="H6" s="406">
        <v>9954481</v>
      </c>
    </row>
    <row r="7" spans="1:11">
      <c r="A7" s="288" t="s">
        <v>59</v>
      </c>
      <c r="B7" s="407" t="s">
        <v>276</v>
      </c>
      <c r="C7" s="407">
        <v>-1416441</v>
      </c>
      <c r="D7" s="407">
        <v>746661</v>
      </c>
      <c r="E7" s="407">
        <v>110243</v>
      </c>
      <c r="F7" s="407">
        <v>50378</v>
      </c>
      <c r="G7" s="407">
        <v>15658</v>
      </c>
      <c r="H7" s="407">
        <v>0</v>
      </c>
      <c r="K7" s="370"/>
    </row>
    <row r="8" spans="1:11">
      <c r="A8" s="100" t="s">
        <v>252</v>
      </c>
      <c r="B8" s="408" t="s">
        <v>276</v>
      </c>
      <c r="C8" s="408" t="s">
        <v>276</v>
      </c>
      <c r="D8" s="408" t="s">
        <v>276</v>
      </c>
      <c r="E8" s="408">
        <v>65142</v>
      </c>
      <c r="F8" s="408">
        <v>37230</v>
      </c>
      <c r="G8" s="408">
        <v>11729</v>
      </c>
      <c r="H8" s="408">
        <v>0</v>
      </c>
    </row>
    <row r="9" spans="1:11">
      <c r="A9" s="100" t="s">
        <v>253</v>
      </c>
      <c r="B9" s="408" t="s">
        <v>276</v>
      </c>
      <c r="C9" s="408" t="s">
        <v>276</v>
      </c>
      <c r="D9" s="408" t="s">
        <v>276</v>
      </c>
      <c r="E9" s="408">
        <v>36720</v>
      </c>
      <c r="F9" s="408">
        <v>13148</v>
      </c>
      <c r="G9" s="408">
        <v>3929</v>
      </c>
      <c r="H9" s="408">
        <v>0</v>
      </c>
    </row>
    <row r="10" spans="1:11">
      <c r="A10" s="100" t="s">
        <v>254</v>
      </c>
      <c r="B10" s="408" t="s">
        <v>276</v>
      </c>
      <c r="C10" s="408">
        <v>-1416441</v>
      </c>
      <c r="D10" s="408">
        <v>746661</v>
      </c>
      <c r="E10" s="408">
        <v>8381</v>
      </c>
      <c r="F10" s="408">
        <v>0</v>
      </c>
      <c r="G10" s="408">
        <v>0</v>
      </c>
      <c r="H10" s="408">
        <v>0</v>
      </c>
    </row>
    <row r="11" spans="1:11">
      <c r="A11" s="288" t="s">
        <v>65</v>
      </c>
      <c r="B11" s="407">
        <v>908045</v>
      </c>
      <c r="C11" s="407">
        <v>-3038424</v>
      </c>
      <c r="D11" s="407">
        <v>1123233</v>
      </c>
      <c r="E11" s="407">
        <v>174943</v>
      </c>
      <c r="F11" s="407">
        <v>78740</v>
      </c>
      <c r="G11" s="407">
        <v>24786</v>
      </c>
      <c r="H11" s="407">
        <v>0</v>
      </c>
    </row>
    <row r="12" spans="1:11">
      <c r="A12" s="100" t="s">
        <v>252</v>
      </c>
      <c r="B12" s="408" t="s">
        <v>276</v>
      </c>
      <c r="C12" s="408" t="s">
        <v>276</v>
      </c>
      <c r="D12" s="408" t="s">
        <v>276</v>
      </c>
      <c r="E12" s="408">
        <v>129204</v>
      </c>
      <c r="F12" s="408">
        <v>69530</v>
      </c>
      <c r="G12" s="408">
        <v>21805</v>
      </c>
      <c r="H12" s="408">
        <v>0</v>
      </c>
    </row>
    <row r="13" spans="1:11">
      <c r="A13" s="100" t="s">
        <v>253</v>
      </c>
      <c r="B13" s="408" t="s">
        <v>276</v>
      </c>
      <c r="C13" s="408" t="s">
        <v>276</v>
      </c>
      <c r="D13" s="408" t="s">
        <v>276</v>
      </c>
      <c r="E13" s="408">
        <v>17658</v>
      </c>
      <c r="F13" s="408">
        <v>9209</v>
      </c>
      <c r="G13" s="408">
        <v>2981</v>
      </c>
      <c r="H13" s="408">
        <v>0</v>
      </c>
    </row>
    <row r="14" spans="1:11">
      <c r="A14" s="100" t="s">
        <v>255</v>
      </c>
      <c r="B14" s="408">
        <v>908045</v>
      </c>
      <c r="C14" s="408">
        <v>-3038424</v>
      </c>
      <c r="D14" s="408">
        <v>1123233</v>
      </c>
      <c r="E14" s="408">
        <v>28081</v>
      </c>
      <c r="F14" s="408">
        <v>0</v>
      </c>
      <c r="G14" s="408">
        <v>0</v>
      </c>
      <c r="H14" s="408">
        <v>0</v>
      </c>
    </row>
    <row r="15" spans="1:11">
      <c r="A15" s="288" t="s">
        <v>71</v>
      </c>
      <c r="B15" s="407">
        <v>182342</v>
      </c>
      <c r="C15" s="407">
        <v>547880</v>
      </c>
      <c r="D15" s="407">
        <v>480892</v>
      </c>
      <c r="E15" s="407">
        <v>93132</v>
      </c>
      <c r="F15" s="407">
        <v>28157</v>
      </c>
      <c r="G15" s="407">
        <v>10579</v>
      </c>
      <c r="H15" s="407">
        <v>0</v>
      </c>
    </row>
    <row r="16" spans="1:11">
      <c r="A16" s="100" t="s">
        <v>252</v>
      </c>
      <c r="B16" s="408" t="s">
        <v>276</v>
      </c>
      <c r="C16" s="408" t="s">
        <v>276</v>
      </c>
      <c r="D16" s="408" t="s">
        <v>276</v>
      </c>
      <c r="E16" s="408">
        <v>51300</v>
      </c>
      <c r="F16" s="408">
        <v>25322</v>
      </c>
      <c r="G16" s="408">
        <v>9489</v>
      </c>
      <c r="H16" s="408">
        <v>0</v>
      </c>
    </row>
    <row r="17" spans="1:8">
      <c r="A17" s="100" t="s">
        <v>253</v>
      </c>
      <c r="B17" s="408" t="s">
        <v>276</v>
      </c>
      <c r="C17" s="408" t="s">
        <v>276</v>
      </c>
      <c r="D17" s="408" t="s">
        <v>276</v>
      </c>
      <c r="E17" s="408">
        <v>5526</v>
      </c>
      <c r="F17" s="408">
        <v>2835</v>
      </c>
      <c r="G17" s="408">
        <v>1091</v>
      </c>
      <c r="H17" s="408">
        <v>0</v>
      </c>
    </row>
    <row r="18" spans="1:8">
      <c r="A18" s="100" t="s">
        <v>256</v>
      </c>
      <c r="B18" s="408">
        <v>182342</v>
      </c>
      <c r="C18" s="408">
        <v>547880</v>
      </c>
      <c r="D18" s="408">
        <v>480892</v>
      </c>
      <c r="E18" s="408">
        <v>36306</v>
      </c>
      <c r="F18" s="408">
        <v>0</v>
      </c>
      <c r="G18" s="408">
        <v>0</v>
      </c>
      <c r="H18" s="408">
        <v>0</v>
      </c>
    </row>
    <row r="19" spans="1:8">
      <c r="A19" s="288" t="s">
        <v>76</v>
      </c>
      <c r="B19" s="407">
        <v>2525225</v>
      </c>
      <c r="C19" s="407">
        <v>4287739</v>
      </c>
      <c r="D19" s="407">
        <v>3641345</v>
      </c>
      <c r="E19" s="407">
        <v>369933</v>
      </c>
      <c r="F19" s="407">
        <v>155784</v>
      </c>
      <c r="G19" s="407">
        <v>52322</v>
      </c>
      <c r="H19" s="407">
        <v>0</v>
      </c>
    </row>
    <row r="20" spans="1:8">
      <c r="A20" s="100" t="s">
        <v>252</v>
      </c>
      <c r="B20" s="408" t="s">
        <v>276</v>
      </c>
      <c r="C20" s="408" t="s">
        <v>276</v>
      </c>
      <c r="D20" s="408" t="s">
        <v>276</v>
      </c>
      <c r="E20" s="408">
        <v>208044</v>
      </c>
      <c r="F20" s="408">
        <v>89563</v>
      </c>
      <c r="G20" s="408">
        <v>26445</v>
      </c>
      <c r="H20" s="408">
        <v>0</v>
      </c>
    </row>
    <row r="21" spans="1:8">
      <c r="A21" s="100" t="s">
        <v>253</v>
      </c>
      <c r="B21" s="408" t="s">
        <v>276</v>
      </c>
      <c r="C21" s="408" t="s">
        <v>276</v>
      </c>
      <c r="D21" s="408" t="s">
        <v>276</v>
      </c>
      <c r="E21" s="408">
        <v>157752</v>
      </c>
      <c r="F21" s="408">
        <v>66221</v>
      </c>
      <c r="G21" s="408">
        <v>25877</v>
      </c>
      <c r="H21" s="408">
        <v>0</v>
      </c>
    </row>
    <row r="22" spans="1:8">
      <c r="A22" s="100" t="s">
        <v>257</v>
      </c>
      <c r="B22" s="408">
        <v>2525225</v>
      </c>
      <c r="C22" s="408">
        <v>4287739</v>
      </c>
      <c r="D22" s="408">
        <v>3641345</v>
      </c>
      <c r="E22" s="408">
        <v>4137</v>
      </c>
      <c r="F22" s="408">
        <v>0</v>
      </c>
      <c r="G22" s="408">
        <v>0</v>
      </c>
      <c r="H22" s="408">
        <v>0</v>
      </c>
    </row>
    <row r="23" spans="1:8">
      <c r="A23" s="288" t="s">
        <v>81</v>
      </c>
      <c r="B23" s="407" t="s">
        <v>276</v>
      </c>
      <c r="C23" s="407" t="s">
        <v>276</v>
      </c>
      <c r="D23" s="407">
        <v>165263</v>
      </c>
      <c r="E23" s="407">
        <v>37857</v>
      </c>
      <c r="F23" s="407">
        <v>7935</v>
      </c>
      <c r="G23" s="407">
        <v>5938</v>
      </c>
      <c r="H23" s="407">
        <v>0</v>
      </c>
    </row>
    <row r="24" spans="1:8">
      <c r="A24" s="100" t="s">
        <v>252</v>
      </c>
      <c r="B24" s="408" t="s">
        <v>276</v>
      </c>
      <c r="C24" s="408" t="s">
        <v>276</v>
      </c>
      <c r="D24" s="408" t="s">
        <v>276</v>
      </c>
      <c r="E24" s="408">
        <v>0</v>
      </c>
      <c r="F24" s="408">
        <v>0</v>
      </c>
      <c r="G24" s="408">
        <v>0</v>
      </c>
      <c r="H24" s="408">
        <v>0</v>
      </c>
    </row>
    <row r="25" spans="1:8">
      <c r="A25" s="100" t="s">
        <v>253</v>
      </c>
      <c r="B25" s="408" t="s">
        <v>276</v>
      </c>
      <c r="C25" s="408" t="s">
        <v>276</v>
      </c>
      <c r="D25" s="408" t="s">
        <v>276</v>
      </c>
      <c r="E25" s="408">
        <v>20016</v>
      </c>
      <c r="F25" s="408">
        <v>7935</v>
      </c>
      <c r="G25" s="408">
        <v>5938</v>
      </c>
      <c r="H25" s="408">
        <v>0</v>
      </c>
    </row>
    <row r="26" spans="1:8">
      <c r="A26" s="100" t="s">
        <v>258</v>
      </c>
      <c r="B26" s="408" t="s">
        <v>276</v>
      </c>
      <c r="C26" s="408" t="s">
        <v>276</v>
      </c>
      <c r="D26" s="408">
        <v>165263</v>
      </c>
      <c r="E26" s="408">
        <v>17841</v>
      </c>
      <c r="F26" s="408">
        <v>0</v>
      </c>
      <c r="G26" s="408">
        <v>0</v>
      </c>
      <c r="H26" s="408">
        <v>0</v>
      </c>
    </row>
    <row r="27" spans="1:8">
      <c r="A27" s="288" t="s">
        <v>86</v>
      </c>
      <c r="B27" s="407">
        <v>613898</v>
      </c>
      <c r="C27" s="407">
        <v>1415989</v>
      </c>
      <c r="D27" s="407">
        <v>663398</v>
      </c>
      <c r="E27" s="407">
        <v>82248</v>
      </c>
      <c r="F27" s="407">
        <v>27807</v>
      </c>
      <c r="G27" s="407">
        <v>13346</v>
      </c>
      <c r="H27" s="407">
        <v>0</v>
      </c>
    </row>
    <row r="28" spans="1:8">
      <c r="A28" s="100" t="s">
        <v>252</v>
      </c>
      <c r="B28" s="408" t="s">
        <v>276</v>
      </c>
      <c r="C28" s="408" t="s">
        <v>276</v>
      </c>
      <c r="D28" s="408" t="s">
        <v>276</v>
      </c>
      <c r="E28" s="408">
        <v>33354</v>
      </c>
      <c r="F28" s="408">
        <v>16360</v>
      </c>
      <c r="G28" s="408">
        <v>7437</v>
      </c>
      <c r="H28" s="408">
        <v>0</v>
      </c>
    </row>
    <row r="29" spans="1:8">
      <c r="A29" s="100" t="s">
        <v>253</v>
      </c>
      <c r="B29" s="408" t="s">
        <v>276</v>
      </c>
      <c r="C29" s="408" t="s">
        <v>276</v>
      </c>
      <c r="D29" s="408" t="s">
        <v>276</v>
      </c>
      <c r="E29" s="408">
        <v>28638</v>
      </c>
      <c r="F29" s="408">
        <v>11447</v>
      </c>
      <c r="G29" s="408">
        <v>5909</v>
      </c>
      <c r="H29" s="408">
        <v>0</v>
      </c>
    </row>
    <row r="30" spans="1:8">
      <c r="A30" s="100" t="s">
        <v>259</v>
      </c>
      <c r="B30" s="408">
        <v>613898</v>
      </c>
      <c r="C30" s="408">
        <v>1415989</v>
      </c>
      <c r="D30" s="408">
        <v>663398</v>
      </c>
      <c r="E30" s="408">
        <v>20256</v>
      </c>
      <c r="F30" s="408">
        <v>0</v>
      </c>
      <c r="G30" s="408">
        <v>0</v>
      </c>
      <c r="H30" s="408">
        <v>0</v>
      </c>
    </row>
    <row r="31" spans="1:8">
      <c r="A31" s="288" t="s">
        <v>91</v>
      </c>
      <c r="B31" s="407" t="s">
        <v>276</v>
      </c>
      <c r="C31" s="407" t="s">
        <v>276</v>
      </c>
      <c r="D31" s="407" t="s">
        <v>276</v>
      </c>
      <c r="E31" s="407" t="s">
        <v>276</v>
      </c>
      <c r="F31" s="407" t="s">
        <v>276</v>
      </c>
      <c r="G31" s="407" t="s">
        <v>276</v>
      </c>
      <c r="H31" s="407" t="s">
        <v>276</v>
      </c>
    </row>
    <row r="32" spans="1:8">
      <c r="A32" s="100" t="s">
        <v>252</v>
      </c>
      <c r="B32" s="408" t="s">
        <v>276</v>
      </c>
      <c r="C32" s="408" t="s">
        <v>276</v>
      </c>
      <c r="D32" s="408" t="s">
        <v>276</v>
      </c>
      <c r="E32" s="408" t="s">
        <v>276</v>
      </c>
      <c r="F32" s="408" t="s">
        <v>276</v>
      </c>
      <c r="G32" s="408" t="s">
        <v>276</v>
      </c>
      <c r="H32" s="408" t="s">
        <v>276</v>
      </c>
    </row>
    <row r="33" spans="1:8">
      <c r="A33" s="100" t="s">
        <v>253</v>
      </c>
      <c r="B33" s="408" t="s">
        <v>276</v>
      </c>
      <c r="C33" s="408" t="s">
        <v>276</v>
      </c>
      <c r="D33" s="408" t="s">
        <v>276</v>
      </c>
      <c r="E33" s="408" t="s">
        <v>276</v>
      </c>
      <c r="F33" s="408" t="s">
        <v>276</v>
      </c>
      <c r="G33" s="408" t="s">
        <v>276</v>
      </c>
      <c r="H33" s="408" t="s">
        <v>276</v>
      </c>
    </row>
    <row r="34" spans="1:8">
      <c r="A34" s="100" t="s">
        <v>260</v>
      </c>
      <c r="B34" s="408" t="s">
        <v>276</v>
      </c>
      <c r="C34" s="408" t="s">
        <v>276</v>
      </c>
      <c r="D34" s="408" t="s">
        <v>276</v>
      </c>
      <c r="E34" s="408" t="s">
        <v>276</v>
      </c>
      <c r="F34" s="408" t="s">
        <v>276</v>
      </c>
      <c r="G34" s="408" t="s">
        <v>276</v>
      </c>
      <c r="H34" s="408" t="s">
        <v>276</v>
      </c>
    </row>
    <row r="35" spans="1:8">
      <c r="A35" s="288" t="s">
        <v>94</v>
      </c>
      <c r="B35" s="407" t="s">
        <v>276</v>
      </c>
      <c r="C35" s="407" t="s">
        <v>276</v>
      </c>
      <c r="D35" s="407" t="s">
        <v>276</v>
      </c>
      <c r="E35" s="407" t="s">
        <v>276</v>
      </c>
      <c r="F35" s="407" t="s">
        <v>276</v>
      </c>
      <c r="G35" s="407" t="s">
        <v>276</v>
      </c>
      <c r="H35" s="407" t="s">
        <v>276</v>
      </c>
    </row>
    <row r="36" spans="1:8">
      <c r="A36" s="100" t="s">
        <v>252</v>
      </c>
      <c r="B36" s="408" t="s">
        <v>276</v>
      </c>
      <c r="C36" s="408" t="s">
        <v>276</v>
      </c>
      <c r="D36" s="408" t="s">
        <v>276</v>
      </c>
      <c r="E36" s="408" t="s">
        <v>276</v>
      </c>
      <c r="F36" s="408" t="s">
        <v>276</v>
      </c>
      <c r="G36" s="408" t="s">
        <v>276</v>
      </c>
      <c r="H36" s="408" t="s">
        <v>276</v>
      </c>
    </row>
    <row r="37" spans="1:8">
      <c r="A37" s="100" t="s">
        <v>253</v>
      </c>
      <c r="B37" s="408" t="s">
        <v>276</v>
      </c>
      <c r="C37" s="408" t="s">
        <v>276</v>
      </c>
      <c r="D37" s="408" t="s">
        <v>276</v>
      </c>
      <c r="E37" s="408" t="s">
        <v>276</v>
      </c>
      <c r="F37" s="408" t="s">
        <v>276</v>
      </c>
      <c r="G37" s="408" t="s">
        <v>276</v>
      </c>
      <c r="H37" s="408" t="s">
        <v>276</v>
      </c>
    </row>
    <row r="38" spans="1:8">
      <c r="A38" s="100" t="s">
        <v>261</v>
      </c>
      <c r="B38" s="408" t="s">
        <v>276</v>
      </c>
      <c r="C38" s="408" t="s">
        <v>276</v>
      </c>
      <c r="D38" s="408" t="s">
        <v>276</v>
      </c>
      <c r="E38" s="408" t="s">
        <v>276</v>
      </c>
      <c r="F38" s="408" t="s">
        <v>276</v>
      </c>
      <c r="G38" s="408" t="s">
        <v>276</v>
      </c>
      <c r="H38" s="408" t="s">
        <v>276</v>
      </c>
    </row>
    <row r="39" spans="1:8">
      <c r="A39" s="288" t="s">
        <v>97</v>
      </c>
      <c r="B39" s="407" t="s">
        <v>276</v>
      </c>
      <c r="C39" s="407" t="s">
        <v>276</v>
      </c>
      <c r="D39" s="407" t="s">
        <v>276</v>
      </c>
      <c r="E39" s="407" t="s">
        <v>276</v>
      </c>
      <c r="F39" s="407" t="s">
        <v>276</v>
      </c>
      <c r="G39" s="407" t="s">
        <v>276</v>
      </c>
      <c r="H39" s="407" t="s">
        <v>276</v>
      </c>
    </row>
    <row r="40" spans="1:8">
      <c r="A40" s="100" t="s">
        <v>252</v>
      </c>
      <c r="B40" s="408" t="s">
        <v>276</v>
      </c>
      <c r="C40" s="408" t="s">
        <v>276</v>
      </c>
      <c r="D40" s="408" t="s">
        <v>276</v>
      </c>
      <c r="E40" s="408" t="s">
        <v>276</v>
      </c>
      <c r="F40" s="408" t="s">
        <v>276</v>
      </c>
      <c r="G40" s="408" t="s">
        <v>276</v>
      </c>
      <c r="H40" s="408" t="s">
        <v>276</v>
      </c>
    </row>
    <row r="41" spans="1:8">
      <c r="A41" s="100" t="s">
        <v>253</v>
      </c>
      <c r="B41" s="408" t="s">
        <v>276</v>
      </c>
      <c r="C41" s="408" t="s">
        <v>276</v>
      </c>
      <c r="D41" s="408" t="s">
        <v>276</v>
      </c>
      <c r="E41" s="408" t="s">
        <v>276</v>
      </c>
      <c r="F41" s="408" t="s">
        <v>276</v>
      </c>
      <c r="G41" s="408" t="s">
        <v>276</v>
      </c>
      <c r="H41" s="408" t="s">
        <v>276</v>
      </c>
    </row>
    <row r="42" spans="1:8">
      <c r="A42" s="100" t="s">
        <v>262</v>
      </c>
      <c r="B42" s="408" t="s">
        <v>276</v>
      </c>
      <c r="C42" s="408" t="s">
        <v>276</v>
      </c>
      <c r="D42" s="408" t="s">
        <v>276</v>
      </c>
      <c r="E42" s="408" t="s">
        <v>276</v>
      </c>
      <c r="F42" s="408" t="s">
        <v>276</v>
      </c>
      <c r="G42" s="408" t="s">
        <v>276</v>
      </c>
      <c r="H42" s="408" t="s">
        <v>276</v>
      </c>
    </row>
    <row r="43" spans="1:8">
      <c r="A43" s="288" t="s">
        <v>102</v>
      </c>
      <c r="B43" s="407" t="s">
        <v>276</v>
      </c>
      <c r="C43" s="407" t="s">
        <v>276</v>
      </c>
      <c r="D43" s="407" t="s">
        <v>276</v>
      </c>
      <c r="E43" s="407">
        <v>179449</v>
      </c>
      <c r="F43" s="407">
        <v>68189</v>
      </c>
      <c r="G43" s="407">
        <v>22127</v>
      </c>
      <c r="H43" s="407">
        <v>0</v>
      </c>
    </row>
    <row r="44" spans="1:8">
      <c r="A44" s="100" t="s">
        <v>252</v>
      </c>
      <c r="B44" s="408" t="s">
        <v>276</v>
      </c>
      <c r="C44" s="408" t="s">
        <v>276</v>
      </c>
      <c r="D44" s="408" t="s">
        <v>276</v>
      </c>
      <c r="E44" s="408">
        <v>0</v>
      </c>
      <c r="F44" s="408">
        <v>2300</v>
      </c>
      <c r="G44" s="408">
        <v>0</v>
      </c>
      <c r="H44" s="408">
        <v>0</v>
      </c>
    </row>
    <row r="45" spans="1:8">
      <c r="A45" s="100" t="s">
        <v>253</v>
      </c>
      <c r="B45" s="408" t="s">
        <v>276</v>
      </c>
      <c r="C45" s="408" t="s">
        <v>276</v>
      </c>
      <c r="D45" s="408" t="s">
        <v>276</v>
      </c>
      <c r="E45" s="408">
        <v>141282</v>
      </c>
      <c r="F45" s="408">
        <v>65888</v>
      </c>
      <c r="G45" s="408">
        <v>22127</v>
      </c>
      <c r="H45" s="408">
        <v>0</v>
      </c>
    </row>
    <row r="46" spans="1:8">
      <c r="A46" s="100" t="s">
        <v>263</v>
      </c>
      <c r="B46" s="408" t="s">
        <v>276</v>
      </c>
      <c r="C46" s="408" t="s">
        <v>276</v>
      </c>
      <c r="D46" s="408" t="s">
        <v>276</v>
      </c>
      <c r="E46" s="408">
        <v>38167</v>
      </c>
      <c r="F46" s="408">
        <v>0</v>
      </c>
      <c r="G46" s="408">
        <v>0</v>
      </c>
      <c r="H46" s="408">
        <v>0</v>
      </c>
    </row>
    <row r="47" spans="1:8">
      <c r="A47" s="288" t="s">
        <v>106</v>
      </c>
      <c r="B47" s="407">
        <v>359495</v>
      </c>
      <c r="C47" s="407">
        <v>864501</v>
      </c>
      <c r="D47" s="407" t="s">
        <v>276</v>
      </c>
      <c r="E47" s="407" t="s">
        <v>276</v>
      </c>
      <c r="F47" s="407" t="s">
        <v>276</v>
      </c>
      <c r="G47" s="407" t="s">
        <v>276</v>
      </c>
      <c r="H47" s="407" t="s">
        <v>276</v>
      </c>
    </row>
    <row r="48" spans="1:8">
      <c r="A48" s="100" t="s">
        <v>252</v>
      </c>
      <c r="B48" s="408" t="s">
        <v>276</v>
      </c>
      <c r="C48" s="408" t="s">
        <v>276</v>
      </c>
      <c r="D48" s="408" t="s">
        <v>276</v>
      </c>
      <c r="E48" s="408" t="s">
        <v>276</v>
      </c>
      <c r="F48" s="408" t="s">
        <v>276</v>
      </c>
      <c r="G48" s="408" t="s">
        <v>276</v>
      </c>
      <c r="H48" s="408" t="s">
        <v>276</v>
      </c>
    </row>
    <row r="49" spans="1:8">
      <c r="A49" s="100" t="s">
        <v>253</v>
      </c>
      <c r="B49" s="408" t="s">
        <v>276</v>
      </c>
      <c r="C49" s="408" t="s">
        <v>276</v>
      </c>
      <c r="D49" s="408" t="s">
        <v>276</v>
      </c>
      <c r="E49" s="408" t="s">
        <v>276</v>
      </c>
      <c r="F49" s="408" t="s">
        <v>276</v>
      </c>
      <c r="G49" s="408" t="s">
        <v>276</v>
      </c>
      <c r="H49" s="408" t="s">
        <v>276</v>
      </c>
    </row>
    <row r="50" spans="1:8">
      <c r="A50" s="100" t="s">
        <v>106</v>
      </c>
      <c r="B50" s="408">
        <v>359495</v>
      </c>
      <c r="C50" s="408">
        <v>864501</v>
      </c>
      <c r="D50" s="408" t="s">
        <v>276</v>
      </c>
      <c r="E50" s="408" t="s">
        <v>276</v>
      </c>
      <c r="F50" s="408" t="s">
        <v>276</v>
      </c>
      <c r="G50" s="408" t="s">
        <v>276</v>
      </c>
      <c r="H50" s="408" t="s">
        <v>276</v>
      </c>
    </row>
    <row r="51" spans="1:8">
      <c r="A51" s="288" t="s">
        <v>108</v>
      </c>
      <c r="B51" s="407">
        <v>391378</v>
      </c>
      <c r="C51" s="407">
        <v>214727</v>
      </c>
      <c r="D51" s="407">
        <v>795467</v>
      </c>
      <c r="E51" s="407">
        <v>149059</v>
      </c>
      <c r="F51" s="407">
        <v>49973</v>
      </c>
      <c r="G51" s="407">
        <v>14397</v>
      </c>
      <c r="H51" s="407">
        <v>0</v>
      </c>
    </row>
    <row r="52" spans="1:8">
      <c r="A52" s="100" t="s">
        <v>252</v>
      </c>
      <c r="B52" s="408" t="s">
        <v>276</v>
      </c>
      <c r="C52" s="408" t="s">
        <v>276</v>
      </c>
      <c r="D52" s="408" t="s">
        <v>276</v>
      </c>
      <c r="E52" s="408">
        <v>28170</v>
      </c>
      <c r="F52" s="408">
        <v>4600</v>
      </c>
      <c r="G52" s="408">
        <v>0</v>
      </c>
      <c r="H52" s="408">
        <v>0</v>
      </c>
    </row>
    <row r="53" spans="1:8">
      <c r="A53" s="100" t="s">
        <v>253</v>
      </c>
      <c r="B53" s="408" t="s">
        <v>276</v>
      </c>
      <c r="C53" s="408" t="s">
        <v>276</v>
      </c>
      <c r="D53" s="408" t="s">
        <v>276</v>
      </c>
      <c r="E53" s="408">
        <v>81936</v>
      </c>
      <c r="F53" s="408">
        <v>45373</v>
      </c>
      <c r="G53" s="408">
        <v>14397</v>
      </c>
      <c r="H53" s="408">
        <v>0</v>
      </c>
    </row>
    <row r="54" spans="1:8">
      <c r="A54" s="100" t="s">
        <v>264</v>
      </c>
      <c r="B54" s="408">
        <v>391378</v>
      </c>
      <c r="C54" s="408">
        <v>214727</v>
      </c>
      <c r="D54" s="408">
        <v>795467</v>
      </c>
      <c r="E54" s="408">
        <v>38953</v>
      </c>
      <c r="F54" s="408">
        <v>0</v>
      </c>
      <c r="G54" s="408">
        <v>0</v>
      </c>
      <c r="H54" s="408">
        <v>0</v>
      </c>
    </row>
    <row r="55" spans="1:8">
      <c r="A55" s="288" t="s">
        <v>111</v>
      </c>
      <c r="B55" s="407" t="s">
        <v>276</v>
      </c>
      <c r="C55" s="407" t="s">
        <v>276</v>
      </c>
      <c r="D55" s="407" t="s">
        <v>276</v>
      </c>
      <c r="E55" s="407" t="s">
        <v>276</v>
      </c>
      <c r="F55" s="407" t="s">
        <v>276</v>
      </c>
      <c r="G55" s="407">
        <v>14142</v>
      </c>
      <c r="H55" s="407">
        <v>0</v>
      </c>
    </row>
    <row r="56" spans="1:8">
      <c r="A56" s="100" t="s">
        <v>252</v>
      </c>
      <c r="B56" s="408" t="s">
        <v>276</v>
      </c>
      <c r="C56" s="408" t="s">
        <v>276</v>
      </c>
      <c r="D56" s="408" t="s">
        <v>276</v>
      </c>
      <c r="E56" s="408" t="s">
        <v>276</v>
      </c>
      <c r="F56" s="408" t="s">
        <v>276</v>
      </c>
      <c r="G56" s="408">
        <v>7857</v>
      </c>
      <c r="H56" s="408">
        <v>0</v>
      </c>
    </row>
    <row r="57" spans="1:8">
      <c r="A57" s="100" t="s">
        <v>253</v>
      </c>
      <c r="B57" s="408" t="s">
        <v>276</v>
      </c>
      <c r="C57" s="408" t="s">
        <v>276</v>
      </c>
      <c r="D57" s="408" t="s">
        <v>276</v>
      </c>
      <c r="E57" s="408" t="s">
        <v>276</v>
      </c>
      <c r="F57" s="408" t="s">
        <v>276</v>
      </c>
      <c r="G57" s="408">
        <v>6285</v>
      </c>
      <c r="H57" s="408">
        <v>0</v>
      </c>
    </row>
    <row r="58" spans="1:8">
      <c r="A58" s="100" t="s">
        <v>265</v>
      </c>
      <c r="B58" s="408" t="s">
        <v>276</v>
      </c>
      <c r="C58" s="408" t="s">
        <v>276</v>
      </c>
      <c r="D58" s="408" t="s">
        <v>276</v>
      </c>
      <c r="E58" s="408" t="s">
        <v>276</v>
      </c>
      <c r="F58" s="408" t="s">
        <v>276</v>
      </c>
      <c r="G58" s="408">
        <v>0</v>
      </c>
      <c r="H58" s="408">
        <v>0</v>
      </c>
    </row>
    <row r="59" spans="1:8">
      <c r="A59" s="288" t="s">
        <v>113</v>
      </c>
      <c r="B59" s="407" t="s">
        <v>276</v>
      </c>
      <c r="C59" s="407" t="s">
        <v>276</v>
      </c>
      <c r="D59" s="407" t="s">
        <v>276</v>
      </c>
      <c r="E59" s="407" t="s">
        <v>276</v>
      </c>
      <c r="F59" s="407" t="s">
        <v>276</v>
      </c>
      <c r="G59" s="407" t="s">
        <v>276</v>
      </c>
      <c r="H59" s="407" t="s">
        <v>276</v>
      </c>
    </row>
    <row r="60" spans="1:8">
      <c r="A60" s="100" t="s">
        <v>252</v>
      </c>
      <c r="B60" s="408" t="s">
        <v>276</v>
      </c>
      <c r="C60" s="408" t="s">
        <v>276</v>
      </c>
      <c r="D60" s="408" t="s">
        <v>276</v>
      </c>
      <c r="E60" s="408" t="s">
        <v>276</v>
      </c>
      <c r="F60" s="408" t="s">
        <v>276</v>
      </c>
      <c r="G60" s="408" t="s">
        <v>276</v>
      </c>
      <c r="H60" s="408" t="s">
        <v>276</v>
      </c>
    </row>
    <row r="61" spans="1:8">
      <c r="A61" s="100" t="s">
        <v>253</v>
      </c>
      <c r="B61" s="408" t="s">
        <v>276</v>
      </c>
      <c r="C61" s="408" t="s">
        <v>276</v>
      </c>
      <c r="D61" s="408" t="s">
        <v>276</v>
      </c>
      <c r="E61" s="408" t="s">
        <v>276</v>
      </c>
      <c r="F61" s="408" t="s">
        <v>276</v>
      </c>
      <c r="G61" s="408" t="s">
        <v>276</v>
      </c>
      <c r="H61" s="408" t="s">
        <v>276</v>
      </c>
    </row>
    <row r="62" spans="1:8">
      <c r="A62" s="100" t="s">
        <v>266</v>
      </c>
      <c r="B62" s="408" t="s">
        <v>276</v>
      </c>
      <c r="C62" s="408" t="s">
        <v>276</v>
      </c>
      <c r="D62" s="408" t="s">
        <v>276</v>
      </c>
      <c r="E62" s="408" t="s">
        <v>276</v>
      </c>
      <c r="F62" s="408" t="s">
        <v>276</v>
      </c>
      <c r="G62" s="408" t="s">
        <v>276</v>
      </c>
      <c r="H62" s="408" t="s">
        <v>276</v>
      </c>
    </row>
    <row r="63" spans="1:8">
      <c r="A63" s="288" t="s">
        <v>115</v>
      </c>
      <c r="B63" s="407" t="s">
        <v>276</v>
      </c>
      <c r="C63" s="407">
        <v>-59863</v>
      </c>
      <c r="D63" s="407">
        <v>295551</v>
      </c>
      <c r="E63" s="407">
        <v>37063</v>
      </c>
      <c r="F63" s="407">
        <v>23383</v>
      </c>
      <c r="G63" s="407">
        <v>5263</v>
      </c>
      <c r="H63" s="407">
        <v>0</v>
      </c>
    </row>
    <row r="64" spans="1:8">
      <c r="A64" s="100" t="s">
        <v>252</v>
      </c>
      <c r="B64" s="408" t="s">
        <v>276</v>
      </c>
      <c r="C64" s="408" t="s">
        <v>276</v>
      </c>
      <c r="D64" s="408" t="s">
        <v>276</v>
      </c>
      <c r="E64" s="408">
        <v>34002</v>
      </c>
      <c r="F64" s="408">
        <v>23383</v>
      </c>
      <c r="G64" s="408">
        <v>5263</v>
      </c>
      <c r="H64" s="408">
        <v>0</v>
      </c>
    </row>
    <row r="65" spans="1:8">
      <c r="A65" s="100" t="s">
        <v>253</v>
      </c>
      <c r="B65" s="408" t="s">
        <v>276</v>
      </c>
      <c r="C65" s="408" t="s">
        <v>276</v>
      </c>
      <c r="D65" s="408" t="s">
        <v>276</v>
      </c>
      <c r="E65" s="408">
        <v>0</v>
      </c>
      <c r="F65" s="408">
        <v>0</v>
      </c>
      <c r="G65" s="408">
        <v>0</v>
      </c>
      <c r="H65" s="408">
        <v>0</v>
      </c>
    </row>
    <row r="66" spans="1:8">
      <c r="A66" s="100" t="s">
        <v>267</v>
      </c>
      <c r="B66" s="408" t="s">
        <v>276</v>
      </c>
      <c r="C66" s="408">
        <v>-59863</v>
      </c>
      <c r="D66" s="408">
        <v>295551</v>
      </c>
      <c r="E66" s="408">
        <v>3061</v>
      </c>
      <c r="F66" s="408">
        <v>0</v>
      </c>
      <c r="G66" s="408">
        <v>0</v>
      </c>
      <c r="H66" s="408">
        <v>0</v>
      </c>
    </row>
    <row r="67" spans="1:8">
      <c r="A67" s="288" t="s">
        <v>268</v>
      </c>
      <c r="B67" s="407">
        <v>588195</v>
      </c>
      <c r="C67" s="407">
        <v>448121</v>
      </c>
      <c r="D67" s="407">
        <v>0</v>
      </c>
      <c r="E67" s="407">
        <v>0</v>
      </c>
      <c r="F67" s="407">
        <v>0</v>
      </c>
      <c r="G67" s="407">
        <v>0</v>
      </c>
      <c r="H67" s="407">
        <v>0</v>
      </c>
    </row>
    <row r="68" spans="1:8">
      <c r="A68" s="288" t="s">
        <v>277</v>
      </c>
      <c r="B68" s="407">
        <v>7776759</v>
      </c>
      <c r="C68" s="407">
        <v>8021268</v>
      </c>
      <c r="D68" s="407">
        <v>8401660</v>
      </c>
      <c r="E68" s="407">
        <v>8767133</v>
      </c>
      <c r="F68" s="407">
        <v>9073982</v>
      </c>
      <c r="G68" s="407">
        <v>9545916</v>
      </c>
      <c r="H68" s="407">
        <v>9954481</v>
      </c>
    </row>
    <row r="69" spans="1:8">
      <c r="A69" s="289" t="s">
        <v>278</v>
      </c>
      <c r="B69" s="409">
        <v>-1540534</v>
      </c>
      <c r="C69" s="409">
        <v>-8292384</v>
      </c>
      <c r="D69" s="409">
        <v>10391757</v>
      </c>
      <c r="E69" s="409">
        <v>3869651</v>
      </c>
      <c r="F69" s="409">
        <v>5489478</v>
      </c>
      <c r="G69" s="409">
        <v>-1030755</v>
      </c>
      <c r="H69" s="409">
        <v>0</v>
      </c>
    </row>
    <row r="70" spans="1:8">
      <c r="A70" s="288" t="s">
        <v>59</v>
      </c>
      <c r="B70" s="407">
        <v>247914</v>
      </c>
      <c r="C70" s="407">
        <v>-324048</v>
      </c>
      <c r="D70" s="407">
        <v>680649</v>
      </c>
      <c r="E70" s="407">
        <v>267384</v>
      </c>
      <c r="F70" s="407">
        <v>383478</v>
      </c>
      <c r="G70" s="407">
        <v>-65278</v>
      </c>
      <c r="H70" s="407">
        <v>0</v>
      </c>
    </row>
    <row r="71" spans="1:8">
      <c r="A71" s="100" t="s">
        <v>252</v>
      </c>
      <c r="B71" s="408" t="s">
        <v>276</v>
      </c>
      <c r="C71" s="408" t="s">
        <v>276</v>
      </c>
      <c r="D71" s="408" t="s">
        <v>276</v>
      </c>
      <c r="E71" s="408">
        <v>75852</v>
      </c>
      <c r="F71" s="408">
        <v>81315</v>
      </c>
      <c r="G71" s="408">
        <v>-53952</v>
      </c>
      <c r="H71" s="408">
        <v>0</v>
      </c>
    </row>
    <row r="72" spans="1:8">
      <c r="A72" s="100" t="s">
        <v>253</v>
      </c>
      <c r="B72" s="408" t="s">
        <v>276</v>
      </c>
      <c r="C72" s="408" t="s">
        <v>276</v>
      </c>
      <c r="D72" s="408" t="s">
        <v>276</v>
      </c>
      <c r="E72" s="408">
        <v>24282</v>
      </c>
      <c r="F72" s="408">
        <v>21429</v>
      </c>
      <c r="G72" s="408">
        <v>-11326</v>
      </c>
      <c r="H72" s="408">
        <v>0</v>
      </c>
    </row>
    <row r="73" spans="1:8">
      <c r="A73" s="100" t="s">
        <v>254</v>
      </c>
      <c r="B73" s="408">
        <v>247914</v>
      </c>
      <c r="C73" s="408">
        <v>-324048</v>
      </c>
      <c r="D73" s="408">
        <v>680649</v>
      </c>
      <c r="E73" s="408">
        <v>167250</v>
      </c>
      <c r="F73" s="408">
        <v>280734</v>
      </c>
      <c r="G73" s="408">
        <v>0</v>
      </c>
      <c r="H73" s="408">
        <v>0</v>
      </c>
    </row>
    <row r="74" spans="1:8">
      <c r="A74" s="288" t="s">
        <v>65</v>
      </c>
      <c r="B74" s="407">
        <v>-490634</v>
      </c>
      <c r="C74" s="407">
        <v>-578468</v>
      </c>
      <c r="D74" s="407">
        <v>807496</v>
      </c>
      <c r="E74" s="407">
        <v>325565</v>
      </c>
      <c r="F74" s="407">
        <v>378654</v>
      </c>
      <c r="G74" s="407">
        <v>-88239</v>
      </c>
      <c r="H74" s="407">
        <v>0</v>
      </c>
    </row>
    <row r="75" spans="1:8">
      <c r="A75" s="100" t="s">
        <v>252</v>
      </c>
      <c r="B75" s="408" t="s">
        <v>276</v>
      </c>
      <c r="C75" s="408" t="s">
        <v>276</v>
      </c>
      <c r="D75" s="408" t="s">
        <v>276</v>
      </c>
      <c r="E75" s="408">
        <v>99558</v>
      </c>
      <c r="F75" s="408">
        <v>113796</v>
      </c>
      <c r="G75" s="408">
        <v>-78998</v>
      </c>
      <c r="H75" s="408">
        <v>0</v>
      </c>
    </row>
    <row r="76" spans="1:8">
      <c r="A76" s="100" t="s">
        <v>253</v>
      </c>
      <c r="B76" s="408" t="s">
        <v>276</v>
      </c>
      <c r="C76" s="408" t="s">
        <v>276</v>
      </c>
      <c r="D76" s="408" t="s">
        <v>276</v>
      </c>
      <c r="E76" s="408">
        <v>13266</v>
      </c>
      <c r="F76" s="408">
        <v>13986</v>
      </c>
      <c r="G76" s="408">
        <v>-9241</v>
      </c>
      <c r="H76" s="408">
        <v>0</v>
      </c>
    </row>
    <row r="77" spans="1:8">
      <c r="A77" s="100" t="s">
        <v>255</v>
      </c>
      <c r="B77" s="408">
        <v>-490634</v>
      </c>
      <c r="C77" s="408">
        <v>-578468</v>
      </c>
      <c r="D77" s="408">
        <v>807496</v>
      </c>
      <c r="E77" s="408">
        <v>212741</v>
      </c>
      <c r="F77" s="408">
        <v>250872</v>
      </c>
      <c r="G77" s="408">
        <v>0</v>
      </c>
      <c r="H77" s="408">
        <v>0</v>
      </c>
    </row>
    <row r="78" spans="1:8">
      <c r="A78" s="288" t="s">
        <v>71</v>
      </c>
      <c r="B78" s="407">
        <v>-241850</v>
      </c>
      <c r="C78" s="407">
        <v>-164129</v>
      </c>
      <c r="D78" s="407">
        <v>437372</v>
      </c>
      <c r="E78" s="407">
        <v>204023</v>
      </c>
      <c r="F78" s="407">
        <v>256801</v>
      </c>
      <c r="G78" s="407">
        <v>-41044</v>
      </c>
      <c r="H78" s="407">
        <v>0</v>
      </c>
    </row>
    <row r="79" spans="1:8">
      <c r="A79" s="100" t="s">
        <v>252</v>
      </c>
      <c r="B79" s="408" t="s">
        <v>276</v>
      </c>
      <c r="C79" s="408" t="s">
        <v>276</v>
      </c>
      <c r="D79" s="408" t="s">
        <v>276</v>
      </c>
      <c r="E79" s="408">
        <v>34920</v>
      </c>
      <c r="F79" s="408">
        <v>21780</v>
      </c>
      <c r="G79" s="408">
        <v>-16776</v>
      </c>
      <c r="H79" s="408">
        <v>0</v>
      </c>
    </row>
    <row r="80" spans="1:8">
      <c r="A80" s="100" t="s">
        <v>253</v>
      </c>
      <c r="B80" s="408" t="s">
        <v>276</v>
      </c>
      <c r="C80" s="408" t="s">
        <v>276</v>
      </c>
      <c r="D80" s="408" t="s">
        <v>276</v>
      </c>
      <c r="E80" s="408">
        <v>28386</v>
      </c>
      <c r="F80" s="408">
        <v>38610</v>
      </c>
      <c r="G80" s="408">
        <v>-24267</v>
      </c>
      <c r="H80" s="408">
        <v>0</v>
      </c>
    </row>
    <row r="81" spans="1:8">
      <c r="A81" s="100" t="s">
        <v>256</v>
      </c>
      <c r="B81" s="408">
        <v>-241850</v>
      </c>
      <c r="C81" s="408">
        <v>-164129</v>
      </c>
      <c r="D81" s="408">
        <v>437372</v>
      </c>
      <c r="E81" s="408">
        <v>140717</v>
      </c>
      <c r="F81" s="408">
        <v>196411</v>
      </c>
      <c r="G81" s="408">
        <v>0</v>
      </c>
      <c r="H81" s="408">
        <v>0</v>
      </c>
    </row>
    <row r="82" spans="1:8">
      <c r="A82" s="288" t="s">
        <v>76</v>
      </c>
      <c r="B82" s="407">
        <v>-723132</v>
      </c>
      <c r="C82" s="407">
        <v>-2229228</v>
      </c>
      <c r="D82" s="407">
        <v>2556203</v>
      </c>
      <c r="E82" s="407">
        <v>935471</v>
      </c>
      <c r="F82" s="407">
        <v>1327008</v>
      </c>
      <c r="G82" s="407">
        <v>-257578</v>
      </c>
      <c r="H82" s="407">
        <v>0</v>
      </c>
    </row>
    <row r="83" spans="1:8">
      <c r="A83" s="100" t="s">
        <v>252</v>
      </c>
      <c r="B83" s="408" t="s">
        <v>276</v>
      </c>
      <c r="C83" s="408" t="s">
        <v>276</v>
      </c>
      <c r="D83" s="408" t="s">
        <v>276</v>
      </c>
      <c r="E83" s="408">
        <v>127710</v>
      </c>
      <c r="F83" s="408">
        <v>135666</v>
      </c>
      <c r="G83" s="408">
        <v>-83062</v>
      </c>
      <c r="H83" s="408">
        <v>0</v>
      </c>
    </row>
    <row r="84" spans="1:8">
      <c r="A84" s="100" t="s">
        <v>253</v>
      </c>
      <c r="B84" s="408" t="s">
        <v>276</v>
      </c>
      <c r="C84" s="408" t="s">
        <v>276</v>
      </c>
      <c r="D84" s="408" t="s">
        <v>276</v>
      </c>
      <c r="E84" s="408">
        <v>248760</v>
      </c>
      <c r="F84" s="408">
        <v>298584</v>
      </c>
      <c r="G84" s="408">
        <v>-174516</v>
      </c>
      <c r="H84" s="408">
        <v>0</v>
      </c>
    </row>
    <row r="85" spans="1:8">
      <c r="A85" s="100" t="s">
        <v>257</v>
      </c>
      <c r="B85" s="408">
        <v>-723132</v>
      </c>
      <c r="C85" s="408">
        <v>-2229228</v>
      </c>
      <c r="D85" s="408">
        <v>2556203</v>
      </c>
      <c r="E85" s="408">
        <v>559001</v>
      </c>
      <c r="F85" s="408">
        <v>892758</v>
      </c>
      <c r="G85" s="408">
        <v>0</v>
      </c>
      <c r="H85" s="408">
        <v>0</v>
      </c>
    </row>
    <row r="86" spans="1:8">
      <c r="A86" s="288" t="s">
        <v>81</v>
      </c>
      <c r="B86" s="407">
        <v>96717</v>
      </c>
      <c r="C86" s="407">
        <v>-272282</v>
      </c>
      <c r="D86" s="407">
        <v>394225</v>
      </c>
      <c r="E86" s="407">
        <v>115355</v>
      </c>
      <c r="F86" s="407">
        <v>164748</v>
      </c>
      <c r="G86" s="407">
        <v>-35905</v>
      </c>
      <c r="H86" s="407">
        <v>0</v>
      </c>
    </row>
    <row r="87" spans="1:8">
      <c r="A87" s="100" t="s">
        <v>252</v>
      </c>
      <c r="B87" s="408" t="s">
        <v>276</v>
      </c>
      <c r="C87" s="408" t="s">
        <v>276</v>
      </c>
      <c r="D87" s="408" t="s">
        <v>276</v>
      </c>
      <c r="E87" s="408">
        <v>29034</v>
      </c>
      <c r="F87" s="408">
        <v>34560</v>
      </c>
      <c r="G87" s="408">
        <v>-23657</v>
      </c>
      <c r="H87" s="408">
        <v>0</v>
      </c>
    </row>
    <row r="88" spans="1:8">
      <c r="A88" s="100" t="s">
        <v>253</v>
      </c>
      <c r="B88" s="408" t="s">
        <v>276</v>
      </c>
      <c r="C88" s="408" t="s">
        <v>276</v>
      </c>
      <c r="D88" s="408" t="s">
        <v>276</v>
      </c>
      <c r="E88" s="408">
        <v>20250</v>
      </c>
      <c r="F88" s="408">
        <v>20880</v>
      </c>
      <c r="G88" s="408">
        <v>-12248</v>
      </c>
      <c r="H88" s="408">
        <v>0</v>
      </c>
    </row>
    <row r="89" spans="1:8">
      <c r="A89" s="100" t="s">
        <v>258</v>
      </c>
      <c r="B89" s="408">
        <v>96717</v>
      </c>
      <c r="C89" s="408">
        <v>-272282</v>
      </c>
      <c r="D89" s="408">
        <v>394225</v>
      </c>
      <c r="E89" s="408">
        <v>66071</v>
      </c>
      <c r="F89" s="408">
        <v>109308</v>
      </c>
      <c r="G89" s="408">
        <v>0</v>
      </c>
      <c r="H89" s="408">
        <v>0</v>
      </c>
    </row>
    <row r="90" spans="1:8">
      <c r="A90" s="288" t="s">
        <v>86</v>
      </c>
      <c r="B90" s="407">
        <v>-75053</v>
      </c>
      <c r="C90" s="407">
        <v>-380388</v>
      </c>
      <c r="D90" s="407">
        <v>558967</v>
      </c>
      <c r="E90" s="407">
        <v>189291</v>
      </c>
      <c r="F90" s="407">
        <v>312655</v>
      </c>
      <c r="G90" s="407">
        <v>-51375</v>
      </c>
      <c r="H90" s="407">
        <v>0</v>
      </c>
    </row>
    <row r="91" spans="1:8">
      <c r="A91" s="100" t="s">
        <v>252</v>
      </c>
      <c r="B91" s="408" t="s">
        <v>276</v>
      </c>
      <c r="C91" s="408" t="s">
        <v>276</v>
      </c>
      <c r="D91" s="408" t="s">
        <v>276</v>
      </c>
      <c r="E91" s="408">
        <v>45648</v>
      </c>
      <c r="F91" s="408">
        <v>51120</v>
      </c>
      <c r="G91" s="408">
        <v>-29841</v>
      </c>
      <c r="H91" s="408">
        <v>0</v>
      </c>
    </row>
    <row r="92" spans="1:8">
      <c r="A92" s="100" t="s">
        <v>253</v>
      </c>
      <c r="B92" s="408" t="s">
        <v>276</v>
      </c>
      <c r="C92" s="408" t="s">
        <v>276</v>
      </c>
      <c r="D92" s="408" t="s">
        <v>276</v>
      </c>
      <c r="E92" s="408">
        <v>21690</v>
      </c>
      <c r="F92" s="408">
        <v>41238</v>
      </c>
      <c r="G92" s="408">
        <v>-21534</v>
      </c>
      <c r="H92" s="408">
        <v>0</v>
      </c>
    </row>
    <row r="93" spans="1:8">
      <c r="A93" s="100" t="s">
        <v>259</v>
      </c>
      <c r="B93" s="408">
        <v>-75053</v>
      </c>
      <c r="C93" s="408">
        <v>-380388</v>
      </c>
      <c r="D93" s="408">
        <v>558967</v>
      </c>
      <c r="E93" s="408">
        <v>121953</v>
      </c>
      <c r="F93" s="408">
        <v>220297</v>
      </c>
      <c r="G93" s="408">
        <v>0</v>
      </c>
      <c r="H93" s="408">
        <v>0</v>
      </c>
    </row>
    <row r="94" spans="1:8">
      <c r="A94" s="288" t="s">
        <v>91</v>
      </c>
      <c r="B94" s="407" t="s">
        <v>276</v>
      </c>
      <c r="C94" s="407" t="s">
        <v>276</v>
      </c>
      <c r="D94" s="407">
        <v>454388</v>
      </c>
      <c r="E94" s="407">
        <v>173829</v>
      </c>
      <c r="F94" s="407">
        <v>217932</v>
      </c>
      <c r="G94" s="407">
        <v>-48123</v>
      </c>
      <c r="H94" s="407">
        <v>0</v>
      </c>
    </row>
    <row r="95" spans="1:8">
      <c r="A95" s="100" t="s">
        <v>252</v>
      </c>
      <c r="B95" s="408" t="s">
        <v>276</v>
      </c>
      <c r="C95" s="408" t="s">
        <v>276</v>
      </c>
      <c r="D95" s="408" t="s">
        <v>276</v>
      </c>
      <c r="E95" s="408">
        <v>0</v>
      </c>
      <c r="F95" s="408">
        <v>0</v>
      </c>
      <c r="G95" s="408">
        <v>0</v>
      </c>
      <c r="H95" s="408">
        <v>0</v>
      </c>
    </row>
    <row r="96" spans="1:8">
      <c r="A96" s="100" t="s">
        <v>253</v>
      </c>
      <c r="B96" s="408" t="s">
        <v>276</v>
      </c>
      <c r="C96" s="408" t="s">
        <v>276</v>
      </c>
      <c r="D96" s="408" t="s">
        <v>276</v>
      </c>
      <c r="E96" s="408">
        <v>61902</v>
      </c>
      <c r="F96" s="408">
        <v>73008</v>
      </c>
      <c r="G96" s="408">
        <v>-48123</v>
      </c>
      <c r="H96" s="408">
        <v>0</v>
      </c>
    </row>
    <row r="97" spans="1:8">
      <c r="A97" s="100" t="s">
        <v>260</v>
      </c>
      <c r="B97" s="408" t="s">
        <v>276</v>
      </c>
      <c r="C97" s="408" t="s">
        <v>276</v>
      </c>
      <c r="D97" s="408">
        <v>454388</v>
      </c>
      <c r="E97" s="408">
        <v>111927</v>
      </c>
      <c r="F97" s="408">
        <v>144924</v>
      </c>
      <c r="G97" s="408">
        <v>0</v>
      </c>
      <c r="H97" s="408">
        <v>0</v>
      </c>
    </row>
    <row r="98" spans="1:8">
      <c r="A98" s="288" t="s">
        <v>94</v>
      </c>
      <c r="B98" s="407">
        <v>300358</v>
      </c>
      <c r="C98" s="407">
        <v>-411851</v>
      </c>
      <c r="D98" s="407">
        <v>541832</v>
      </c>
      <c r="E98" s="407">
        <v>246228</v>
      </c>
      <c r="F98" s="407">
        <v>310927</v>
      </c>
      <c r="G98" s="407">
        <v>-59312</v>
      </c>
      <c r="H98" s="407">
        <v>0</v>
      </c>
    </row>
    <row r="99" spans="1:8">
      <c r="A99" s="100" t="s">
        <v>252</v>
      </c>
      <c r="B99" s="408" t="s">
        <v>276</v>
      </c>
      <c r="C99" s="408" t="s">
        <v>276</v>
      </c>
      <c r="D99" s="408" t="s">
        <v>276</v>
      </c>
      <c r="E99" s="408">
        <v>79812</v>
      </c>
      <c r="F99" s="408">
        <v>89838</v>
      </c>
      <c r="G99" s="408">
        <v>-59312</v>
      </c>
      <c r="H99" s="408">
        <v>0</v>
      </c>
    </row>
    <row r="100" spans="1:8">
      <c r="A100" s="100" t="s">
        <v>253</v>
      </c>
      <c r="B100" s="408" t="s">
        <v>276</v>
      </c>
      <c r="C100" s="408" t="s">
        <v>276</v>
      </c>
      <c r="D100" s="408" t="s">
        <v>276</v>
      </c>
      <c r="E100" s="408">
        <v>0</v>
      </c>
      <c r="F100" s="408">
        <v>0</v>
      </c>
      <c r="G100" s="408">
        <v>0</v>
      </c>
      <c r="H100" s="408">
        <v>0</v>
      </c>
    </row>
    <row r="101" spans="1:8">
      <c r="A101" s="100" t="s">
        <v>261</v>
      </c>
      <c r="B101" s="408">
        <v>300358</v>
      </c>
      <c r="C101" s="408">
        <v>-411851</v>
      </c>
      <c r="D101" s="408">
        <v>541832</v>
      </c>
      <c r="E101" s="408">
        <v>166416</v>
      </c>
      <c r="F101" s="408">
        <v>221089</v>
      </c>
      <c r="G101" s="408">
        <v>0</v>
      </c>
      <c r="H101" s="408">
        <v>0</v>
      </c>
    </row>
    <row r="102" spans="1:8">
      <c r="A102" s="288" t="s">
        <v>97</v>
      </c>
      <c r="B102" s="407" t="s">
        <v>276</v>
      </c>
      <c r="C102" s="407">
        <v>-312001</v>
      </c>
      <c r="D102" s="407">
        <v>440595</v>
      </c>
      <c r="E102" s="407">
        <v>178209</v>
      </c>
      <c r="F102" s="407">
        <v>251518</v>
      </c>
      <c r="G102" s="407">
        <v>-40687</v>
      </c>
      <c r="H102" s="407">
        <v>0</v>
      </c>
    </row>
    <row r="103" spans="1:8">
      <c r="A103" s="100" t="s">
        <v>252</v>
      </c>
      <c r="B103" s="408" t="s">
        <v>276</v>
      </c>
      <c r="C103" s="408" t="s">
        <v>276</v>
      </c>
      <c r="D103" s="408" t="s">
        <v>276</v>
      </c>
      <c r="E103" s="408">
        <v>0</v>
      </c>
      <c r="F103" s="408">
        <v>0</v>
      </c>
      <c r="G103" s="408">
        <v>0</v>
      </c>
      <c r="H103" s="408">
        <v>0</v>
      </c>
    </row>
    <row r="104" spans="1:8">
      <c r="A104" s="100" t="s">
        <v>253</v>
      </c>
      <c r="B104" s="408" t="s">
        <v>276</v>
      </c>
      <c r="C104" s="408" t="s">
        <v>276</v>
      </c>
      <c r="D104" s="408" t="s">
        <v>276</v>
      </c>
      <c r="E104" s="408">
        <v>62838</v>
      </c>
      <c r="F104" s="408">
        <v>71730</v>
      </c>
      <c r="G104" s="408">
        <v>-40687</v>
      </c>
      <c r="H104" s="408">
        <v>0</v>
      </c>
    </row>
    <row r="105" spans="1:8">
      <c r="A105" s="100" t="s">
        <v>262</v>
      </c>
      <c r="B105" s="408" t="s">
        <v>276</v>
      </c>
      <c r="C105" s="408">
        <v>-312001</v>
      </c>
      <c r="D105" s="408">
        <v>440595</v>
      </c>
      <c r="E105" s="408">
        <v>115371</v>
      </c>
      <c r="F105" s="408">
        <v>179788</v>
      </c>
      <c r="G105" s="408">
        <v>0</v>
      </c>
      <c r="H105" s="408">
        <v>0</v>
      </c>
    </row>
    <row r="106" spans="1:8">
      <c r="A106" s="288" t="s">
        <v>102</v>
      </c>
      <c r="B106" s="407" t="s">
        <v>276</v>
      </c>
      <c r="C106" s="407">
        <v>-892265</v>
      </c>
      <c r="D106" s="407">
        <v>1081732</v>
      </c>
      <c r="E106" s="407">
        <v>338390</v>
      </c>
      <c r="F106" s="407">
        <v>543427</v>
      </c>
      <c r="G106" s="407">
        <v>-110327</v>
      </c>
      <c r="H106" s="407">
        <v>0</v>
      </c>
    </row>
    <row r="107" spans="1:8">
      <c r="A107" s="100" t="s">
        <v>252</v>
      </c>
      <c r="B107" s="408" t="s">
        <v>276</v>
      </c>
      <c r="C107" s="408" t="s">
        <v>276</v>
      </c>
      <c r="D107" s="408" t="s">
        <v>276</v>
      </c>
      <c r="E107" s="408">
        <v>0</v>
      </c>
      <c r="F107" s="408">
        <v>0</v>
      </c>
      <c r="G107" s="408">
        <v>0</v>
      </c>
      <c r="H107" s="408">
        <v>0</v>
      </c>
    </row>
    <row r="108" spans="1:8">
      <c r="A108" s="100" t="s">
        <v>253</v>
      </c>
      <c r="B108" s="408" t="s">
        <v>276</v>
      </c>
      <c r="C108" s="408" t="s">
        <v>276</v>
      </c>
      <c r="D108" s="408" t="s">
        <v>276</v>
      </c>
      <c r="E108" s="408">
        <v>139662</v>
      </c>
      <c r="F108" s="408">
        <v>169452</v>
      </c>
      <c r="G108" s="408">
        <v>-110327</v>
      </c>
      <c r="H108" s="408">
        <v>0</v>
      </c>
    </row>
    <row r="109" spans="1:8">
      <c r="A109" s="100" t="s">
        <v>263</v>
      </c>
      <c r="B109" s="408" t="s">
        <v>276</v>
      </c>
      <c r="C109" s="408">
        <v>-892265</v>
      </c>
      <c r="D109" s="408">
        <v>1081732</v>
      </c>
      <c r="E109" s="408">
        <v>198728</v>
      </c>
      <c r="F109" s="408">
        <v>373975</v>
      </c>
      <c r="G109" s="408">
        <v>0</v>
      </c>
      <c r="H109" s="408">
        <v>0</v>
      </c>
    </row>
    <row r="110" spans="1:8">
      <c r="A110" s="288" t="s">
        <v>106</v>
      </c>
      <c r="B110" s="407">
        <v>-11721</v>
      </c>
      <c r="C110" s="407">
        <v>-228234</v>
      </c>
      <c r="D110" s="407">
        <v>596124</v>
      </c>
      <c r="E110" s="407">
        <v>185697</v>
      </c>
      <c r="F110" s="407">
        <v>300586</v>
      </c>
      <c r="G110" s="407">
        <v>-54836</v>
      </c>
      <c r="H110" s="407">
        <v>0</v>
      </c>
    </row>
    <row r="111" spans="1:8">
      <c r="A111" s="100" t="s">
        <v>252</v>
      </c>
      <c r="B111" s="408" t="s">
        <v>276</v>
      </c>
      <c r="C111" s="408" t="s">
        <v>276</v>
      </c>
      <c r="D111" s="408" t="s">
        <v>276</v>
      </c>
      <c r="E111" s="408">
        <v>0</v>
      </c>
      <c r="F111" s="408">
        <v>0</v>
      </c>
      <c r="G111" s="408">
        <v>0</v>
      </c>
      <c r="H111" s="408">
        <v>0</v>
      </c>
    </row>
    <row r="112" spans="1:8">
      <c r="A112" s="100" t="s">
        <v>253</v>
      </c>
      <c r="B112" s="408" t="s">
        <v>276</v>
      </c>
      <c r="C112" s="408" t="s">
        <v>276</v>
      </c>
      <c r="D112" s="408" t="s">
        <v>276</v>
      </c>
      <c r="E112" s="408">
        <v>76554</v>
      </c>
      <c r="F112" s="408">
        <v>87858</v>
      </c>
      <c r="G112" s="408">
        <v>-54836</v>
      </c>
      <c r="H112" s="408">
        <v>0</v>
      </c>
    </row>
    <row r="113" spans="1:8">
      <c r="A113" s="100" t="s">
        <v>106</v>
      </c>
      <c r="B113" s="408">
        <v>-11721</v>
      </c>
      <c r="C113" s="408">
        <v>-228234</v>
      </c>
      <c r="D113" s="408">
        <v>596124</v>
      </c>
      <c r="E113" s="408">
        <v>109143</v>
      </c>
      <c r="F113" s="408">
        <v>212728</v>
      </c>
      <c r="G113" s="408">
        <v>0</v>
      </c>
      <c r="H113" s="408">
        <v>0</v>
      </c>
    </row>
    <row r="114" spans="1:8">
      <c r="A114" s="288" t="s">
        <v>108</v>
      </c>
      <c r="B114" s="407">
        <v>-380886</v>
      </c>
      <c r="C114" s="407">
        <v>-833641</v>
      </c>
      <c r="D114" s="407">
        <v>888830</v>
      </c>
      <c r="E114" s="407">
        <v>347761</v>
      </c>
      <c r="F114" s="407">
        <v>458608</v>
      </c>
      <c r="G114" s="407">
        <v>-87791</v>
      </c>
      <c r="H114" s="407">
        <v>0</v>
      </c>
    </row>
    <row r="115" spans="1:8">
      <c r="A115" s="100" t="s">
        <v>252</v>
      </c>
      <c r="B115" s="408" t="s">
        <v>276</v>
      </c>
      <c r="C115" s="408" t="s">
        <v>276</v>
      </c>
      <c r="D115" s="408" t="s">
        <v>276</v>
      </c>
      <c r="E115" s="408">
        <v>80532</v>
      </c>
      <c r="F115" s="408">
        <v>5004</v>
      </c>
      <c r="G115" s="408">
        <v>0</v>
      </c>
      <c r="H115" s="408">
        <v>0</v>
      </c>
    </row>
    <row r="116" spans="1:8">
      <c r="A116" s="100" t="s">
        <v>253</v>
      </c>
      <c r="B116" s="408" t="s">
        <v>276</v>
      </c>
      <c r="C116" s="408" t="s">
        <v>276</v>
      </c>
      <c r="D116" s="408" t="s">
        <v>276</v>
      </c>
      <c r="E116" s="408">
        <v>52182</v>
      </c>
      <c r="F116" s="408">
        <v>136512</v>
      </c>
      <c r="G116" s="408">
        <v>-87791</v>
      </c>
      <c r="H116" s="408">
        <v>0</v>
      </c>
    </row>
    <row r="117" spans="1:8">
      <c r="A117" s="100" t="s">
        <v>264</v>
      </c>
      <c r="B117" s="408">
        <v>-380886</v>
      </c>
      <c r="C117" s="408">
        <v>-833641</v>
      </c>
      <c r="D117" s="408">
        <v>888830</v>
      </c>
      <c r="E117" s="408">
        <v>215047</v>
      </c>
      <c r="F117" s="408">
        <v>317092</v>
      </c>
      <c r="G117" s="408">
        <v>0</v>
      </c>
      <c r="H117" s="408">
        <v>0</v>
      </c>
    </row>
    <row r="118" spans="1:8">
      <c r="A118" s="288" t="s">
        <v>111</v>
      </c>
      <c r="B118" s="407" t="s">
        <v>276</v>
      </c>
      <c r="C118" s="407">
        <v>-625624</v>
      </c>
      <c r="D118" s="407">
        <v>792260</v>
      </c>
      <c r="E118" s="407">
        <v>272649</v>
      </c>
      <c r="F118" s="407">
        <v>459247</v>
      </c>
      <c r="G118" s="407">
        <v>-73488</v>
      </c>
      <c r="H118" s="407">
        <v>0</v>
      </c>
    </row>
    <row r="119" spans="1:8">
      <c r="A119" s="100" t="s">
        <v>252</v>
      </c>
      <c r="B119" s="408" t="s">
        <v>276</v>
      </c>
      <c r="C119" s="408" t="s">
        <v>276</v>
      </c>
      <c r="D119" s="408" t="s">
        <v>276</v>
      </c>
      <c r="E119" s="408">
        <v>59400</v>
      </c>
      <c r="F119" s="408">
        <v>65034</v>
      </c>
      <c r="G119" s="408">
        <v>-36744</v>
      </c>
      <c r="H119" s="408">
        <v>0</v>
      </c>
    </row>
    <row r="120" spans="1:8">
      <c r="A120" s="100" t="s">
        <v>253</v>
      </c>
      <c r="B120" s="408" t="s">
        <v>276</v>
      </c>
      <c r="C120" s="408" t="s">
        <v>276</v>
      </c>
      <c r="D120" s="408" t="s">
        <v>276</v>
      </c>
      <c r="E120" s="408">
        <v>54396</v>
      </c>
      <c r="F120" s="408">
        <v>63108</v>
      </c>
      <c r="G120" s="408">
        <v>-36744</v>
      </c>
      <c r="H120" s="408">
        <v>0</v>
      </c>
    </row>
    <row r="121" spans="1:8">
      <c r="A121" s="100" t="s">
        <v>265</v>
      </c>
      <c r="B121" s="408" t="s">
        <v>276</v>
      </c>
      <c r="C121" s="408">
        <v>-625624</v>
      </c>
      <c r="D121" s="408">
        <v>792260</v>
      </c>
      <c r="E121" s="408">
        <v>158853</v>
      </c>
      <c r="F121" s="408">
        <v>331105</v>
      </c>
      <c r="G121" s="408">
        <v>0</v>
      </c>
      <c r="H121" s="408">
        <v>0</v>
      </c>
    </row>
    <row r="122" spans="1:8">
      <c r="A122" s="288" t="s">
        <v>113</v>
      </c>
      <c r="B122" s="407" t="s">
        <v>276</v>
      </c>
      <c r="C122" s="407" t="s">
        <v>276</v>
      </c>
      <c r="D122" s="407" t="s">
        <v>276</v>
      </c>
      <c r="E122" s="407" t="s">
        <v>276</v>
      </c>
      <c r="F122" s="407" t="s">
        <v>276</v>
      </c>
      <c r="G122" s="407" t="s">
        <v>276</v>
      </c>
      <c r="H122" s="407" t="s">
        <v>276</v>
      </c>
    </row>
    <row r="123" spans="1:8">
      <c r="A123" s="100" t="s">
        <v>252</v>
      </c>
      <c r="B123" s="408" t="s">
        <v>276</v>
      </c>
      <c r="C123" s="408" t="s">
        <v>276</v>
      </c>
      <c r="D123" s="408" t="s">
        <v>276</v>
      </c>
      <c r="E123" s="408" t="s">
        <v>276</v>
      </c>
      <c r="F123" s="408" t="s">
        <v>276</v>
      </c>
      <c r="G123" s="408" t="s">
        <v>276</v>
      </c>
      <c r="H123" s="408" t="s">
        <v>276</v>
      </c>
    </row>
    <row r="124" spans="1:8">
      <c r="A124" s="100" t="s">
        <v>253</v>
      </c>
      <c r="B124" s="408" t="s">
        <v>276</v>
      </c>
      <c r="C124" s="408" t="s">
        <v>276</v>
      </c>
      <c r="D124" s="408" t="s">
        <v>276</v>
      </c>
      <c r="E124" s="408" t="s">
        <v>276</v>
      </c>
      <c r="F124" s="408" t="s">
        <v>276</v>
      </c>
      <c r="G124" s="408" t="s">
        <v>276</v>
      </c>
      <c r="H124" s="408" t="s">
        <v>276</v>
      </c>
    </row>
    <row r="125" spans="1:8">
      <c r="A125" s="100" t="s">
        <v>266</v>
      </c>
      <c r="B125" s="408" t="s">
        <v>276</v>
      </c>
      <c r="C125" s="408" t="s">
        <v>276</v>
      </c>
      <c r="D125" s="408" t="s">
        <v>276</v>
      </c>
      <c r="E125" s="408" t="s">
        <v>276</v>
      </c>
      <c r="F125" s="408" t="s">
        <v>276</v>
      </c>
      <c r="G125" s="408" t="s">
        <v>276</v>
      </c>
      <c r="H125" s="408" t="s">
        <v>276</v>
      </c>
    </row>
    <row r="126" spans="1:8">
      <c r="A126" s="288" t="s">
        <v>115</v>
      </c>
      <c r="B126" s="407">
        <v>-24233</v>
      </c>
      <c r="C126" s="407">
        <v>-144930</v>
      </c>
      <c r="D126" s="407">
        <v>161085</v>
      </c>
      <c r="E126" s="407">
        <v>89800</v>
      </c>
      <c r="F126" s="407">
        <v>123891</v>
      </c>
      <c r="G126" s="407">
        <v>-16772</v>
      </c>
      <c r="H126" s="407">
        <v>0</v>
      </c>
    </row>
    <row r="127" spans="1:8">
      <c r="A127" s="100" t="s">
        <v>252</v>
      </c>
      <c r="B127" s="408" t="s">
        <v>276</v>
      </c>
      <c r="C127" s="408" t="s">
        <v>276</v>
      </c>
      <c r="D127" s="408" t="s">
        <v>276</v>
      </c>
      <c r="E127" s="408">
        <v>25722</v>
      </c>
      <c r="F127" s="408">
        <v>28098</v>
      </c>
      <c r="G127" s="408">
        <v>-16772</v>
      </c>
      <c r="H127" s="408">
        <v>0</v>
      </c>
    </row>
    <row r="128" spans="1:8">
      <c r="A128" s="100" t="s">
        <v>253</v>
      </c>
      <c r="B128" s="408" t="s">
        <v>276</v>
      </c>
      <c r="C128" s="408" t="s">
        <v>276</v>
      </c>
      <c r="D128" s="408" t="s">
        <v>276</v>
      </c>
      <c r="E128" s="408">
        <v>0</v>
      </c>
      <c r="F128" s="408">
        <v>0</v>
      </c>
      <c r="G128" s="408">
        <v>0</v>
      </c>
      <c r="H128" s="408">
        <v>0</v>
      </c>
    </row>
    <row r="129" spans="1:8">
      <c r="A129" s="100" t="s">
        <v>267</v>
      </c>
      <c r="B129" s="408">
        <v>-24233</v>
      </c>
      <c r="C129" s="408">
        <v>-144930</v>
      </c>
      <c r="D129" s="408">
        <v>161085</v>
      </c>
      <c r="E129" s="408">
        <v>64078</v>
      </c>
      <c r="F129" s="408">
        <v>95793</v>
      </c>
      <c r="G129" s="408">
        <v>0</v>
      </c>
      <c r="H129" s="408">
        <v>0</v>
      </c>
    </row>
    <row r="130" spans="1:8">
      <c r="A130" s="288" t="s">
        <v>268</v>
      </c>
      <c r="B130" s="407">
        <v>-238013</v>
      </c>
      <c r="C130" s="407">
        <v>-895292</v>
      </c>
      <c r="D130" s="407">
        <v>0</v>
      </c>
      <c r="E130" s="407">
        <v>0</v>
      </c>
      <c r="F130" s="407">
        <v>0</v>
      </c>
      <c r="G130" s="407">
        <v>0</v>
      </c>
      <c r="H130" s="407">
        <v>0</v>
      </c>
    </row>
    <row r="131" spans="1:8">
      <c r="A131" s="289" t="s">
        <v>222</v>
      </c>
      <c r="B131" s="409" t="s">
        <v>276</v>
      </c>
      <c r="C131" s="409" t="s">
        <v>276</v>
      </c>
      <c r="D131" s="409">
        <v>1229479</v>
      </c>
      <c r="E131" s="409">
        <v>463814</v>
      </c>
      <c r="F131" s="409">
        <v>445401</v>
      </c>
      <c r="G131" s="409" t="s">
        <v>223</v>
      </c>
      <c r="H131" s="409" t="s">
        <v>223</v>
      </c>
    </row>
    <row r="132" spans="1:8">
      <c r="A132" s="288" t="s">
        <v>59</v>
      </c>
      <c r="B132" s="407" t="s">
        <v>276</v>
      </c>
      <c r="C132" s="407" t="s">
        <v>276</v>
      </c>
      <c r="D132" s="407">
        <v>102430</v>
      </c>
      <c r="E132" s="407">
        <v>35238</v>
      </c>
      <c r="F132" s="407">
        <v>36889</v>
      </c>
      <c r="G132" s="407" t="s">
        <v>223</v>
      </c>
      <c r="H132" s="407" t="s">
        <v>223</v>
      </c>
    </row>
    <row r="133" spans="1:8">
      <c r="A133" s="100" t="s">
        <v>254</v>
      </c>
      <c r="B133" s="408" t="s">
        <v>276</v>
      </c>
      <c r="C133" s="408" t="s">
        <v>276</v>
      </c>
      <c r="D133" s="408">
        <v>102430</v>
      </c>
      <c r="E133" s="408">
        <v>35238</v>
      </c>
      <c r="F133" s="408">
        <v>36889</v>
      </c>
      <c r="G133" s="408" t="s">
        <v>223</v>
      </c>
      <c r="H133" s="408" t="s">
        <v>223</v>
      </c>
    </row>
    <row r="134" spans="1:8">
      <c r="A134" s="288" t="s">
        <v>65</v>
      </c>
      <c r="B134" s="407" t="s">
        <v>276</v>
      </c>
      <c r="C134" s="407" t="s">
        <v>276</v>
      </c>
      <c r="D134" s="407">
        <v>127805</v>
      </c>
      <c r="E134" s="407">
        <v>45874</v>
      </c>
      <c r="F134" s="407">
        <v>38731</v>
      </c>
      <c r="G134" s="407" t="s">
        <v>223</v>
      </c>
      <c r="H134" s="407" t="s">
        <v>223</v>
      </c>
    </row>
    <row r="135" spans="1:8">
      <c r="A135" s="100" t="s">
        <v>255</v>
      </c>
      <c r="B135" s="408" t="s">
        <v>276</v>
      </c>
      <c r="C135" s="408" t="s">
        <v>276</v>
      </c>
      <c r="D135" s="408">
        <v>127805</v>
      </c>
      <c r="E135" s="408">
        <v>45874</v>
      </c>
      <c r="F135" s="408">
        <v>38731</v>
      </c>
      <c r="G135" s="408" t="s">
        <v>223</v>
      </c>
      <c r="H135" s="408" t="s">
        <v>223</v>
      </c>
    </row>
    <row r="136" spans="1:8">
      <c r="A136" s="288" t="s">
        <v>71</v>
      </c>
      <c r="B136" s="407" t="s">
        <v>276</v>
      </c>
      <c r="C136" s="407" t="s">
        <v>276</v>
      </c>
      <c r="D136" s="407">
        <v>64346</v>
      </c>
      <c r="E136" s="407">
        <v>27400</v>
      </c>
      <c r="F136" s="407">
        <v>27802</v>
      </c>
      <c r="G136" s="407" t="s">
        <v>223</v>
      </c>
      <c r="H136" s="407" t="s">
        <v>223</v>
      </c>
    </row>
    <row r="137" spans="1:8">
      <c r="A137" s="100" t="s">
        <v>256</v>
      </c>
      <c r="B137" s="408" t="s">
        <v>276</v>
      </c>
      <c r="C137" s="408" t="s">
        <v>276</v>
      </c>
      <c r="D137" s="408">
        <v>64346</v>
      </c>
      <c r="E137" s="408">
        <v>27400</v>
      </c>
      <c r="F137" s="408">
        <v>27802</v>
      </c>
      <c r="G137" s="408" t="s">
        <v>223</v>
      </c>
      <c r="H137" s="408" t="s">
        <v>223</v>
      </c>
    </row>
    <row r="138" spans="1:8">
      <c r="A138" s="288" t="s">
        <v>76</v>
      </c>
      <c r="B138" s="407" t="s">
        <v>276</v>
      </c>
      <c r="C138" s="407" t="s">
        <v>276</v>
      </c>
      <c r="D138" s="407">
        <v>253068</v>
      </c>
      <c r="E138" s="407">
        <v>93530</v>
      </c>
      <c r="F138" s="407">
        <v>93429</v>
      </c>
      <c r="G138" s="407" t="s">
        <v>223</v>
      </c>
      <c r="H138" s="407" t="s">
        <v>223</v>
      </c>
    </row>
    <row r="139" spans="1:8">
      <c r="A139" s="100" t="s">
        <v>257</v>
      </c>
      <c r="B139" s="408" t="s">
        <v>276</v>
      </c>
      <c r="C139" s="408" t="s">
        <v>276</v>
      </c>
      <c r="D139" s="408">
        <v>253068</v>
      </c>
      <c r="E139" s="408">
        <v>93530</v>
      </c>
      <c r="F139" s="408">
        <v>93429</v>
      </c>
      <c r="G139" s="408" t="s">
        <v>223</v>
      </c>
      <c r="H139" s="408" t="s">
        <v>223</v>
      </c>
    </row>
    <row r="140" spans="1:8">
      <c r="A140" s="288" t="s">
        <v>81</v>
      </c>
      <c r="B140" s="407" t="s">
        <v>276</v>
      </c>
      <c r="C140" s="407" t="s">
        <v>276</v>
      </c>
      <c r="D140" s="407">
        <v>49678</v>
      </c>
      <c r="E140" s="407">
        <v>20965</v>
      </c>
      <c r="F140" s="407">
        <v>21296</v>
      </c>
      <c r="G140" s="407" t="s">
        <v>223</v>
      </c>
      <c r="H140" s="407" t="s">
        <v>223</v>
      </c>
    </row>
    <row r="141" spans="1:8">
      <c r="A141" s="100" t="s">
        <v>258</v>
      </c>
      <c r="B141" s="408" t="s">
        <v>276</v>
      </c>
      <c r="C141" s="408" t="s">
        <v>276</v>
      </c>
      <c r="D141" s="408">
        <v>49678</v>
      </c>
      <c r="E141" s="408">
        <v>20965</v>
      </c>
      <c r="F141" s="408">
        <v>21296</v>
      </c>
      <c r="G141" s="408" t="s">
        <v>223</v>
      </c>
      <c r="H141" s="408" t="s">
        <v>223</v>
      </c>
    </row>
    <row r="142" spans="1:8">
      <c r="A142" s="288" t="s">
        <v>86</v>
      </c>
      <c r="B142" s="407" t="s">
        <v>276</v>
      </c>
      <c r="C142" s="407" t="s">
        <v>276</v>
      </c>
      <c r="D142" s="407">
        <v>47183</v>
      </c>
      <c r="E142" s="407">
        <v>19356</v>
      </c>
      <c r="F142" s="407">
        <v>14879</v>
      </c>
      <c r="G142" s="407" t="s">
        <v>223</v>
      </c>
      <c r="H142" s="407" t="s">
        <v>223</v>
      </c>
    </row>
    <row r="143" spans="1:8">
      <c r="A143" s="100" t="s">
        <v>259</v>
      </c>
      <c r="B143" s="408" t="s">
        <v>276</v>
      </c>
      <c r="C143" s="408" t="s">
        <v>276</v>
      </c>
      <c r="D143" s="408">
        <v>47183</v>
      </c>
      <c r="E143" s="408">
        <v>19356</v>
      </c>
      <c r="F143" s="408">
        <v>14879</v>
      </c>
      <c r="G143" s="408" t="s">
        <v>223</v>
      </c>
      <c r="H143" s="408" t="s">
        <v>223</v>
      </c>
    </row>
    <row r="144" spans="1:8">
      <c r="A144" s="288" t="s">
        <v>91</v>
      </c>
      <c r="B144" s="407" t="s">
        <v>276</v>
      </c>
      <c r="C144" s="407" t="s">
        <v>276</v>
      </c>
      <c r="D144" s="407">
        <v>70488</v>
      </c>
      <c r="E144" s="407">
        <v>32216</v>
      </c>
      <c r="F144" s="407">
        <v>29874</v>
      </c>
      <c r="G144" s="407" t="s">
        <v>223</v>
      </c>
      <c r="H144" s="407" t="s">
        <v>223</v>
      </c>
    </row>
    <row r="145" spans="1:8">
      <c r="A145" s="100" t="s">
        <v>260</v>
      </c>
      <c r="B145" s="408" t="s">
        <v>276</v>
      </c>
      <c r="C145" s="408" t="s">
        <v>276</v>
      </c>
      <c r="D145" s="408">
        <v>70488</v>
      </c>
      <c r="E145" s="408">
        <v>32216</v>
      </c>
      <c r="F145" s="408">
        <v>29874</v>
      </c>
      <c r="G145" s="408" t="s">
        <v>223</v>
      </c>
      <c r="H145" s="408" t="s">
        <v>223</v>
      </c>
    </row>
    <row r="146" spans="1:8">
      <c r="A146" s="288" t="s">
        <v>94</v>
      </c>
      <c r="B146" s="407" t="s">
        <v>276</v>
      </c>
      <c r="C146" s="407" t="s">
        <v>276</v>
      </c>
      <c r="D146" s="407">
        <v>81493</v>
      </c>
      <c r="E146" s="407">
        <v>28702</v>
      </c>
      <c r="F146" s="407">
        <v>30429</v>
      </c>
      <c r="G146" s="407" t="s">
        <v>223</v>
      </c>
      <c r="H146" s="407" t="s">
        <v>223</v>
      </c>
    </row>
    <row r="147" spans="1:8">
      <c r="A147" s="100" t="s">
        <v>261</v>
      </c>
      <c r="B147" s="408" t="s">
        <v>276</v>
      </c>
      <c r="C147" s="408" t="s">
        <v>276</v>
      </c>
      <c r="D147" s="408">
        <v>81493</v>
      </c>
      <c r="E147" s="408">
        <v>28702</v>
      </c>
      <c r="F147" s="408">
        <v>30429</v>
      </c>
      <c r="G147" s="408" t="s">
        <v>223</v>
      </c>
      <c r="H147" s="408" t="s">
        <v>223</v>
      </c>
    </row>
    <row r="148" spans="1:8">
      <c r="A148" s="288" t="s">
        <v>97</v>
      </c>
      <c r="B148" s="407" t="s">
        <v>276</v>
      </c>
      <c r="C148" s="407" t="s">
        <v>276</v>
      </c>
      <c r="D148" s="407">
        <v>40202</v>
      </c>
      <c r="E148" s="407">
        <v>13521</v>
      </c>
      <c r="F148" s="407">
        <v>16902</v>
      </c>
      <c r="G148" s="407" t="s">
        <v>223</v>
      </c>
      <c r="H148" s="407" t="s">
        <v>223</v>
      </c>
    </row>
    <row r="149" spans="1:8">
      <c r="A149" s="100" t="s">
        <v>262</v>
      </c>
      <c r="B149" s="408" t="s">
        <v>276</v>
      </c>
      <c r="C149" s="408" t="s">
        <v>276</v>
      </c>
      <c r="D149" s="408">
        <v>40202</v>
      </c>
      <c r="E149" s="408">
        <v>13521</v>
      </c>
      <c r="F149" s="408">
        <v>16902</v>
      </c>
      <c r="G149" s="408" t="s">
        <v>223</v>
      </c>
      <c r="H149" s="408" t="s">
        <v>223</v>
      </c>
    </row>
    <row r="150" spans="1:8">
      <c r="A150" s="288" t="s">
        <v>102</v>
      </c>
      <c r="B150" s="407" t="s">
        <v>276</v>
      </c>
      <c r="C150" s="407" t="s">
        <v>276</v>
      </c>
      <c r="D150" s="407">
        <v>133985</v>
      </c>
      <c r="E150" s="407">
        <v>47433</v>
      </c>
      <c r="F150" s="407">
        <v>44944</v>
      </c>
      <c r="G150" s="407" t="s">
        <v>223</v>
      </c>
      <c r="H150" s="407" t="s">
        <v>223</v>
      </c>
    </row>
    <row r="151" spans="1:8">
      <c r="A151" s="100" t="s">
        <v>263</v>
      </c>
      <c r="B151" s="408" t="s">
        <v>276</v>
      </c>
      <c r="C151" s="408" t="s">
        <v>276</v>
      </c>
      <c r="D151" s="408">
        <v>133985</v>
      </c>
      <c r="E151" s="408">
        <v>47433</v>
      </c>
      <c r="F151" s="408">
        <v>44944</v>
      </c>
      <c r="G151" s="408" t="s">
        <v>223</v>
      </c>
      <c r="H151" s="408" t="s">
        <v>223</v>
      </c>
    </row>
    <row r="152" spans="1:8">
      <c r="A152" s="288" t="s">
        <v>106</v>
      </c>
      <c r="B152" s="407" t="s">
        <v>276</v>
      </c>
      <c r="C152" s="407" t="s">
        <v>276</v>
      </c>
      <c r="D152" s="407">
        <v>68465</v>
      </c>
      <c r="E152" s="407">
        <v>26755</v>
      </c>
      <c r="F152" s="407">
        <v>28281</v>
      </c>
      <c r="G152" s="407" t="s">
        <v>223</v>
      </c>
      <c r="H152" s="407" t="s">
        <v>223</v>
      </c>
    </row>
    <row r="153" spans="1:8">
      <c r="A153" s="100" t="s">
        <v>106</v>
      </c>
      <c r="B153" s="408" t="s">
        <v>276</v>
      </c>
      <c r="C153" s="408" t="s">
        <v>276</v>
      </c>
      <c r="D153" s="408">
        <v>68465</v>
      </c>
      <c r="E153" s="408">
        <v>26755</v>
      </c>
      <c r="F153" s="408">
        <v>28281</v>
      </c>
      <c r="G153" s="408" t="s">
        <v>223</v>
      </c>
      <c r="H153" s="408" t="s">
        <v>223</v>
      </c>
    </row>
    <row r="154" spans="1:8">
      <c r="A154" s="288" t="s">
        <v>108</v>
      </c>
      <c r="B154" s="407" t="s">
        <v>276</v>
      </c>
      <c r="C154" s="407" t="s">
        <v>276</v>
      </c>
      <c r="D154" s="407">
        <v>104299</v>
      </c>
      <c r="E154" s="407">
        <v>35072</v>
      </c>
      <c r="F154" s="407">
        <v>28827</v>
      </c>
      <c r="G154" s="407" t="s">
        <v>223</v>
      </c>
      <c r="H154" s="407" t="s">
        <v>223</v>
      </c>
    </row>
    <row r="155" spans="1:8">
      <c r="A155" s="100" t="s">
        <v>264</v>
      </c>
      <c r="B155" s="408" t="s">
        <v>276</v>
      </c>
      <c r="C155" s="408" t="s">
        <v>276</v>
      </c>
      <c r="D155" s="408">
        <v>104299</v>
      </c>
      <c r="E155" s="408">
        <v>35072</v>
      </c>
      <c r="F155" s="408">
        <v>28827</v>
      </c>
      <c r="G155" s="408" t="s">
        <v>223</v>
      </c>
      <c r="H155" s="408" t="s">
        <v>223</v>
      </c>
    </row>
    <row r="156" spans="1:8">
      <c r="A156" s="288" t="s">
        <v>111</v>
      </c>
      <c r="B156" s="407" t="s">
        <v>276</v>
      </c>
      <c r="C156" s="407" t="s">
        <v>276</v>
      </c>
      <c r="D156" s="407">
        <v>69925</v>
      </c>
      <c r="E156" s="407">
        <v>28982</v>
      </c>
      <c r="F156" s="407">
        <v>22032</v>
      </c>
      <c r="G156" s="407" t="s">
        <v>223</v>
      </c>
      <c r="H156" s="407" t="s">
        <v>223</v>
      </c>
    </row>
    <row r="157" spans="1:8">
      <c r="A157" s="100" t="s">
        <v>265</v>
      </c>
      <c r="B157" s="408" t="s">
        <v>276</v>
      </c>
      <c r="C157" s="408" t="s">
        <v>276</v>
      </c>
      <c r="D157" s="408">
        <v>69925</v>
      </c>
      <c r="E157" s="408">
        <v>28982</v>
      </c>
      <c r="F157" s="408">
        <v>22032</v>
      </c>
      <c r="G157" s="408" t="s">
        <v>223</v>
      </c>
      <c r="H157" s="408" t="s">
        <v>223</v>
      </c>
    </row>
    <row r="158" spans="1:8">
      <c r="A158" s="288" t="s">
        <v>113</v>
      </c>
      <c r="B158" s="407" t="s">
        <v>276</v>
      </c>
      <c r="C158" s="407" t="s">
        <v>276</v>
      </c>
      <c r="D158" s="407">
        <v>0</v>
      </c>
      <c r="E158" s="407">
        <v>0</v>
      </c>
      <c r="F158" s="407">
        <v>0</v>
      </c>
      <c r="G158" s="407" t="s">
        <v>223</v>
      </c>
      <c r="H158" s="407" t="s">
        <v>223</v>
      </c>
    </row>
    <row r="159" spans="1:8">
      <c r="A159" s="100" t="s">
        <v>266</v>
      </c>
      <c r="B159" s="408" t="s">
        <v>276</v>
      </c>
      <c r="C159" s="408" t="s">
        <v>276</v>
      </c>
      <c r="D159" s="408" t="s">
        <v>276</v>
      </c>
      <c r="E159" s="408" t="s">
        <v>276</v>
      </c>
      <c r="F159" s="408" t="s">
        <v>276</v>
      </c>
      <c r="G159" s="408" t="s">
        <v>223</v>
      </c>
      <c r="H159" s="408" t="s">
        <v>223</v>
      </c>
    </row>
    <row r="160" spans="1:8">
      <c r="A160" s="288" t="s">
        <v>115</v>
      </c>
      <c r="B160" s="407" t="s">
        <v>276</v>
      </c>
      <c r="C160" s="407" t="s">
        <v>276</v>
      </c>
      <c r="D160" s="407">
        <v>16112</v>
      </c>
      <c r="E160" s="407">
        <v>8771</v>
      </c>
      <c r="F160" s="407">
        <v>11087</v>
      </c>
      <c r="G160" s="407" t="s">
        <v>223</v>
      </c>
      <c r="H160" s="407" t="s">
        <v>223</v>
      </c>
    </row>
    <row r="161" spans="1:8">
      <c r="A161" s="100" t="s">
        <v>267</v>
      </c>
      <c r="B161" s="408" t="s">
        <v>276</v>
      </c>
      <c r="C161" s="408" t="s">
        <v>276</v>
      </c>
      <c r="D161" s="408">
        <v>16112</v>
      </c>
      <c r="E161" s="408">
        <v>8771</v>
      </c>
      <c r="F161" s="408">
        <v>11087</v>
      </c>
      <c r="G161" s="408" t="s">
        <v>223</v>
      </c>
      <c r="H161" s="408" t="s">
        <v>223</v>
      </c>
    </row>
    <row r="162" spans="1:8">
      <c r="A162" s="288" t="s">
        <v>268</v>
      </c>
      <c r="B162" s="407" t="s">
        <v>276</v>
      </c>
      <c r="C162" s="407" t="s">
        <v>276</v>
      </c>
      <c r="D162" s="407">
        <v>0</v>
      </c>
      <c r="E162" s="407">
        <v>0</v>
      </c>
      <c r="F162" s="407">
        <v>0</v>
      </c>
      <c r="G162" s="407" t="s">
        <v>223</v>
      </c>
      <c r="H162" s="407" t="s">
        <v>223</v>
      </c>
    </row>
    <row r="163" spans="1:8">
      <c r="A163" s="289" t="s">
        <v>170</v>
      </c>
      <c r="B163" s="409">
        <v>-645574</v>
      </c>
      <c r="C163" s="409">
        <v>0</v>
      </c>
      <c r="D163" s="409">
        <v>50000</v>
      </c>
      <c r="E163" s="409">
        <v>-50000</v>
      </c>
      <c r="F163" s="571"/>
      <c r="G163" s="409" t="s">
        <v>223</v>
      </c>
      <c r="H163" s="409" t="s">
        <v>223</v>
      </c>
    </row>
    <row r="164" spans="1:8">
      <c r="A164" s="288" t="s">
        <v>59</v>
      </c>
      <c r="B164" s="407" t="s">
        <v>276</v>
      </c>
      <c r="C164" s="407">
        <v>0</v>
      </c>
      <c r="D164" s="407">
        <v>0</v>
      </c>
      <c r="E164" s="407">
        <v>0</v>
      </c>
      <c r="F164" s="407">
        <v>0</v>
      </c>
      <c r="G164" s="407" t="s">
        <v>223</v>
      </c>
      <c r="H164" s="407" t="s">
        <v>223</v>
      </c>
    </row>
    <row r="165" spans="1:8">
      <c r="A165" s="100" t="s">
        <v>252</v>
      </c>
      <c r="B165" s="408" t="s">
        <v>223</v>
      </c>
      <c r="C165" s="408" t="s">
        <v>223</v>
      </c>
      <c r="D165" s="408" t="s">
        <v>223</v>
      </c>
      <c r="E165" s="408" t="s">
        <v>223</v>
      </c>
      <c r="F165" s="408" t="s">
        <v>223</v>
      </c>
      <c r="G165" s="408" t="s">
        <v>223</v>
      </c>
      <c r="H165" s="408" t="s">
        <v>223</v>
      </c>
    </row>
    <row r="166" spans="1:8">
      <c r="A166" s="100" t="s">
        <v>253</v>
      </c>
      <c r="B166" s="408" t="s">
        <v>223</v>
      </c>
      <c r="C166" s="408" t="s">
        <v>223</v>
      </c>
      <c r="D166" s="408" t="s">
        <v>223</v>
      </c>
      <c r="E166" s="408" t="s">
        <v>223</v>
      </c>
      <c r="F166" s="408" t="s">
        <v>223</v>
      </c>
      <c r="G166" s="408" t="s">
        <v>223</v>
      </c>
      <c r="H166" s="408" t="s">
        <v>223</v>
      </c>
    </row>
    <row r="167" spans="1:8">
      <c r="A167" s="100" t="s">
        <v>254</v>
      </c>
      <c r="B167" s="408" t="s">
        <v>223</v>
      </c>
      <c r="C167" s="408">
        <v>0</v>
      </c>
      <c r="D167" s="408">
        <v>0</v>
      </c>
      <c r="E167" s="408">
        <v>0</v>
      </c>
      <c r="F167" s="408">
        <v>0</v>
      </c>
      <c r="G167" s="408" t="s">
        <v>223</v>
      </c>
      <c r="H167" s="408" t="s">
        <v>223</v>
      </c>
    </row>
    <row r="168" spans="1:8">
      <c r="A168" s="288" t="s">
        <v>65</v>
      </c>
      <c r="B168" s="407">
        <v>-139706</v>
      </c>
      <c r="C168" s="407">
        <v>0</v>
      </c>
      <c r="D168" s="407">
        <v>0</v>
      </c>
      <c r="E168" s="407">
        <v>0</v>
      </c>
      <c r="F168" s="407">
        <v>0</v>
      </c>
      <c r="G168" s="407" t="s">
        <v>223</v>
      </c>
      <c r="H168" s="407" t="s">
        <v>223</v>
      </c>
    </row>
    <row r="169" spans="1:8">
      <c r="A169" s="100" t="s">
        <v>252</v>
      </c>
      <c r="B169" s="408" t="s">
        <v>223</v>
      </c>
      <c r="C169" s="408" t="s">
        <v>223</v>
      </c>
      <c r="D169" s="408" t="s">
        <v>223</v>
      </c>
      <c r="E169" s="408" t="s">
        <v>223</v>
      </c>
      <c r="F169" s="408" t="s">
        <v>223</v>
      </c>
      <c r="G169" s="408" t="s">
        <v>223</v>
      </c>
      <c r="H169" s="408" t="s">
        <v>223</v>
      </c>
    </row>
    <row r="170" spans="1:8">
      <c r="A170" s="100" t="s">
        <v>253</v>
      </c>
      <c r="B170" s="408" t="s">
        <v>223</v>
      </c>
      <c r="C170" s="408" t="s">
        <v>223</v>
      </c>
      <c r="D170" s="408" t="s">
        <v>223</v>
      </c>
      <c r="E170" s="408" t="s">
        <v>223</v>
      </c>
      <c r="F170" s="408" t="s">
        <v>223</v>
      </c>
      <c r="G170" s="408" t="s">
        <v>223</v>
      </c>
      <c r="H170" s="408" t="s">
        <v>223</v>
      </c>
    </row>
    <row r="171" spans="1:8">
      <c r="A171" s="100" t="s">
        <v>255</v>
      </c>
      <c r="B171" s="408">
        <v>-139706</v>
      </c>
      <c r="C171" s="408">
        <v>0</v>
      </c>
      <c r="D171" s="408">
        <v>0</v>
      </c>
      <c r="E171" s="408">
        <v>0</v>
      </c>
      <c r="F171" s="408">
        <v>0</v>
      </c>
      <c r="G171" s="408" t="s">
        <v>223</v>
      </c>
      <c r="H171" s="408" t="s">
        <v>223</v>
      </c>
    </row>
    <row r="172" spans="1:8">
      <c r="A172" s="288" t="s">
        <v>71</v>
      </c>
      <c r="B172" s="407">
        <v>-87730</v>
      </c>
      <c r="C172" s="407">
        <v>0</v>
      </c>
      <c r="D172" s="407">
        <v>0</v>
      </c>
      <c r="E172" s="407">
        <v>0</v>
      </c>
      <c r="F172" s="407">
        <v>0</v>
      </c>
      <c r="G172" s="407" t="s">
        <v>223</v>
      </c>
      <c r="H172" s="407" t="s">
        <v>223</v>
      </c>
    </row>
    <row r="173" spans="1:8">
      <c r="A173" s="100" t="s">
        <v>252</v>
      </c>
      <c r="B173" s="408" t="s">
        <v>223</v>
      </c>
      <c r="C173" s="408" t="s">
        <v>223</v>
      </c>
      <c r="D173" s="408" t="s">
        <v>223</v>
      </c>
      <c r="E173" s="408" t="s">
        <v>223</v>
      </c>
      <c r="F173" s="408" t="s">
        <v>223</v>
      </c>
      <c r="G173" s="408" t="s">
        <v>223</v>
      </c>
      <c r="H173" s="408" t="s">
        <v>223</v>
      </c>
    </row>
    <row r="174" spans="1:8">
      <c r="A174" s="100" t="s">
        <v>253</v>
      </c>
      <c r="B174" s="408" t="s">
        <v>223</v>
      </c>
      <c r="C174" s="408" t="s">
        <v>223</v>
      </c>
      <c r="D174" s="408" t="s">
        <v>223</v>
      </c>
      <c r="E174" s="408" t="s">
        <v>223</v>
      </c>
      <c r="F174" s="408" t="s">
        <v>223</v>
      </c>
      <c r="G174" s="408" t="s">
        <v>223</v>
      </c>
      <c r="H174" s="408" t="s">
        <v>223</v>
      </c>
    </row>
    <row r="175" spans="1:8">
      <c r="A175" s="100" t="s">
        <v>256</v>
      </c>
      <c r="B175" s="408">
        <v>-87730</v>
      </c>
      <c r="C175" s="408">
        <v>0</v>
      </c>
      <c r="D175" s="408">
        <v>0</v>
      </c>
      <c r="E175" s="408">
        <v>0</v>
      </c>
      <c r="F175" s="408">
        <v>0</v>
      </c>
      <c r="G175" s="408" t="s">
        <v>223</v>
      </c>
      <c r="H175" s="408" t="s">
        <v>223</v>
      </c>
    </row>
    <row r="176" spans="1:8">
      <c r="A176" s="288" t="s">
        <v>76</v>
      </c>
      <c r="B176" s="407">
        <v>-477528</v>
      </c>
      <c r="C176" s="407">
        <v>0</v>
      </c>
      <c r="D176" s="407">
        <v>0</v>
      </c>
      <c r="E176" s="407">
        <v>0</v>
      </c>
      <c r="F176" s="407">
        <v>0</v>
      </c>
      <c r="G176" s="407" t="s">
        <v>223</v>
      </c>
      <c r="H176" s="407" t="s">
        <v>223</v>
      </c>
    </row>
    <row r="177" spans="1:8">
      <c r="A177" s="100" t="s">
        <v>252</v>
      </c>
      <c r="B177" s="408" t="s">
        <v>223</v>
      </c>
      <c r="C177" s="408" t="s">
        <v>223</v>
      </c>
      <c r="D177" s="408" t="s">
        <v>223</v>
      </c>
      <c r="E177" s="408" t="s">
        <v>223</v>
      </c>
      <c r="F177" s="408" t="s">
        <v>223</v>
      </c>
      <c r="G177" s="408" t="s">
        <v>223</v>
      </c>
      <c r="H177" s="408" t="s">
        <v>223</v>
      </c>
    </row>
    <row r="178" spans="1:8">
      <c r="A178" s="100" t="s">
        <v>253</v>
      </c>
      <c r="B178" s="408" t="s">
        <v>223</v>
      </c>
      <c r="C178" s="408" t="s">
        <v>223</v>
      </c>
      <c r="D178" s="408" t="s">
        <v>223</v>
      </c>
      <c r="E178" s="408" t="s">
        <v>223</v>
      </c>
      <c r="F178" s="408" t="s">
        <v>223</v>
      </c>
      <c r="G178" s="408" t="s">
        <v>223</v>
      </c>
      <c r="H178" s="408" t="s">
        <v>223</v>
      </c>
    </row>
    <row r="179" spans="1:8">
      <c r="A179" s="100" t="s">
        <v>257</v>
      </c>
      <c r="B179" s="408">
        <v>-477528</v>
      </c>
      <c r="C179" s="408">
        <v>0</v>
      </c>
      <c r="D179" s="408">
        <v>0</v>
      </c>
      <c r="E179" s="408">
        <v>0</v>
      </c>
      <c r="F179" s="408">
        <v>0</v>
      </c>
      <c r="G179" s="408" t="s">
        <v>223</v>
      </c>
      <c r="H179" s="408" t="s">
        <v>223</v>
      </c>
    </row>
    <row r="180" spans="1:8">
      <c r="A180" s="288" t="s">
        <v>81</v>
      </c>
      <c r="B180" s="407">
        <v>218101</v>
      </c>
      <c r="C180" s="407">
        <v>0</v>
      </c>
      <c r="D180" s="407">
        <v>0</v>
      </c>
      <c r="E180" s="407">
        <v>0</v>
      </c>
      <c r="F180" s="407">
        <v>0</v>
      </c>
      <c r="G180" s="407" t="s">
        <v>223</v>
      </c>
      <c r="H180" s="407" t="s">
        <v>223</v>
      </c>
    </row>
    <row r="181" spans="1:8">
      <c r="A181" s="100" t="s">
        <v>252</v>
      </c>
      <c r="B181" s="408" t="s">
        <v>223</v>
      </c>
      <c r="C181" s="408" t="s">
        <v>223</v>
      </c>
      <c r="D181" s="408" t="s">
        <v>223</v>
      </c>
      <c r="E181" s="408" t="s">
        <v>223</v>
      </c>
      <c r="F181" s="408" t="s">
        <v>223</v>
      </c>
      <c r="G181" s="408" t="s">
        <v>223</v>
      </c>
      <c r="H181" s="408" t="s">
        <v>223</v>
      </c>
    </row>
    <row r="182" spans="1:8">
      <c r="A182" s="100" t="s">
        <v>253</v>
      </c>
      <c r="B182" s="408" t="s">
        <v>223</v>
      </c>
      <c r="C182" s="408" t="s">
        <v>223</v>
      </c>
      <c r="D182" s="408" t="s">
        <v>223</v>
      </c>
      <c r="E182" s="408" t="s">
        <v>223</v>
      </c>
      <c r="F182" s="408" t="s">
        <v>223</v>
      </c>
      <c r="G182" s="408" t="s">
        <v>223</v>
      </c>
      <c r="H182" s="408" t="s">
        <v>223</v>
      </c>
    </row>
    <row r="183" spans="1:8">
      <c r="A183" s="100" t="s">
        <v>258</v>
      </c>
      <c r="B183" s="408">
        <v>218101</v>
      </c>
      <c r="C183" s="408">
        <v>0</v>
      </c>
      <c r="D183" s="408">
        <v>0</v>
      </c>
      <c r="E183" s="408">
        <v>0</v>
      </c>
      <c r="F183" s="408">
        <v>0</v>
      </c>
      <c r="G183" s="408" t="s">
        <v>223</v>
      </c>
      <c r="H183" s="408" t="s">
        <v>223</v>
      </c>
    </row>
    <row r="184" spans="1:8">
      <c r="A184" s="288" t="s">
        <v>86</v>
      </c>
      <c r="B184" s="407">
        <v>4765</v>
      </c>
      <c r="C184" s="407">
        <v>0</v>
      </c>
      <c r="D184" s="407">
        <v>0</v>
      </c>
      <c r="E184" s="407">
        <v>0</v>
      </c>
      <c r="F184" s="407">
        <v>0</v>
      </c>
      <c r="G184" s="407" t="s">
        <v>223</v>
      </c>
      <c r="H184" s="407" t="s">
        <v>223</v>
      </c>
    </row>
    <row r="185" spans="1:8">
      <c r="A185" s="100" t="s">
        <v>252</v>
      </c>
      <c r="B185" s="408" t="s">
        <v>223</v>
      </c>
      <c r="C185" s="408" t="s">
        <v>223</v>
      </c>
      <c r="D185" s="408" t="s">
        <v>223</v>
      </c>
      <c r="E185" s="408" t="s">
        <v>223</v>
      </c>
      <c r="F185" s="408" t="s">
        <v>223</v>
      </c>
      <c r="G185" s="408" t="s">
        <v>223</v>
      </c>
      <c r="H185" s="408" t="s">
        <v>223</v>
      </c>
    </row>
    <row r="186" spans="1:8">
      <c r="A186" s="100" t="s">
        <v>253</v>
      </c>
      <c r="B186" s="408" t="s">
        <v>223</v>
      </c>
      <c r="C186" s="408" t="s">
        <v>223</v>
      </c>
      <c r="D186" s="408" t="s">
        <v>223</v>
      </c>
      <c r="E186" s="408" t="s">
        <v>223</v>
      </c>
      <c r="F186" s="408" t="s">
        <v>223</v>
      </c>
      <c r="G186" s="408" t="s">
        <v>223</v>
      </c>
      <c r="H186" s="408" t="s">
        <v>223</v>
      </c>
    </row>
    <row r="187" spans="1:8">
      <c r="A187" s="100" t="s">
        <v>259</v>
      </c>
      <c r="B187" s="408">
        <v>4765</v>
      </c>
      <c r="C187" s="408">
        <v>0</v>
      </c>
      <c r="D187" s="408">
        <v>0</v>
      </c>
      <c r="E187" s="408">
        <v>0</v>
      </c>
      <c r="F187" s="408">
        <v>0</v>
      </c>
      <c r="G187" s="408" t="s">
        <v>223</v>
      </c>
      <c r="H187" s="408" t="s">
        <v>223</v>
      </c>
    </row>
    <row r="188" spans="1:8">
      <c r="A188" s="288" t="s">
        <v>91</v>
      </c>
      <c r="B188" s="407" t="s">
        <v>276</v>
      </c>
      <c r="C188" s="407" t="s">
        <v>223</v>
      </c>
      <c r="D188" s="407" t="s">
        <v>223</v>
      </c>
      <c r="E188" s="407" t="s">
        <v>223</v>
      </c>
      <c r="F188" s="407">
        <v>0</v>
      </c>
      <c r="G188" s="407" t="s">
        <v>223</v>
      </c>
      <c r="H188" s="407" t="s">
        <v>223</v>
      </c>
    </row>
    <row r="189" spans="1:8">
      <c r="A189" s="100" t="s">
        <v>252</v>
      </c>
      <c r="B189" s="408" t="s">
        <v>223</v>
      </c>
      <c r="C189" s="408" t="s">
        <v>223</v>
      </c>
      <c r="D189" s="408" t="s">
        <v>223</v>
      </c>
      <c r="E189" s="408" t="s">
        <v>223</v>
      </c>
      <c r="F189" s="408" t="s">
        <v>223</v>
      </c>
      <c r="G189" s="408" t="s">
        <v>223</v>
      </c>
      <c r="H189" s="408" t="s">
        <v>223</v>
      </c>
    </row>
    <row r="190" spans="1:8">
      <c r="A190" s="100" t="s">
        <v>253</v>
      </c>
      <c r="B190" s="408" t="s">
        <v>223</v>
      </c>
      <c r="C190" s="408" t="s">
        <v>223</v>
      </c>
      <c r="D190" s="408" t="s">
        <v>223</v>
      </c>
      <c r="E190" s="408" t="s">
        <v>223</v>
      </c>
      <c r="F190" s="408" t="s">
        <v>223</v>
      </c>
      <c r="G190" s="408" t="s">
        <v>223</v>
      </c>
      <c r="H190" s="408" t="s">
        <v>223</v>
      </c>
    </row>
    <row r="191" spans="1:8">
      <c r="A191" s="100" t="s">
        <v>260</v>
      </c>
      <c r="B191" s="408" t="s">
        <v>223</v>
      </c>
      <c r="C191" s="408" t="s">
        <v>223</v>
      </c>
      <c r="D191" s="408" t="s">
        <v>223</v>
      </c>
      <c r="E191" s="408" t="s">
        <v>223</v>
      </c>
      <c r="F191" s="408">
        <v>0</v>
      </c>
      <c r="G191" s="408" t="s">
        <v>223</v>
      </c>
      <c r="H191" s="408" t="s">
        <v>223</v>
      </c>
    </row>
    <row r="192" spans="1:8">
      <c r="A192" s="288" t="s">
        <v>94</v>
      </c>
      <c r="B192" s="407" t="s">
        <v>276</v>
      </c>
      <c r="C192" s="407" t="s">
        <v>223</v>
      </c>
      <c r="D192" s="407">
        <v>0</v>
      </c>
      <c r="E192" s="407">
        <v>0</v>
      </c>
      <c r="F192" s="407">
        <v>0</v>
      </c>
      <c r="G192" s="407" t="s">
        <v>223</v>
      </c>
      <c r="H192" s="407" t="s">
        <v>223</v>
      </c>
    </row>
    <row r="193" spans="1:8">
      <c r="A193" s="100" t="s">
        <v>252</v>
      </c>
      <c r="B193" s="408" t="s">
        <v>223</v>
      </c>
      <c r="C193" s="408" t="s">
        <v>223</v>
      </c>
      <c r="D193" s="408" t="s">
        <v>223</v>
      </c>
      <c r="E193" s="408" t="s">
        <v>223</v>
      </c>
      <c r="F193" s="408" t="s">
        <v>223</v>
      </c>
      <c r="G193" s="408" t="s">
        <v>223</v>
      </c>
      <c r="H193" s="408" t="s">
        <v>223</v>
      </c>
    </row>
    <row r="194" spans="1:8">
      <c r="A194" s="100" t="s">
        <v>253</v>
      </c>
      <c r="B194" s="408" t="s">
        <v>223</v>
      </c>
      <c r="C194" s="408" t="s">
        <v>223</v>
      </c>
      <c r="D194" s="408" t="s">
        <v>223</v>
      </c>
      <c r="E194" s="408" t="s">
        <v>223</v>
      </c>
      <c r="F194" s="408" t="s">
        <v>223</v>
      </c>
      <c r="G194" s="408" t="s">
        <v>223</v>
      </c>
      <c r="H194" s="408" t="s">
        <v>223</v>
      </c>
    </row>
    <row r="195" spans="1:8">
      <c r="A195" s="100" t="s">
        <v>261</v>
      </c>
      <c r="B195" s="408" t="s">
        <v>223</v>
      </c>
      <c r="C195" s="408" t="s">
        <v>223</v>
      </c>
      <c r="D195" s="408">
        <v>0</v>
      </c>
      <c r="E195" s="408">
        <v>0</v>
      </c>
      <c r="F195" s="408">
        <v>0</v>
      </c>
      <c r="G195" s="408" t="s">
        <v>223</v>
      </c>
      <c r="H195" s="408" t="s">
        <v>223</v>
      </c>
    </row>
    <row r="196" spans="1:8">
      <c r="A196" s="288" t="s">
        <v>97</v>
      </c>
      <c r="B196" s="407" t="s">
        <v>276</v>
      </c>
      <c r="C196" s="407" t="s">
        <v>223</v>
      </c>
      <c r="D196" s="407" t="s">
        <v>223</v>
      </c>
      <c r="E196" s="407" t="s">
        <v>223</v>
      </c>
      <c r="F196" s="407" t="s">
        <v>223</v>
      </c>
      <c r="G196" s="407" t="s">
        <v>223</v>
      </c>
      <c r="H196" s="407" t="s">
        <v>223</v>
      </c>
    </row>
    <row r="197" spans="1:8">
      <c r="A197" s="100" t="s">
        <v>252</v>
      </c>
      <c r="B197" s="408" t="s">
        <v>223</v>
      </c>
      <c r="C197" s="408" t="s">
        <v>223</v>
      </c>
      <c r="D197" s="408" t="s">
        <v>223</v>
      </c>
      <c r="E197" s="408" t="s">
        <v>223</v>
      </c>
      <c r="F197" s="408" t="s">
        <v>223</v>
      </c>
      <c r="G197" s="408" t="s">
        <v>223</v>
      </c>
      <c r="H197" s="408" t="s">
        <v>223</v>
      </c>
    </row>
    <row r="198" spans="1:8">
      <c r="A198" s="100" t="s">
        <v>253</v>
      </c>
      <c r="B198" s="408" t="s">
        <v>223</v>
      </c>
      <c r="C198" s="408" t="s">
        <v>223</v>
      </c>
      <c r="D198" s="408" t="s">
        <v>223</v>
      </c>
      <c r="E198" s="408" t="s">
        <v>223</v>
      </c>
      <c r="F198" s="408" t="s">
        <v>223</v>
      </c>
      <c r="G198" s="408" t="s">
        <v>223</v>
      </c>
      <c r="H198" s="408" t="s">
        <v>223</v>
      </c>
    </row>
    <row r="199" spans="1:8">
      <c r="A199" s="100" t="s">
        <v>262</v>
      </c>
      <c r="B199" s="408" t="s">
        <v>223</v>
      </c>
      <c r="C199" s="408" t="s">
        <v>223</v>
      </c>
      <c r="D199" s="408" t="s">
        <v>223</v>
      </c>
      <c r="E199" s="408" t="s">
        <v>223</v>
      </c>
      <c r="F199" s="408" t="s">
        <v>223</v>
      </c>
      <c r="G199" s="408" t="s">
        <v>223</v>
      </c>
      <c r="H199" s="408" t="s">
        <v>223</v>
      </c>
    </row>
    <row r="200" spans="1:8">
      <c r="A200" s="288" t="s">
        <v>102</v>
      </c>
      <c r="B200" s="407" t="s">
        <v>276</v>
      </c>
      <c r="C200" s="407" t="s">
        <v>223</v>
      </c>
      <c r="D200" s="407" t="s">
        <v>223</v>
      </c>
      <c r="E200" s="407" t="s">
        <v>223</v>
      </c>
      <c r="F200" s="407">
        <v>0</v>
      </c>
      <c r="G200" s="407" t="s">
        <v>223</v>
      </c>
      <c r="H200" s="407" t="s">
        <v>223</v>
      </c>
    </row>
    <row r="201" spans="1:8">
      <c r="A201" s="100" t="s">
        <v>252</v>
      </c>
      <c r="B201" s="408" t="s">
        <v>223</v>
      </c>
      <c r="C201" s="408" t="s">
        <v>223</v>
      </c>
      <c r="D201" s="408" t="s">
        <v>223</v>
      </c>
      <c r="E201" s="408" t="s">
        <v>223</v>
      </c>
      <c r="F201" s="408" t="s">
        <v>223</v>
      </c>
      <c r="G201" s="408" t="s">
        <v>223</v>
      </c>
      <c r="H201" s="408" t="s">
        <v>223</v>
      </c>
    </row>
    <row r="202" spans="1:8">
      <c r="A202" s="100" t="s">
        <v>253</v>
      </c>
      <c r="B202" s="408" t="s">
        <v>223</v>
      </c>
      <c r="C202" s="408" t="s">
        <v>223</v>
      </c>
      <c r="D202" s="408" t="s">
        <v>223</v>
      </c>
      <c r="E202" s="408" t="s">
        <v>223</v>
      </c>
      <c r="F202" s="408" t="s">
        <v>223</v>
      </c>
      <c r="G202" s="408" t="s">
        <v>223</v>
      </c>
      <c r="H202" s="408" t="s">
        <v>223</v>
      </c>
    </row>
    <row r="203" spans="1:8">
      <c r="A203" s="100" t="s">
        <v>263</v>
      </c>
      <c r="B203" s="408" t="s">
        <v>223</v>
      </c>
      <c r="C203" s="408" t="s">
        <v>223</v>
      </c>
      <c r="D203" s="408" t="s">
        <v>223</v>
      </c>
      <c r="E203" s="408" t="s">
        <v>223</v>
      </c>
      <c r="F203" s="408">
        <v>0</v>
      </c>
      <c r="G203" s="408" t="s">
        <v>223</v>
      </c>
      <c r="H203" s="408" t="s">
        <v>223</v>
      </c>
    </row>
    <row r="204" spans="1:8">
      <c r="A204" s="288" t="s">
        <v>106</v>
      </c>
      <c r="B204" s="407">
        <v>41813</v>
      </c>
      <c r="C204" s="407">
        <v>0</v>
      </c>
      <c r="D204" s="407">
        <v>0</v>
      </c>
      <c r="E204" s="407">
        <v>0</v>
      </c>
      <c r="F204" s="407">
        <v>0</v>
      </c>
      <c r="G204" s="407" t="s">
        <v>223</v>
      </c>
      <c r="H204" s="407" t="s">
        <v>223</v>
      </c>
    </row>
    <row r="205" spans="1:8">
      <c r="A205" s="100" t="s">
        <v>252</v>
      </c>
      <c r="B205" s="408" t="s">
        <v>223</v>
      </c>
      <c r="C205" s="408" t="s">
        <v>223</v>
      </c>
      <c r="D205" s="408" t="s">
        <v>223</v>
      </c>
      <c r="E205" s="408" t="s">
        <v>223</v>
      </c>
      <c r="F205" s="408" t="s">
        <v>223</v>
      </c>
      <c r="G205" s="408" t="s">
        <v>223</v>
      </c>
      <c r="H205" s="408" t="s">
        <v>223</v>
      </c>
    </row>
    <row r="206" spans="1:8">
      <c r="A206" s="100" t="s">
        <v>253</v>
      </c>
      <c r="B206" s="408" t="s">
        <v>223</v>
      </c>
      <c r="C206" s="408" t="s">
        <v>223</v>
      </c>
      <c r="D206" s="408" t="s">
        <v>223</v>
      </c>
      <c r="E206" s="408" t="s">
        <v>223</v>
      </c>
      <c r="F206" s="408" t="s">
        <v>223</v>
      </c>
      <c r="G206" s="408" t="s">
        <v>223</v>
      </c>
      <c r="H206" s="408" t="s">
        <v>223</v>
      </c>
    </row>
    <row r="207" spans="1:8">
      <c r="A207" s="100" t="s">
        <v>106</v>
      </c>
      <c r="B207" s="408">
        <v>41813</v>
      </c>
      <c r="C207" s="408">
        <v>0</v>
      </c>
      <c r="D207" s="408">
        <v>0</v>
      </c>
      <c r="E207" s="408">
        <v>0</v>
      </c>
      <c r="F207" s="408">
        <v>0</v>
      </c>
      <c r="G207" s="408" t="s">
        <v>223</v>
      </c>
      <c r="H207" s="408" t="s">
        <v>223</v>
      </c>
    </row>
    <row r="208" spans="1:8">
      <c r="A208" s="288" t="s">
        <v>108</v>
      </c>
      <c r="B208" s="407">
        <v>-160359</v>
      </c>
      <c r="C208" s="407">
        <v>0</v>
      </c>
      <c r="D208" s="407">
        <v>0</v>
      </c>
      <c r="E208" s="407">
        <v>0</v>
      </c>
      <c r="F208" s="407">
        <v>0</v>
      </c>
      <c r="G208" s="407" t="s">
        <v>223</v>
      </c>
      <c r="H208" s="407" t="s">
        <v>223</v>
      </c>
    </row>
    <row r="209" spans="1:8">
      <c r="A209" s="100" t="s">
        <v>252</v>
      </c>
      <c r="B209" s="408" t="s">
        <v>223</v>
      </c>
      <c r="C209" s="408" t="s">
        <v>223</v>
      </c>
      <c r="D209" s="408" t="s">
        <v>223</v>
      </c>
      <c r="E209" s="408" t="s">
        <v>223</v>
      </c>
      <c r="F209" s="408" t="s">
        <v>223</v>
      </c>
      <c r="G209" s="408" t="s">
        <v>223</v>
      </c>
      <c r="H209" s="408" t="s">
        <v>223</v>
      </c>
    </row>
    <row r="210" spans="1:8">
      <c r="A210" s="100" t="s">
        <v>253</v>
      </c>
      <c r="B210" s="408" t="s">
        <v>223</v>
      </c>
      <c r="C210" s="408" t="s">
        <v>223</v>
      </c>
      <c r="D210" s="408" t="s">
        <v>223</v>
      </c>
      <c r="E210" s="408" t="s">
        <v>223</v>
      </c>
      <c r="F210" s="408" t="s">
        <v>223</v>
      </c>
      <c r="G210" s="408" t="s">
        <v>223</v>
      </c>
      <c r="H210" s="408" t="s">
        <v>223</v>
      </c>
    </row>
    <row r="211" spans="1:8">
      <c r="A211" s="100" t="s">
        <v>264</v>
      </c>
      <c r="B211" s="408">
        <v>-160359</v>
      </c>
      <c r="C211" s="408">
        <v>0</v>
      </c>
      <c r="D211" s="408">
        <v>0</v>
      </c>
      <c r="E211" s="408">
        <v>0</v>
      </c>
      <c r="F211" s="408">
        <v>0</v>
      </c>
      <c r="G211" s="408" t="s">
        <v>223</v>
      </c>
      <c r="H211" s="408" t="s">
        <v>223</v>
      </c>
    </row>
    <row r="212" spans="1:8">
      <c r="A212" s="288" t="s">
        <v>111</v>
      </c>
      <c r="B212" s="407" t="s">
        <v>276</v>
      </c>
      <c r="C212" s="407" t="s">
        <v>223</v>
      </c>
      <c r="D212" s="407" t="s">
        <v>223</v>
      </c>
      <c r="E212" s="407" t="s">
        <v>223</v>
      </c>
      <c r="F212" s="407">
        <v>0</v>
      </c>
      <c r="G212" s="407" t="s">
        <v>223</v>
      </c>
      <c r="H212" s="407" t="s">
        <v>223</v>
      </c>
    </row>
    <row r="213" spans="1:8">
      <c r="A213" s="100" t="s">
        <v>252</v>
      </c>
      <c r="B213" s="408" t="s">
        <v>223</v>
      </c>
      <c r="C213" s="408" t="s">
        <v>223</v>
      </c>
      <c r="D213" s="408" t="s">
        <v>223</v>
      </c>
      <c r="E213" s="408" t="s">
        <v>223</v>
      </c>
      <c r="F213" s="408" t="s">
        <v>223</v>
      </c>
      <c r="G213" s="408" t="s">
        <v>223</v>
      </c>
      <c r="H213" s="408" t="s">
        <v>223</v>
      </c>
    </row>
    <row r="214" spans="1:8">
      <c r="A214" s="100" t="s">
        <v>253</v>
      </c>
      <c r="B214" s="408" t="s">
        <v>223</v>
      </c>
      <c r="C214" s="408" t="s">
        <v>223</v>
      </c>
      <c r="D214" s="408" t="s">
        <v>223</v>
      </c>
      <c r="E214" s="408" t="s">
        <v>223</v>
      </c>
      <c r="F214" s="408" t="s">
        <v>223</v>
      </c>
      <c r="G214" s="408" t="s">
        <v>223</v>
      </c>
      <c r="H214" s="408" t="s">
        <v>223</v>
      </c>
    </row>
    <row r="215" spans="1:8">
      <c r="A215" s="100" t="s">
        <v>265</v>
      </c>
      <c r="B215" s="408" t="s">
        <v>223</v>
      </c>
      <c r="C215" s="408" t="s">
        <v>223</v>
      </c>
      <c r="D215" s="408" t="s">
        <v>223</v>
      </c>
      <c r="E215" s="408" t="s">
        <v>223</v>
      </c>
      <c r="F215" s="408">
        <v>0</v>
      </c>
      <c r="G215" s="408" t="s">
        <v>223</v>
      </c>
      <c r="H215" s="408" t="s">
        <v>223</v>
      </c>
    </row>
    <row r="216" spans="1:8">
      <c r="A216" s="288" t="s">
        <v>113</v>
      </c>
      <c r="B216" s="407" t="s">
        <v>276</v>
      </c>
      <c r="C216" s="407" t="s">
        <v>223</v>
      </c>
      <c r="D216" s="407" t="s">
        <v>223</v>
      </c>
      <c r="E216" s="407" t="s">
        <v>223</v>
      </c>
      <c r="F216" s="407" t="s">
        <v>223</v>
      </c>
      <c r="G216" s="407" t="s">
        <v>223</v>
      </c>
      <c r="H216" s="407" t="s">
        <v>223</v>
      </c>
    </row>
    <row r="217" spans="1:8">
      <c r="A217" s="100" t="s">
        <v>252</v>
      </c>
      <c r="B217" s="408" t="s">
        <v>223</v>
      </c>
      <c r="C217" s="408" t="s">
        <v>223</v>
      </c>
      <c r="D217" s="408" t="s">
        <v>223</v>
      </c>
      <c r="E217" s="408" t="s">
        <v>223</v>
      </c>
      <c r="F217" s="408" t="s">
        <v>223</v>
      </c>
      <c r="G217" s="408" t="s">
        <v>223</v>
      </c>
      <c r="H217" s="408" t="s">
        <v>223</v>
      </c>
    </row>
    <row r="218" spans="1:8">
      <c r="A218" s="100" t="s">
        <v>253</v>
      </c>
      <c r="B218" s="408" t="s">
        <v>223</v>
      </c>
      <c r="C218" s="408" t="s">
        <v>223</v>
      </c>
      <c r="D218" s="408" t="s">
        <v>223</v>
      </c>
      <c r="E218" s="408" t="s">
        <v>223</v>
      </c>
      <c r="F218" s="408" t="s">
        <v>223</v>
      </c>
      <c r="G218" s="408" t="s">
        <v>223</v>
      </c>
      <c r="H218" s="408" t="s">
        <v>223</v>
      </c>
    </row>
    <row r="219" spans="1:8">
      <c r="A219" s="100" t="s">
        <v>266</v>
      </c>
      <c r="B219" s="408" t="s">
        <v>223</v>
      </c>
      <c r="C219" s="408" t="s">
        <v>223</v>
      </c>
      <c r="D219" s="408" t="s">
        <v>223</v>
      </c>
      <c r="E219" s="408" t="s">
        <v>223</v>
      </c>
      <c r="F219" s="408" t="s">
        <v>223</v>
      </c>
      <c r="G219" s="408" t="s">
        <v>223</v>
      </c>
      <c r="H219" s="408" t="s">
        <v>223</v>
      </c>
    </row>
    <row r="220" spans="1:8">
      <c r="A220" s="288" t="s">
        <v>115</v>
      </c>
      <c r="B220" s="407" t="s">
        <v>276</v>
      </c>
      <c r="C220" s="407">
        <v>0</v>
      </c>
      <c r="D220" s="407">
        <v>0</v>
      </c>
      <c r="E220" s="407">
        <v>0</v>
      </c>
      <c r="F220" s="407">
        <v>0</v>
      </c>
      <c r="G220" s="407" t="s">
        <v>223</v>
      </c>
      <c r="H220" s="407" t="s">
        <v>223</v>
      </c>
    </row>
    <row r="221" spans="1:8">
      <c r="A221" s="100" t="s">
        <v>252</v>
      </c>
      <c r="B221" s="408" t="s">
        <v>223</v>
      </c>
      <c r="C221" s="408" t="s">
        <v>223</v>
      </c>
      <c r="D221" s="408" t="s">
        <v>223</v>
      </c>
      <c r="E221" s="408" t="s">
        <v>223</v>
      </c>
      <c r="F221" s="408" t="s">
        <v>223</v>
      </c>
      <c r="G221" s="408" t="s">
        <v>223</v>
      </c>
      <c r="H221" s="408" t="s">
        <v>223</v>
      </c>
    </row>
    <row r="222" spans="1:8">
      <c r="A222" s="100" t="s">
        <v>253</v>
      </c>
      <c r="B222" s="408" t="s">
        <v>223</v>
      </c>
      <c r="C222" s="408" t="s">
        <v>223</v>
      </c>
      <c r="D222" s="408" t="s">
        <v>223</v>
      </c>
      <c r="E222" s="408" t="s">
        <v>223</v>
      </c>
      <c r="F222" s="408" t="s">
        <v>223</v>
      </c>
      <c r="G222" s="408" t="s">
        <v>223</v>
      </c>
      <c r="H222" s="408" t="s">
        <v>223</v>
      </c>
    </row>
    <row r="223" spans="1:8">
      <c r="A223" s="100" t="s">
        <v>267</v>
      </c>
      <c r="B223" s="408" t="s">
        <v>223</v>
      </c>
      <c r="C223" s="408">
        <v>0</v>
      </c>
      <c r="D223" s="408">
        <v>0</v>
      </c>
      <c r="E223" s="408">
        <v>0</v>
      </c>
      <c r="F223" s="408">
        <v>0</v>
      </c>
      <c r="G223" s="408" t="s">
        <v>223</v>
      </c>
      <c r="H223" s="408" t="s">
        <v>223</v>
      </c>
    </row>
    <row r="224" spans="1:8">
      <c r="A224" s="288" t="s">
        <v>268</v>
      </c>
      <c r="B224" s="407">
        <v>-44930</v>
      </c>
      <c r="C224" s="407">
        <v>0</v>
      </c>
      <c r="D224" s="407">
        <v>50000</v>
      </c>
      <c r="E224" s="407">
        <v>-50000</v>
      </c>
      <c r="F224" s="572"/>
      <c r="G224" s="407" t="s">
        <v>223</v>
      </c>
      <c r="H224" s="407" t="s">
        <v>223</v>
      </c>
    </row>
    <row r="225" spans="1:8">
      <c r="A225" s="289" t="s">
        <v>171</v>
      </c>
      <c r="B225" s="409" t="s">
        <v>276</v>
      </c>
      <c r="C225" s="409" t="s">
        <v>276</v>
      </c>
      <c r="D225" s="409">
        <v>75000</v>
      </c>
      <c r="E225" s="409">
        <v>-60000</v>
      </c>
      <c r="F225" s="571"/>
      <c r="G225" s="409" t="s">
        <v>223</v>
      </c>
      <c r="H225" s="409" t="s">
        <v>223</v>
      </c>
    </row>
    <row r="226" spans="1:8">
      <c r="A226" s="288" t="s">
        <v>59</v>
      </c>
      <c r="B226" s="407" t="s">
        <v>276</v>
      </c>
      <c r="C226" s="407" t="s">
        <v>276</v>
      </c>
      <c r="D226" s="407">
        <v>0</v>
      </c>
      <c r="E226" s="407">
        <v>0</v>
      </c>
      <c r="F226" s="407">
        <v>0</v>
      </c>
      <c r="G226" s="407" t="s">
        <v>223</v>
      </c>
      <c r="H226" s="407" t="s">
        <v>223</v>
      </c>
    </row>
    <row r="227" spans="1:8">
      <c r="A227" s="100" t="s">
        <v>252</v>
      </c>
      <c r="B227" s="408" t="s">
        <v>223</v>
      </c>
      <c r="C227" s="408" t="s">
        <v>223</v>
      </c>
      <c r="D227" s="408" t="s">
        <v>223</v>
      </c>
      <c r="E227" s="408" t="s">
        <v>223</v>
      </c>
      <c r="F227" s="408" t="s">
        <v>223</v>
      </c>
      <c r="G227" s="408" t="s">
        <v>223</v>
      </c>
      <c r="H227" s="408" t="s">
        <v>223</v>
      </c>
    </row>
    <row r="228" spans="1:8">
      <c r="A228" s="100" t="s">
        <v>253</v>
      </c>
      <c r="B228" s="408" t="s">
        <v>223</v>
      </c>
      <c r="C228" s="408" t="s">
        <v>223</v>
      </c>
      <c r="D228" s="408" t="s">
        <v>223</v>
      </c>
      <c r="E228" s="408" t="s">
        <v>223</v>
      </c>
      <c r="F228" s="408" t="s">
        <v>223</v>
      </c>
      <c r="G228" s="408" t="s">
        <v>223</v>
      </c>
      <c r="H228" s="408" t="s">
        <v>223</v>
      </c>
    </row>
    <row r="229" spans="1:8">
      <c r="A229" s="100" t="s">
        <v>254</v>
      </c>
      <c r="B229" s="408" t="s">
        <v>223</v>
      </c>
      <c r="C229" s="408" t="s">
        <v>223</v>
      </c>
      <c r="D229" s="408">
        <v>0</v>
      </c>
      <c r="E229" s="408">
        <v>0</v>
      </c>
      <c r="F229" s="408">
        <v>0</v>
      </c>
      <c r="G229" s="408" t="s">
        <v>223</v>
      </c>
      <c r="H229" s="408" t="s">
        <v>223</v>
      </c>
    </row>
    <row r="230" spans="1:8">
      <c r="A230" s="288" t="s">
        <v>65</v>
      </c>
      <c r="B230" s="407" t="s">
        <v>276</v>
      </c>
      <c r="C230" s="407" t="s">
        <v>276</v>
      </c>
      <c r="D230" s="407">
        <v>0</v>
      </c>
      <c r="E230" s="407">
        <v>0</v>
      </c>
      <c r="F230" s="407">
        <v>0</v>
      </c>
      <c r="G230" s="407" t="s">
        <v>223</v>
      </c>
      <c r="H230" s="407" t="s">
        <v>223</v>
      </c>
    </row>
    <row r="231" spans="1:8">
      <c r="A231" s="100" t="s">
        <v>252</v>
      </c>
      <c r="B231" s="408" t="s">
        <v>223</v>
      </c>
      <c r="C231" s="408" t="s">
        <v>223</v>
      </c>
      <c r="D231" s="408" t="s">
        <v>223</v>
      </c>
      <c r="E231" s="408" t="s">
        <v>223</v>
      </c>
      <c r="F231" s="408" t="s">
        <v>223</v>
      </c>
      <c r="G231" s="408" t="s">
        <v>223</v>
      </c>
      <c r="H231" s="408" t="s">
        <v>223</v>
      </c>
    </row>
    <row r="232" spans="1:8">
      <c r="A232" s="100" t="s">
        <v>253</v>
      </c>
      <c r="B232" s="408" t="s">
        <v>223</v>
      </c>
      <c r="C232" s="408" t="s">
        <v>223</v>
      </c>
      <c r="D232" s="408" t="s">
        <v>223</v>
      </c>
      <c r="E232" s="408" t="s">
        <v>223</v>
      </c>
      <c r="F232" s="408" t="s">
        <v>223</v>
      </c>
      <c r="G232" s="408" t="s">
        <v>223</v>
      </c>
      <c r="H232" s="408" t="s">
        <v>223</v>
      </c>
    </row>
    <row r="233" spans="1:8">
      <c r="A233" s="100" t="s">
        <v>255</v>
      </c>
      <c r="B233" s="408" t="s">
        <v>223</v>
      </c>
      <c r="C233" s="408" t="s">
        <v>223</v>
      </c>
      <c r="D233" s="408">
        <v>0</v>
      </c>
      <c r="E233" s="408">
        <v>0</v>
      </c>
      <c r="F233" s="408">
        <v>0</v>
      </c>
      <c r="G233" s="408" t="s">
        <v>223</v>
      </c>
      <c r="H233" s="408" t="s">
        <v>223</v>
      </c>
    </row>
    <row r="234" spans="1:8">
      <c r="A234" s="288" t="s">
        <v>71</v>
      </c>
      <c r="B234" s="407" t="s">
        <v>276</v>
      </c>
      <c r="C234" s="407" t="s">
        <v>276</v>
      </c>
      <c r="D234" s="407">
        <v>0</v>
      </c>
      <c r="E234" s="407">
        <v>0</v>
      </c>
      <c r="F234" s="407">
        <v>0</v>
      </c>
      <c r="G234" s="407" t="s">
        <v>223</v>
      </c>
      <c r="H234" s="407" t="s">
        <v>223</v>
      </c>
    </row>
    <row r="235" spans="1:8">
      <c r="A235" s="100" t="s">
        <v>252</v>
      </c>
      <c r="B235" s="408" t="s">
        <v>223</v>
      </c>
      <c r="C235" s="408" t="s">
        <v>223</v>
      </c>
      <c r="D235" s="408" t="s">
        <v>223</v>
      </c>
      <c r="E235" s="408" t="s">
        <v>223</v>
      </c>
      <c r="F235" s="408" t="s">
        <v>223</v>
      </c>
      <c r="G235" s="408" t="s">
        <v>223</v>
      </c>
      <c r="H235" s="408" t="s">
        <v>223</v>
      </c>
    </row>
    <row r="236" spans="1:8">
      <c r="A236" s="100" t="s">
        <v>253</v>
      </c>
      <c r="B236" s="408" t="s">
        <v>223</v>
      </c>
      <c r="C236" s="408" t="s">
        <v>223</v>
      </c>
      <c r="D236" s="408" t="s">
        <v>223</v>
      </c>
      <c r="E236" s="408" t="s">
        <v>223</v>
      </c>
      <c r="F236" s="408" t="s">
        <v>223</v>
      </c>
      <c r="G236" s="408" t="s">
        <v>223</v>
      </c>
      <c r="H236" s="408" t="s">
        <v>223</v>
      </c>
    </row>
    <row r="237" spans="1:8">
      <c r="A237" s="100" t="s">
        <v>256</v>
      </c>
      <c r="B237" s="408" t="s">
        <v>223</v>
      </c>
      <c r="C237" s="408" t="s">
        <v>223</v>
      </c>
      <c r="D237" s="408">
        <v>0</v>
      </c>
      <c r="E237" s="408">
        <v>0</v>
      </c>
      <c r="F237" s="408">
        <v>0</v>
      </c>
      <c r="G237" s="408" t="s">
        <v>223</v>
      </c>
      <c r="H237" s="408" t="s">
        <v>223</v>
      </c>
    </row>
    <row r="238" spans="1:8">
      <c r="A238" s="288" t="s">
        <v>76</v>
      </c>
      <c r="B238" s="407" t="s">
        <v>276</v>
      </c>
      <c r="C238" s="407" t="s">
        <v>276</v>
      </c>
      <c r="D238" s="407">
        <v>0</v>
      </c>
      <c r="E238" s="407">
        <v>0</v>
      </c>
      <c r="F238" s="407">
        <v>0</v>
      </c>
      <c r="G238" s="407" t="s">
        <v>223</v>
      </c>
      <c r="H238" s="407" t="s">
        <v>223</v>
      </c>
    </row>
    <row r="239" spans="1:8">
      <c r="A239" s="100" t="s">
        <v>252</v>
      </c>
      <c r="B239" s="408" t="s">
        <v>223</v>
      </c>
      <c r="C239" s="408" t="s">
        <v>223</v>
      </c>
      <c r="D239" s="408" t="s">
        <v>223</v>
      </c>
      <c r="E239" s="408" t="s">
        <v>223</v>
      </c>
      <c r="F239" s="408" t="s">
        <v>223</v>
      </c>
      <c r="G239" s="408" t="s">
        <v>223</v>
      </c>
      <c r="H239" s="408" t="s">
        <v>223</v>
      </c>
    </row>
    <row r="240" spans="1:8">
      <c r="A240" s="100" t="s">
        <v>253</v>
      </c>
      <c r="B240" s="408" t="s">
        <v>223</v>
      </c>
      <c r="C240" s="408" t="s">
        <v>223</v>
      </c>
      <c r="D240" s="408" t="s">
        <v>223</v>
      </c>
      <c r="E240" s="408" t="s">
        <v>223</v>
      </c>
      <c r="F240" s="408" t="s">
        <v>223</v>
      </c>
      <c r="G240" s="408" t="s">
        <v>223</v>
      </c>
      <c r="H240" s="408" t="s">
        <v>223</v>
      </c>
    </row>
    <row r="241" spans="1:8">
      <c r="A241" s="100" t="s">
        <v>257</v>
      </c>
      <c r="B241" s="408" t="s">
        <v>223</v>
      </c>
      <c r="C241" s="408" t="s">
        <v>223</v>
      </c>
      <c r="D241" s="408">
        <v>0</v>
      </c>
      <c r="E241" s="408">
        <v>0</v>
      </c>
      <c r="F241" s="408">
        <v>0</v>
      </c>
      <c r="G241" s="408" t="s">
        <v>223</v>
      </c>
      <c r="H241" s="408" t="s">
        <v>223</v>
      </c>
    </row>
    <row r="242" spans="1:8">
      <c r="A242" s="288" t="s">
        <v>81</v>
      </c>
      <c r="B242" s="407" t="s">
        <v>276</v>
      </c>
      <c r="C242" s="407" t="s">
        <v>276</v>
      </c>
      <c r="D242" s="407">
        <v>0</v>
      </c>
      <c r="E242" s="407">
        <v>0</v>
      </c>
      <c r="F242" s="407">
        <v>0</v>
      </c>
      <c r="G242" s="407" t="s">
        <v>223</v>
      </c>
      <c r="H242" s="407" t="s">
        <v>223</v>
      </c>
    </row>
    <row r="243" spans="1:8">
      <c r="A243" s="100" t="s">
        <v>252</v>
      </c>
      <c r="B243" s="408" t="s">
        <v>223</v>
      </c>
      <c r="C243" s="408" t="s">
        <v>223</v>
      </c>
      <c r="D243" s="408" t="s">
        <v>223</v>
      </c>
      <c r="E243" s="408" t="s">
        <v>223</v>
      </c>
      <c r="F243" s="408" t="s">
        <v>223</v>
      </c>
      <c r="G243" s="408" t="s">
        <v>223</v>
      </c>
      <c r="H243" s="408" t="s">
        <v>223</v>
      </c>
    </row>
    <row r="244" spans="1:8">
      <c r="A244" s="100" t="s">
        <v>253</v>
      </c>
      <c r="B244" s="408" t="s">
        <v>223</v>
      </c>
      <c r="C244" s="408" t="s">
        <v>223</v>
      </c>
      <c r="D244" s="408" t="s">
        <v>223</v>
      </c>
      <c r="E244" s="408" t="s">
        <v>223</v>
      </c>
      <c r="F244" s="408" t="s">
        <v>223</v>
      </c>
      <c r="G244" s="408" t="s">
        <v>223</v>
      </c>
      <c r="H244" s="408" t="s">
        <v>223</v>
      </c>
    </row>
    <row r="245" spans="1:8">
      <c r="A245" s="100" t="s">
        <v>258</v>
      </c>
      <c r="B245" s="408" t="s">
        <v>223</v>
      </c>
      <c r="C245" s="408" t="s">
        <v>223</v>
      </c>
      <c r="D245" s="408">
        <v>0</v>
      </c>
      <c r="E245" s="408">
        <v>0</v>
      </c>
      <c r="F245" s="408">
        <v>0</v>
      </c>
      <c r="G245" s="408" t="s">
        <v>223</v>
      </c>
      <c r="H245" s="408" t="s">
        <v>223</v>
      </c>
    </row>
    <row r="246" spans="1:8">
      <c r="A246" s="288" t="s">
        <v>86</v>
      </c>
      <c r="B246" s="407" t="s">
        <v>276</v>
      </c>
      <c r="C246" s="407" t="s">
        <v>276</v>
      </c>
      <c r="D246" s="407">
        <v>0</v>
      </c>
      <c r="E246" s="407">
        <v>0</v>
      </c>
      <c r="F246" s="407">
        <v>0</v>
      </c>
      <c r="G246" s="407" t="s">
        <v>223</v>
      </c>
      <c r="H246" s="407" t="s">
        <v>223</v>
      </c>
    </row>
    <row r="247" spans="1:8">
      <c r="A247" s="100" t="s">
        <v>252</v>
      </c>
      <c r="B247" s="408" t="s">
        <v>223</v>
      </c>
      <c r="C247" s="408" t="s">
        <v>223</v>
      </c>
      <c r="D247" s="408" t="s">
        <v>223</v>
      </c>
      <c r="E247" s="408" t="s">
        <v>223</v>
      </c>
      <c r="F247" s="408" t="s">
        <v>223</v>
      </c>
      <c r="G247" s="408" t="s">
        <v>223</v>
      </c>
      <c r="H247" s="408" t="s">
        <v>223</v>
      </c>
    </row>
    <row r="248" spans="1:8">
      <c r="A248" s="100" t="s">
        <v>253</v>
      </c>
      <c r="B248" s="408" t="s">
        <v>223</v>
      </c>
      <c r="C248" s="408" t="s">
        <v>223</v>
      </c>
      <c r="D248" s="408" t="s">
        <v>223</v>
      </c>
      <c r="E248" s="408" t="s">
        <v>223</v>
      </c>
      <c r="F248" s="408" t="s">
        <v>223</v>
      </c>
      <c r="G248" s="408" t="s">
        <v>223</v>
      </c>
      <c r="H248" s="408" t="s">
        <v>223</v>
      </c>
    </row>
    <row r="249" spans="1:8">
      <c r="A249" s="100" t="s">
        <v>259</v>
      </c>
      <c r="B249" s="408" t="s">
        <v>223</v>
      </c>
      <c r="C249" s="408" t="s">
        <v>223</v>
      </c>
      <c r="D249" s="408">
        <v>0</v>
      </c>
      <c r="E249" s="408">
        <v>0</v>
      </c>
      <c r="F249" s="408">
        <v>0</v>
      </c>
      <c r="G249" s="408" t="s">
        <v>223</v>
      </c>
      <c r="H249" s="408" t="s">
        <v>223</v>
      </c>
    </row>
    <row r="250" spans="1:8">
      <c r="A250" s="288" t="s">
        <v>91</v>
      </c>
      <c r="B250" s="407" t="s">
        <v>276</v>
      </c>
      <c r="C250" s="407" t="s">
        <v>276</v>
      </c>
      <c r="D250" s="407" t="s">
        <v>276</v>
      </c>
      <c r="E250" s="407" t="s">
        <v>276</v>
      </c>
      <c r="F250" s="407">
        <v>0</v>
      </c>
      <c r="G250" s="407" t="s">
        <v>223</v>
      </c>
      <c r="H250" s="407" t="s">
        <v>223</v>
      </c>
    </row>
    <row r="251" spans="1:8">
      <c r="A251" s="100" t="s">
        <v>252</v>
      </c>
      <c r="B251" s="408" t="s">
        <v>223</v>
      </c>
      <c r="C251" s="408" t="s">
        <v>223</v>
      </c>
      <c r="D251" s="408" t="s">
        <v>223</v>
      </c>
      <c r="E251" s="408" t="s">
        <v>223</v>
      </c>
      <c r="F251" s="408" t="s">
        <v>223</v>
      </c>
      <c r="G251" s="408" t="s">
        <v>223</v>
      </c>
      <c r="H251" s="408" t="s">
        <v>223</v>
      </c>
    </row>
    <row r="252" spans="1:8">
      <c r="A252" s="100" t="s">
        <v>253</v>
      </c>
      <c r="B252" s="408" t="s">
        <v>223</v>
      </c>
      <c r="C252" s="408" t="s">
        <v>223</v>
      </c>
      <c r="D252" s="408" t="s">
        <v>223</v>
      </c>
      <c r="E252" s="408" t="s">
        <v>223</v>
      </c>
      <c r="F252" s="408" t="s">
        <v>223</v>
      </c>
      <c r="G252" s="408" t="s">
        <v>223</v>
      </c>
      <c r="H252" s="408" t="s">
        <v>223</v>
      </c>
    </row>
    <row r="253" spans="1:8">
      <c r="A253" s="100" t="s">
        <v>260</v>
      </c>
      <c r="B253" s="408" t="s">
        <v>223</v>
      </c>
      <c r="C253" s="408" t="s">
        <v>223</v>
      </c>
      <c r="D253" s="408" t="s">
        <v>223</v>
      </c>
      <c r="E253" s="408" t="s">
        <v>223</v>
      </c>
      <c r="F253" s="408">
        <v>0</v>
      </c>
      <c r="G253" s="408" t="s">
        <v>223</v>
      </c>
      <c r="H253" s="408" t="s">
        <v>223</v>
      </c>
    </row>
    <row r="254" spans="1:8">
      <c r="A254" s="288" t="s">
        <v>94</v>
      </c>
      <c r="B254" s="407" t="s">
        <v>276</v>
      </c>
      <c r="C254" s="407" t="s">
        <v>276</v>
      </c>
      <c r="D254" s="407">
        <v>0</v>
      </c>
      <c r="E254" s="407">
        <v>0</v>
      </c>
      <c r="F254" s="407">
        <v>0</v>
      </c>
      <c r="G254" s="407" t="s">
        <v>223</v>
      </c>
      <c r="H254" s="407" t="s">
        <v>223</v>
      </c>
    </row>
    <row r="255" spans="1:8">
      <c r="A255" s="100" t="s">
        <v>252</v>
      </c>
      <c r="B255" s="408" t="s">
        <v>223</v>
      </c>
      <c r="C255" s="408" t="s">
        <v>223</v>
      </c>
      <c r="D255" s="408" t="s">
        <v>223</v>
      </c>
      <c r="E255" s="408" t="s">
        <v>223</v>
      </c>
      <c r="F255" s="408" t="s">
        <v>223</v>
      </c>
      <c r="G255" s="408" t="s">
        <v>223</v>
      </c>
      <c r="H255" s="408" t="s">
        <v>223</v>
      </c>
    </row>
    <row r="256" spans="1:8">
      <c r="A256" s="100" t="s">
        <v>253</v>
      </c>
      <c r="B256" s="408" t="s">
        <v>223</v>
      </c>
      <c r="C256" s="408" t="s">
        <v>223</v>
      </c>
      <c r="D256" s="408" t="s">
        <v>223</v>
      </c>
      <c r="E256" s="408" t="s">
        <v>223</v>
      </c>
      <c r="F256" s="408" t="s">
        <v>223</v>
      </c>
      <c r="G256" s="408" t="s">
        <v>223</v>
      </c>
      <c r="H256" s="408" t="s">
        <v>223</v>
      </c>
    </row>
    <row r="257" spans="1:8">
      <c r="A257" s="100" t="s">
        <v>261</v>
      </c>
      <c r="B257" s="408" t="s">
        <v>223</v>
      </c>
      <c r="C257" s="408" t="s">
        <v>223</v>
      </c>
      <c r="D257" s="408">
        <v>0</v>
      </c>
      <c r="E257" s="408">
        <v>0</v>
      </c>
      <c r="F257" s="408">
        <v>0</v>
      </c>
      <c r="G257" s="408" t="s">
        <v>223</v>
      </c>
      <c r="H257" s="408" t="s">
        <v>223</v>
      </c>
    </row>
    <row r="258" spans="1:8">
      <c r="A258" s="288" t="s">
        <v>97</v>
      </c>
      <c r="B258" s="407" t="s">
        <v>276</v>
      </c>
      <c r="C258" s="407" t="s">
        <v>276</v>
      </c>
      <c r="D258" s="407" t="s">
        <v>276</v>
      </c>
      <c r="E258" s="407" t="s">
        <v>276</v>
      </c>
      <c r="F258" s="407" t="s">
        <v>276</v>
      </c>
      <c r="G258" s="407" t="s">
        <v>223</v>
      </c>
      <c r="H258" s="407" t="s">
        <v>223</v>
      </c>
    </row>
    <row r="259" spans="1:8">
      <c r="A259" s="100" t="s">
        <v>252</v>
      </c>
      <c r="B259" s="408" t="s">
        <v>223</v>
      </c>
      <c r="C259" s="408" t="s">
        <v>223</v>
      </c>
      <c r="D259" s="408" t="s">
        <v>223</v>
      </c>
      <c r="E259" s="408" t="s">
        <v>223</v>
      </c>
      <c r="F259" s="408" t="s">
        <v>223</v>
      </c>
      <c r="G259" s="408" t="s">
        <v>223</v>
      </c>
      <c r="H259" s="408" t="s">
        <v>223</v>
      </c>
    </row>
    <row r="260" spans="1:8">
      <c r="A260" s="100" t="s">
        <v>253</v>
      </c>
      <c r="B260" s="408" t="s">
        <v>223</v>
      </c>
      <c r="C260" s="408" t="s">
        <v>223</v>
      </c>
      <c r="D260" s="408" t="s">
        <v>223</v>
      </c>
      <c r="E260" s="408" t="s">
        <v>223</v>
      </c>
      <c r="F260" s="408" t="s">
        <v>223</v>
      </c>
      <c r="G260" s="408" t="s">
        <v>223</v>
      </c>
      <c r="H260" s="408" t="s">
        <v>223</v>
      </c>
    </row>
    <row r="261" spans="1:8">
      <c r="A261" s="100" t="s">
        <v>262</v>
      </c>
      <c r="B261" s="408" t="s">
        <v>223</v>
      </c>
      <c r="C261" s="408" t="s">
        <v>223</v>
      </c>
      <c r="D261" s="408" t="s">
        <v>223</v>
      </c>
      <c r="E261" s="408" t="s">
        <v>223</v>
      </c>
      <c r="F261" s="408" t="s">
        <v>223</v>
      </c>
      <c r="G261" s="408" t="s">
        <v>223</v>
      </c>
      <c r="H261" s="408" t="s">
        <v>223</v>
      </c>
    </row>
    <row r="262" spans="1:8">
      <c r="A262" s="288" t="s">
        <v>102</v>
      </c>
      <c r="B262" s="407" t="s">
        <v>276</v>
      </c>
      <c r="C262" s="407" t="s">
        <v>276</v>
      </c>
      <c r="D262" s="407">
        <v>0</v>
      </c>
      <c r="E262" s="407">
        <v>0</v>
      </c>
      <c r="F262" s="407">
        <v>0</v>
      </c>
      <c r="G262" s="407" t="s">
        <v>223</v>
      </c>
      <c r="H262" s="407" t="s">
        <v>223</v>
      </c>
    </row>
    <row r="263" spans="1:8">
      <c r="A263" s="100" t="s">
        <v>252</v>
      </c>
      <c r="B263" s="408" t="s">
        <v>223</v>
      </c>
      <c r="C263" s="408" t="s">
        <v>223</v>
      </c>
      <c r="D263" s="408" t="s">
        <v>223</v>
      </c>
      <c r="E263" s="408" t="s">
        <v>223</v>
      </c>
      <c r="F263" s="408" t="s">
        <v>223</v>
      </c>
      <c r="G263" s="408" t="s">
        <v>223</v>
      </c>
      <c r="H263" s="408" t="s">
        <v>223</v>
      </c>
    </row>
    <row r="264" spans="1:8">
      <c r="A264" s="100" t="s">
        <v>253</v>
      </c>
      <c r="B264" s="408" t="s">
        <v>223</v>
      </c>
      <c r="C264" s="408" t="s">
        <v>223</v>
      </c>
      <c r="D264" s="408" t="s">
        <v>223</v>
      </c>
      <c r="E264" s="408" t="s">
        <v>223</v>
      </c>
      <c r="F264" s="408" t="s">
        <v>223</v>
      </c>
      <c r="G264" s="408" t="s">
        <v>223</v>
      </c>
      <c r="H264" s="408" t="s">
        <v>223</v>
      </c>
    </row>
    <row r="265" spans="1:8">
      <c r="A265" s="100" t="s">
        <v>263</v>
      </c>
      <c r="B265" s="408" t="s">
        <v>223</v>
      </c>
      <c r="C265" s="408" t="s">
        <v>223</v>
      </c>
      <c r="D265" s="408">
        <v>0</v>
      </c>
      <c r="E265" s="408">
        <v>0</v>
      </c>
      <c r="F265" s="408">
        <v>0</v>
      </c>
      <c r="G265" s="408" t="s">
        <v>223</v>
      </c>
      <c r="H265" s="408" t="s">
        <v>223</v>
      </c>
    </row>
    <row r="266" spans="1:8">
      <c r="A266" s="288" t="s">
        <v>106</v>
      </c>
      <c r="B266" s="407" t="s">
        <v>276</v>
      </c>
      <c r="C266" s="407" t="s">
        <v>276</v>
      </c>
      <c r="D266" s="407">
        <v>0</v>
      </c>
      <c r="E266" s="407">
        <v>0</v>
      </c>
      <c r="F266" s="407">
        <v>0</v>
      </c>
      <c r="G266" s="407" t="s">
        <v>223</v>
      </c>
      <c r="H266" s="407" t="s">
        <v>223</v>
      </c>
    </row>
    <row r="267" spans="1:8">
      <c r="A267" s="100" t="s">
        <v>252</v>
      </c>
      <c r="B267" s="408" t="s">
        <v>223</v>
      </c>
      <c r="C267" s="408" t="s">
        <v>223</v>
      </c>
      <c r="D267" s="408" t="s">
        <v>223</v>
      </c>
      <c r="E267" s="408" t="s">
        <v>223</v>
      </c>
      <c r="F267" s="408" t="s">
        <v>223</v>
      </c>
      <c r="G267" s="408" t="s">
        <v>223</v>
      </c>
      <c r="H267" s="408" t="s">
        <v>223</v>
      </c>
    </row>
    <row r="268" spans="1:8">
      <c r="A268" s="100" t="s">
        <v>253</v>
      </c>
      <c r="B268" s="408" t="s">
        <v>223</v>
      </c>
      <c r="C268" s="408" t="s">
        <v>223</v>
      </c>
      <c r="D268" s="408" t="s">
        <v>223</v>
      </c>
      <c r="E268" s="408" t="s">
        <v>223</v>
      </c>
      <c r="F268" s="408" t="s">
        <v>223</v>
      </c>
      <c r="G268" s="408" t="s">
        <v>223</v>
      </c>
      <c r="H268" s="408" t="s">
        <v>223</v>
      </c>
    </row>
    <row r="269" spans="1:8">
      <c r="A269" s="100" t="s">
        <v>106</v>
      </c>
      <c r="B269" s="408" t="s">
        <v>223</v>
      </c>
      <c r="C269" s="408" t="s">
        <v>223</v>
      </c>
      <c r="D269" s="408">
        <v>0</v>
      </c>
      <c r="E269" s="408">
        <v>0</v>
      </c>
      <c r="F269" s="408">
        <v>0</v>
      </c>
      <c r="G269" s="408" t="s">
        <v>223</v>
      </c>
      <c r="H269" s="408" t="s">
        <v>223</v>
      </c>
    </row>
    <row r="270" spans="1:8">
      <c r="A270" s="288" t="s">
        <v>108</v>
      </c>
      <c r="B270" s="407" t="s">
        <v>276</v>
      </c>
      <c r="C270" s="407" t="s">
        <v>276</v>
      </c>
      <c r="D270" s="407">
        <v>0</v>
      </c>
      <c r="E270" s="407">
        <v>0</v>
      </c>
      <c r="F270" s="407">
        <v>0</v>
      </c>
      <c r="G270" s="407" t="s">
        <v>223</v>
      </c>
      <c r="H270" s="407" t="s">
        <v>223</v>
      </c>
    </row>
    <row r="271" spans="1:8">
      <c r="A271" s="100" t="s">
        <v>252</v>
      </c>
      <c r="B271" s="408" t="s">
        <v>223</v>
      </c>
      <c r="C271" s="408" t="s">
        <v>223</v>
      </c>
      <c r="D271" s="408" t="s">
        <v>223</v>
      </c>
      <c r="E271" s="408" t="s">
        <v>223</v>
      </c>
      <c r="F271" s="408" t="s">
        <v>223</v>
      </c>
      <c r="G271" s="408" t="s">
        <v>223</v>
      </c>
      <c r="H271" s="408" t="s">
        <v>223</v>
      </c>
    </row>
    <row r="272" spans="1:8">
      <c r="A272" s="100" t="s">
        <v>253</v>
      </c>
      <c r="B272" s="408" t="s">
        <v>223</v>
      </c>
      <c r="C272" s="408" t="s">
        <v>223</v>
      </c>
      <c r="D272" s="408" t="s">
        <v>223</v>
      </c>
      <c r="E272" s="408" t="s">
        <v>223</v>
      </c>
      <c r="F272" s="408" t="s">
        <v>223</v>
      </c>
      <c r="G272" s="408" t="s">
        <v>223</v>
      </c>
      <c r="H272" s="408" t="s">
        <v>223</v>
      </c>
    </row>
    <row r="273" spans="1:8">
      <c r="A273" s="100" t="s">
        <v>264</v>
      </c>
      <c r="B273" s="408" t="s">
        <v>223</v>
      </c>
      <c r="C273" s="408" t="s">
        <v>223</v>
      </c>
      <c r="D273" s="408">
        <v>0</v>
      </c>
      <c r="E273" s="408">
        <v>0</v>
      </c>
      <c r="F273" s="408">
        <v>0</v>
      </c>
      <c r="G273" s="408" t="s">
        <v>223</v>
      </c>
      <c r="H273" s="408" t="s">
        <v>223</v>
      </c>
    </row>
    <row r="274" spans="1:8">
      <c r="A274" s="288" t="s">
        <v>111</v>
      </c>
      <c r="B274" s="407" t="s">
        <v>276</v>
      </c>
      <c r="C274" s="407" t="s">
        <v>276</v>
      </c>
      <c r="D274" s="407">
        <v>0</v>
      </c>
      <c r="E274" s="407">
        <v>0</v>
      </c>
      <c r="F274" s="407">
        <v>0</v>
      </c>
      <c r="G274" s="407" t="s">
        <v>223</v>
      </c>
      <c r="H274" s="407" t="s">
        <v>223</v>
      </c>
    </row>
    <row r="275" spans="1:8">
      <c r="A275" s="100" t="s">
        <v>252</v>
      </c>
      <c r="B275" s="408" t="s">
        <v>223</v>
      </c>
      <c r="C275" s="408" t="s">
        <v>223</v>
      </c>
      <c r="D275" s="408" t="s">
        <v>223</v>
      </c>
      <c r="E275" s="408" t="s">
        <v>223</v>
      </c>
      <c r="F275" s="408" t="s">
        <v>223</v>
      </c>
      <c r="G275" s="408" t="s">
        <v>223</v>
      </c>
      <c r="H275" s="408" t="s">
        <v>223</v>
      </c>
    </row>
    <row r="276" spans="1:8">
      <c r="A276" s="100" t="s">
        <v>253</v>
      </c>
      <c r="B276" s="408" t="s">
        <v>223</v>
      </c>
      <c r="C276" s="408" t="s">
        <v>223</v>
      </c>
      <c r="D276" s="408" t="s">
        <v>223</v>
      </c>
      <c r="E276" s="408" t="s">
        <v>223</v>
      </c>
      <c r="F276" s="408" t="s">
        <v>223</v>
      </c>
      <c r="G276" s="408" t="s">
        <v>223</v>
      </c>
      <c r="H276" s="408" t="s">
        <v>223</v>
      </c>
    </row>
    <row r="277" spans="1:8">
      <c r="A277" s="100" t="s">
        <v>265</v>
      </c>
      <c r="B277" s="408" t="s">
        <v>223</v>
      </c>
      <c r="C277" s="408" t="s">
        <v>223</v>
      </c>
      <c r="D277" s="408">
        <v>0</v>
      </c>
      <c r="E277" s="408">
        <v>0</v>
      </c>
      <c r="F277" s="408">
        <v>0</v>
      </c>
      <c r="G277" s="408" t="s">
        <v>223</v>
      </c>
      <c r="H277" s="408" t="s">
        <v>223</v>
      </c>
    </row>
    <row r="278" spans="1:8">
      <c r="A278" s="288" t="s">
        <v>113</v>
      </c>
      <c r="B278" s="407" t="s">
        <v>276</v>
      </c>
      <c r="C278" s="407" t="s">
        <v>276</v>
      </c>
      <c r="D278" s="407" t="s">
        <v>276</v>
      </c>
      <c r="E278" s="407" t="s">
        <v>276</v>
      </c>
      <c r="F278" s="407" t="s">
        <v>276</v>
      </c>
      <c r="G278" s="407" t="s">
        <v>223</v>
      </c>
      <c r="H278" s="407" t="s">
        <v>223</v>
      </c>
    </row>
    <row r="279" spans="1:8">
      <c r="A279" s="100" t="s">
        <v>252</v>
      </c>
      <c r="B279" s="408" t="s">
        <v>223</v>
      </c>
      <c r="C279" s="408" t="s">
        <v>223</v>
      </c>
      <c r="D279" s="408" t="s">
        <v>223</v>
      </c>
      <c r="E279" s="408" t="s">
        <v>223</v>
      </c>
      <c r="F279" s="408" t="s">
        <v>223</v>
      </c>
      <c r="G279" s="408" t="s">
        <v>223</v>
      </c>
      <c r="H279" s="408" t="s">
        <v>223</v>
      </c>
    </row>
    <row r="280" spans="1:8">
      <c r="A280" s="100" t="s">
        <v>253</v>
      </c>
      <c r="B280" s="408" t="s">
        <v>223</v>
      </c>
      <c r="C280" s="408" t="s">
        <v>223</v>
      </c>
      <c r="D280" s="408" t="s">
        <v>223</v>
      </c>
      <c r="E280" s="408" t="s">
        <v>223</v>
      </c>
      <c r="F280" s="408" t="s">
        <v>223</v>
      </c>
      <c r="G280" s="408" t="s">
        <v>223</v>
      </c>
      <c r="H280" s="408" t="s">
        <v>223</v>
      </c>
    </row>
    <row r="281" spans="1:8">
      <c r="A281" s="100" t="s">
        <v>266</v>
      </c>
      <c r="B281" s="408" t="s">
        <v>223</v>
      </c>
      <c r="C281" s="408" t="s">
        <v>223</v>
      </c>
      <c r="D281" s="408" t="s">
        <v>223</v>
      </c>
      <c r="E281" s="408" t="s">
        <v>223</v>
      </c>
      <c r="F281" s="408" t="s">
        <v>223</v>
      </c>
      <c r="G281" s="408" t="s">
        <v>223</v>
      </c>
      <c r="H281" s="408" t="s">
        <v>223</v>
      </c>
    </row>
    <row r="282" spans="1:8">
      <c r="A282" s="288" t="s">
        <v>115</v>
      </c>
      <c r="B282" s="407" t="s">
        <v>276</v>
      </c>
      <c r="C282" s="407" t="s">
        <v>276</v>
      </c>
      <c r="D282" s="407">
        <v>0</v>
      </c>
      <c r="E282" s="407">
        <v>0</v>
      </c>
      <c r="F282" s="407">
        <v>0</v>
      </c>
      <c r="G282" s="407" t="s">
        <v>223</v>
      </c>
      <c r="H282" s="407" t="s">
        <v>223</v>
      </c>
    </row>
    <row r="283" spans="1:8">
      <c r="A283" s="100" t="s">
        <v>252</v>
      </c>
      <c r="B283" s="408" t="s">
        <v>223</v>
      </c>
      <c r="C283" s="408" t="s">
        <v>223</v>
      </c>
      <c r="D283" s="408" t="s">
        <v>223</v>
      </c>
      <c r="E283" s="408" t="s">
        <v>223</v>
      </c>
      <c r="F283" s="408" t="s">
        <v>223</v>
      </c>
      <c r="G283" s="408" t="s">
        <v>223</v>
      </c>
      <c r="H283" s="408" t="s">
        <v>223</v>
      </c>
    </row>
    <row r="284" spans="1:8">
      <c r="A284" s="100" t="s">
        <v>253</v>
      </c>
      <c r="B284" s="408" t="s">
        <v>223</v>
      </c>
      <c r="C284" s="408" t="s">
        <v>223</v>
      </c>
      <c r="D284" s="408" t="s">
        <v>223</v>
      </c>
      <c r="E284" s="408" t="s">
        <v>223</v>
      </c>
      <c r="F284" s="408" t="s">
        <v>223</v>
      </c>
      <c r="G284" s="408" t="s">
        <v>223</v>
      </c>
      <c r="H284" s="408" t="s">
        <v>223</v>
      </c>
    </row>
    <row r="285" spans="1:8">
      <c r="A285" s="100" t="s">
        <v>267</v>
      </c>
      <c r="B285" s="408" t="s">
        <v>223</v>
      </c>
      <c r="C285" s="408" t="s">
        <v>223</v>
      </c>
      <c r="D285" s="408">
        <v>0</v>
      </c>
      <c r="E285" s="408">
        <v>0</v>
      </c>
      <c r="F285" s="408">
        <v>0</v>
      </c>
      <c r="G285" s="408" t="s">
        <v>223</v>
      </c>
      <c r="H285" s="408" t="s">
        <v>223</v>
      </c>
    </row>
    <row r="286" spans="1:8">
      <c r="A286" s="288" t="s">
        <v>268</v>
      </c>
      <c r="B286" s="407" t="s">
        <v>276</v>
      </c>
      <c r="C286" s="407" t="s">
        <v>276</v>
      </c>
      <c r="D286" s="407">
        <v>75000</v>
      </c>
      <c r="E286" s="407">
        <v>-60000</v>
      </c>
      <c r="F286" s="572"/>
      <c r="G286" s="407" t="s">
        <v>223</v>
      </c>
      <c r="H286" s="407" t="s">
        <v>223</v>
      </c>
    </row>
    <row r="287" spans="1:8">
      <c r="A287" s="289" t="s">
        <v>14</v>
      </c>
      <c r="B287" s="409" t="s">
        <v>276</v>
      </c>
      <c r="C287" s="409" t="s">
        <v>276</v>
      </c>
      <c r="D287" s="409">
        <v>1063182</v>
      </c>
      <c r="E287" s="409">
        <v>0</v>
      </c>
      <c r="F287" s="571"/>
      <c r="G287" s="571"/>
      <c r="H287" s="409">
        <v>0</v>
      </c>
    </row>
    <row r="288" spans="1:8">
      <c r="A288" s="288" t="s">
        <v>59</v>
      </c>
      <c r="B288" s="407" t="s">
        <v>276</v>
      </c>
      <c r="C288" s="407" t="s">
        <v>276</v>
      </c>
      <c r="D288" s="407">
        <v>100464</v>
      </c>
      <c r="E288" s="407">
        <v>0</v>
      </c>
      <c r="F288" s="407">
        <v>0</v>
      </c>
      <c r="G288" s="572"/>
      <c r="H288" s="407">
        <v>0</v>
      </c>
    </row>
    <row r="289" spans="1:8">
      <c r="A289" s="100" t="s">
        <v>252</v>
      </c>
      <c r="B289" s="408" t="s">
        <v>223</v>
      </c>
      <c r="C289" s="408" t="s">
        <v>223</v>
      </c>
      <c r="D289" s="408" t="s">
        <v>223</v>
      </c>
      <c r="E289" s="408" t="s">
        <v>223</v>
      </c>
      <c r="F289" s="408" t="s">
        <v>223</v>
      </c>
      <c r="G289" s="573"/>
      <c r="H289" s="408">
        <v>0</v>
      </c>
    </row>
    <row r="290" spans="1:8">
      <c r="A290" s="100" t="s">
        <v>253</v>
      </c>
      <c r="B290" s="408" t="s">
        <v>223</v>
      </c>
      <c r="C290" s="408" t="s">
        <v>223</v>
      </c>
      <c r="D290" s="408" t="s">
        <v>223</v>
      </c>
      <c r="E290" s="408" t="s">
        <v>223</v>
      </c>
      <c r="F290" s="408" t="s">
        <v>223</v>
      </c>
      <c r="G290" s="573"/>
      <c r="H290" s="408">
        <v>0</v>
      </c>
    </row>
    <row r="291" spans="1:8">
      <c r="A291" s="100" t="s">
        <v>254</v>
      </c>
      <c r="B291" s="408" t="s">
        <v>223</v>
      </c>
      <c r="C291" s="408" t="s">
        <v>223</v>
      </c>
      <c r="D291" s="408">
        <v>100464</v>
      </c>
      <c r="E291" s="408">
        <v>0</v>
      </c>
      <c r="F291" s="408">
        <v>0</v>
      </c>
      <c r="G291" s="573"/>
      <c r="H291" s="408">
        <v>0</v>
      </c>
    </row>
    <row r="292" spans="1:8">
      <c r="A292" s="288" t="s">
        <v>65</v>
      </c>
      <c r="B292" s="407" t="s">
        <v>276</v>
      </c>
      <c r="C292" s="407" t="s">
        <v>276</v>
      </c>
      <c r="D292" s="407">
        <v>77819</v>
      </c>
      <c r="E292" s="407">
        <v>0</v>
      </c>
      <c r="F292" s="407">
        <v>0</v>
      </c>
      <c r="G292" s="572"/>
      <c r="H292" s="407">
        <v>0</v>
      </c>
    </row>
    <row r="293" spans="1:8">
      <c r="A293" s="100" t="s">
        <v>252</v>
      </c>
      <c r="B293" s="408" t="s">
        <v>223</v>
      </c>
      <c r="C293" s="408" t="s">
        <v>223</v>
      </c>
      <c r="D293" s="408" t="s">
        <v>223</v>
      </c>
      <c r="E293" s="408" t="s">
        <v>223</v>
      </c>
      <c r="F293" s="408" t="s">
        <v>223</v>
      </c>
      <c r="G293" s="573"/>
      <c r="H293" s="408">
        <v>0</v>
      </c>
    </row>
    <row r="294" spans="1:8">
      <c r="A294" s="100" t="s">
        <v>253</v>
      </c>
      <c r="B294" s="408" t="s">
        <v>223</v>
      </c>
      <c r="C294" s="408" t="s">
        <v>223</v>
      </c>
      <c r="D294" s="408" t="s">
        <v>223</v>
      </c>
      <c r="E294" s="408" t="s">
        <v>223</v>
      </c>
      <c r="F294" s="408" t="s">
        <v>223</v>
      </c>
      <c r="G294" s="573"/>
      <c r="H294" s="408">
        <v>0</v>
      </c>
    </row>
    <row r="295" spans="1:8">
      <c r="A295" s="100" t="s">
        <v>255</v>
      </c>
      <c r="B295" s="408" t="s">
        <v>223</v>
      </c>
      <c r="C295" s="408" t="s">
        <v>223</v>
      </c>
      <c r="D295" s="408">
        <v>77819</v>
      </c>
      <c r="E295" s="408">
        <v>0</v>
      </c>
      <c r="F295" s="408">
        <v>0</v>
      </c>
      <c r="G295" s="573"/>
      <c r="H295" s="408">
        <v>0</v>
      </c>
    </row>
    <row r="296" spans="1:8">
      <c r="A296" s="288" t="s">
        <v>71</v>
      </c>
      <c r="B296" s="407" t="s">
        <v>276</v>
      </c>
      <c r="C296" s="407" t="s">
        <v>276</v>
      </c>
      <c r="D296" s="407">
        <v>36863</v>
      </c>
      <c r="E296" s="407">
        <v>0</v>
      </c>
      <c r="F296" s="407">
        <v>0</v>
      </c>
      <c r="G296" s="572"/>
      <c r="H296" s="407">
        <v>0</v>
      </c>
    </row>
    <row r="297" spans="1:8">
      <c r="A297" s="100" t="s">
        <v>252</v>
      </c>
      <c r="B297" s="408" t="s">
        <v>223</v>
      </c>
      <c r="C297" s="408" t="s">
        <v>223</v>
      </c>
      <c r="D297" s="408" t="s">
        <v>223</v>
      </c>
      <c r="E297" s="408" t="s">
        <v>223</v>
      </c>
      <c r="F297" s="408" t="s">
        <v>223</v>
      </c>
      <c r="G297" s="573"/>
      <c r="H297" s="408">
        <v>0</v>
      </c>
    </row>
    <row r="298" spans="1:8">
      <c r="A298" s="100" t="s">
        <v>253</v>
      </c>
      <c r="B298" s="408" t="s">
        <v>223</v>
      </c>
      <c r="C298" s="408" t="s">
        <v>223</v>
      </c>
      <c r="D298" s="408" t="s">
        <v>223</v>
      </c>
      <c r="E298" s="408" t="s">
        <v>223</v>
      </c>
      <c r="F298" s="408" t="s">
        <v>223</v>
      </c>
      <c r="G298" s="573"/>
      <c r="H298" s="408">
        <v>0</v>
      </c>
    </row>
    <row r="299" spans="1:8">
      <c r="A299" s="100" t="s">
        <v>256</v>
      </c>
      <c r="B299" s="408" t="s">
        <v>223</v>
      </c>
      <c r="C299" s="408" t="s">
        <v>223</v>
      </c>
      <c r="D299" s="408">
        <v>36863</v>
      </c>
      <c r="E299" s="408">
        <v>0</v>
      </c>
      <c r="F299" s="408">
        <v>0</v>
      </c>
      <c r="G299" s="573"/>
      <c r="H299" s="408">
        <v>0</v>
      </c>
    </row>
    <row r="300" spans="1:8">
      <c r="A300" s="288" t="s">
        <v>76</v>
      </c>
      <c r="B300" s="407" t="s">
        <v>276</v>
      </c>
      <c r="C300" s="407" t="s">
        <v>276</v>
      </c>
      <c r="D300" s="407">
        <v>351967</v>
      </c>
      <c r="E300" s="407">
        <v>0</v>
      </c>
      <c r="F300" s="407">
        <v>0</v>
      </c>
      <c r="G300" s="572"/>
      <c r="H300" s="407">
        <v>0</v>
      </c>
    </row>
    <row r="301" spans="1:8">
      <c r="A301" s="100" t="s">
        <v>252</v>
      </c>
      <c r="B301" s="408" t="s">
        <v>223</v>
      </c>
      <c r="C301" s="408" t="s">
        <v>223</v>
      </c>
      <c r="D301" s="408" t="s">
        <v>223</v>
      </c>
      <c r="E301" s="408" t="s">
        <v>223</v>
      </c>
      <c r="F301" s="408" t="s">
        <v>223</v>
      </c>
      <c r="G301" s="573"/>
      <c r="H301" s="408">
        <v>0</v>
      </c>
    </row>
    <row r="302" spans="1:8">
      <c r="A302" s="100" t="s">
        <v>253</v>
      </c>
      <c r="B302" s="408" t="s">
        <v>223</v>
      </c>
      <c r="C302" s="408" t="s">
        <v>223</v>
      </c>
      <c r="D302" s="408" t="s">
        <v>223</v>
      </c>
      <c r="E302" s="408" t="s">
        <v>223</v>
      </c>
      <c r="F302" s="408" t="s">
        <v>223</v>
      </c>
      <c r="G302" s="573"/>
      <c r="H302" s="408">
        <v>0</v>
      </c>
    </row>
    <row r="303" spans="1:8">
      <c r="A303" s="100" t="s">
        <v>257</v>
      </c>
      <c r="B303" s="408" t="s">
        <v>223</v>
      </c>
      <c r="C303" s="408" t="s">
        <v>223</v>
      </c>
      <c r="D303" s="408">
        <v>351967</v>
      </c>
      <c r="E303" s="408">
        <v>0</v>
      </c>
      <c r="F303" s="408">
        <v>0</v>
      </c>
      <c r="G303" s="573"/>
      <c r="H303" s="408">
        <v>0</v>
      </c>
    </row>
    <row r="304" spans="1:8">
      <c r="A304" s="288" t="s">
        <v>81</v>
      </c>
      <c r="B304" s="407" t="s">
        <v>276</v>
      </c>
      <c r="C304" s="407" t="s">
        <v>276</v>
      </c>
      <c r="D304" s="407">
        <v>51501</v>
      </c>
      <c r="E304" s="407">
        <v>0</v>
      </c>
      <c r="F304" s="407">
        <v>0</v>
      </c>
      <c r="G304" s="572"/>
      <c r="H304" s="407">
        <v>0</v>
      </c>
    </row>
    <row r="305" spans="1:8">
      <c r="A305" s="100" t="s">
        <v>252</v>
      </c>
      <c r="B305" s="408" t="s">
        <v>223</v>
      </c>
      <c r="C305" s="408" t="s">
        <v>223</v>
      </c>
      <c r="D305" s="408" t="s">
        <v>223</v>
      </c>
      <c r="E305" s="408" t="s">
        <v>223</v>
      </c>
      <c r="F305" s="408" t="s">
        <v>223</v>
      </c>
      <c r="G305" s="573"/>
      <c r="H305" s="408">
        <v>0</v>
      </c>
    </row>
    <row r="306" spans="1:8">
      <c r="A306" s="100" t="s">
        <v>253</v>
      </c>
      <c r="B306" s="408" t="s">
        <v>223</v>
      </c>
      <c r="C306" s="408" t="s">
        <v>223</v>
      </c>
      <c r="D306" s="408" t="s">
        <v>223</v>
      </c>
      <c r="E306" s="408" t="s">
        <v>223</v>
      </c>
      <c r="F306" s="408" t="s">
        <v>223</v>
      </c>
      <c r="G306" s="573"/>
      <c r="H306" s="408">
        <v>0</v>
      </c>
    </row>
    <row r="307" spans="1:8">
      <c r="A307" s="100" t="s">
        <v>258</v>
      </c>
      <c r="B307" s="408" t="s">
        <v>223</v>
      </c>
      <c r="C307" s="408" t="s">
        <v>223</v>
      </c>
      <c r="D307" s="408">
        <v>51501</v>
      </c>
      <c r="E307" s="408">
        <v>0</v>
      </c>
      <c r="F307" s="408">
        <v>0</v>
      </c>
      <c r="G307" s="573"/>
      <c r="H307" s="408">
        <v>0</v>
      </c>
    </row>
    <row r="308" spans="1:8">
      <c r="A308" s="288" t="s">
        <v>86</v>
      </c>
      <c r="B308" s="407" t="s">
        <v>276</v>
      </c>
      <c r="C308" s="407" t="s">
        <v>276</v>
      </c>
      <c r="D308" s="407">
        <v>70433</v>
      </c>
      <c r="E308" s="407">
        <v>0</v>
      </c>
      <c r="F308" s="407">
        <v>0</v>
      </c>
      <c r="G308" s="572"/>
      <c r="H308" s="407">
        <v>0</v>
      </c>
    </row>
    <row r="309" spans="1:8">
      <c r="A309" s="100" t="s">
        <v>252</v>
      </c>
      <c r="B309" s="408" t="s">
        <v>223</v>
      </c>
      <c r="C309" s="408" t="s">
        <v>223</v>
      </c>
      <c r="D309" s="408" t="s">
        <v>223</v>
      </c>
      <c r="E309" s="408" t="s">
        <v>223</v>
      </c>
      <c r="F309" s="408" t="s">
        <v>223</v>
      </c>
      <c r="G309" s="573"/>
      <c r="H309" s="408">
        <v>0</v>
      </c>
    </row>
    <row r="310" spans="1:8">
      <c r="A310" s="100" t="s">
        <v>253</v>
      </c>
      <c r="B310" s="408" t="s">
        <v>223</v>
      </c>
      <c r="C310" s="408" t="s">
        <v>223</v>
      </c>
      <c r="D310" s="408" t="s">
        <v>223</v>
      </c>
      <c r="E310" s="408" t="s">
        <v>223</v>
      </c>
      <c r="F310" s="408" t="s">
        <v>223</v>
      </c>
      <c r="G310" s="573"/>
      <c r="H310" s="408">
        <v>0</v>
      </c>
    </row>
    <row r="311" spans="1:8">
      <c r="A311" s="100" t="s">
        <v>259</v>
      </c>
      <c r="B311" s="408" t="s">
        <v>223</v>
      </c>
      <c r="C311" s="408" t="s">
        <v>223</v>
      </c>
      <c r="D311" s="408">
        <v>70433</v>
      </c>
      <c r="E311" s="408">
        <v>0</v>
      </c>
      <c r="F311" s="408">
        <v>0</v>
      </c>
      <c r="G311" s="573"/>
      <c r="H311" s="408">
        <v>0</v>
      </c>
    </row>
    <row r="312" spans="1:8">
      <c r="A312" s="288" t="s">
        <v>91</v>
      </c>
      <c r="B312" s="407" t="s">
        <v>276</v>
      </c>
      <c r="C312" s="407" t="s">
        <v>276</v>
      </c>
      <c r="D312" s="407" t="s">
        <v>223</v>
      </c>
      <c r="E312" s="407">
        <v>0</v>
      </c>
      <c r="F312" s="407">
        <v>0</v>
      </c>
      <c r="G312" s="572"/>
      <c r="H312" s="407">
        <v>0</v>
      </c>
    </row>
    <row r="313" spans="1:8">
      <c r="A313" s="100" t="s">
        <v>252</v>
      </c>
      <c r="B313" s="408" t="s">
        <v>223</v>
      </c>
      <c r="C313" s="408" t="s">
        <v>223</v>
      </c>
      <c r="D313" s="408" t="s">
        <v>223</v>
      </c>
      <c r="E313" s="408" t="s">
        <v>223</v>
      </c>
      <c r="F313" s="408" t="s">
        <v>223</v>
      </c>
      <c r="G313" s="573"/>
      <c r="H313" s="408">
        <v>0</v>
      </c>
    </row>
    <row r="314" spans="1:8">
      <c r="A314" s="100" t="s">
        <v>253</v>
      </c>
      <c r="B314" s="408" t="s">
        <v>223</v>
      </c>
      <c r="C314" s="408" t="s">
        <v>223</v>
      </c>
      <c r="D314" s="408" t="s">
        <v>223</v>
      </c>
      <c r="E314" s="408" t="s">
        <v>223</v>
      </c>
      <c r="F314" s="408" t="s">
        <v>223</v>
      </c>
      <c r="G314" s="573"/>
      <c r="H314" s="408">
        <v>0</v>
      </c>
    </row>
    <row r="315" spans="1:8">
      <c r="A315" s="100" t="s">
        <v>260</v>
      </c>
      <c r="B315" s="408" t="s">
        <v>223</v>
      </c>
      <c r="C315" s="408" t="s">
        <v>223</v>
      </c>
      <c r="D315" s="408" t="s">
        <v>223</v>
      </c>
      <c r="E315" s="408">
        <v>0</v>
      </c>
      <c r="F315" s="408">
        <v>0</v>
      </c>
      <c r="G315" s="573"/>
      <c r="H315" s="408">
        <v>0</v>
      </c>
    </row>
    <row r="316" spans="1:8">
      <c r="A316" s="288" t="s">
        <v>94</v>
      </c>
      <c r="B316" s="407" t="s">
        <v>276</v>
      </c>
      <c r="C316" s="407" t="s">
        <v>276</v>
      </c>
      <c r="D316" s="407">
        <v>31071</v>
      </c>
      <c r="E316" s="407">
        <v>0</v>
      </c>
      <c r="F316" s="407">
        <v>0</v>
      </c>
      <c r="G316" s="572"/>
      <c r="H316" s="407">
        <v>0</v>
      </c>
    </row>
    <row r="317" spans="1:8">
      <c r="A317" s="100" t="s">
        <v>252</v>
      </c>
      <c r="B317" s="408" t="s">
        <v>223</v>
      </c>
      <c r="C317" s="408" t="s">
        <v>223</v>
      </c>
      <c r="D317" s="408" t="s">
        <v>223</v>
      </c>
      <c r="E317" s="408" t="s">
        <v>223</v>
      </c>
      <c r="F317" s="408" t="s">
        <v>223</v>
      </c>
      <c r="G317" s="573"/>
      <c r="H317" s="408">
        <v>0</v>
      </c>
    </row>
    <row r="318" spans="1:8">
      <c r="A318" s="100" t="s">
        <v>253</v>
      </c>
      <c r="B318" s="408" t="s">
        <v>223</v>
      </c>
      <c r="C318" s="408" t="s">
        <v>223</v>
      </c>
      <c r="D318" s="408" t="s">
        <v>223</v>
      </c>
      <c r="E318" s="408" t="s">
        <v>223</v>
      </c>
      <c r="F318" s="408" t="s">
        <v>223</v>
      </c>
      <c r="G318" s="573"/>
      <c r="H318" s="408">
        <v>0</v>
      </c>
    </row>
    <row r="319" spans="1:8">
      <c r="A319" s="100" t="s">
        <v>261</v>
      </c>
      <c r="B319" s="408" t="s">
        <v>223</v>
      </c>
      <c r="C319" s="408" t="s">
        <v>223</v>
      </c>
      <c r="D319" s="408">
        <v>31071</v>
      </c>
      <c r="E319" s="408">
        <v>0</v>
      </c>
      <c r="F319" s="408">
        <v>0</v>
      </c>
      <c r="G319" s="573"/>
      <c r="H319" s="408">
        <v>0</v>
      </c>
    </row>
    <row r="320" spans="1:8">
      <c r="A320" s="288" t="s">
        <v>97</v>
      </c>
      <c r="B320" s="407" t="s">
        <v>276</v>
      </c>
      <c r="C320" s="407" t="s">
        <v>276</v>
      </c>
      <c r="D320" s="407">
        <v>24458</v>
      </c>
      <c r="E320" s="407">
        <v>0</v>
      </c>
      <c r="F320" s="407">
        <v>0</v>
      </c>
      <c r="G320" s="572"/>
      <c r="H320" s="407">
        <v>0</v>
      </c>
    </row>
    <row r="321" spans="1:8">
      <c r="A321" s="100" t="s">
        <v>252</v>
      </c>
      <c r="B321" s="408" t="s">
        <v>223</v>
      </c>
      <c r="C321" s="408" t="s">
        <v>223</v>
      </c>
      <c r="D321" s="408" t="s">
        <v>223</v>
      </c>
      <c r="E321" s="408" t="s">
        <v>223</v>
      </c>
      <c r="F321" s="408" t="s">
        <v>223</v>
      </c>
      <c r="G321" s="573"/>
      <c r="H321" s="408">
        <v>0</v>
      </c>
    </row>
    <row r="322" spans="1:8">
      <c r="A322" s="100" t="s">
        <v>253</v>
      </c>
      <c r="B322" s="408" t="s">
        <v>223</v>
      </c>
      <c r="C322" s="408" t="s">
        <v>223</v>
      </c>
      <c r="D322" s="408" t="s">
        <v>223</v>
      </c>
      <c r="E322" s="408" t="s">
        <v>223</v>
      </c>
      <c r="F322" s="408" t="s">
        <v>223</v>
      </c>
      <c r="G322" s="573"/>
      <c r="H322" s="408">
        <v>0</v>
      </c>
    </row>
    <row r="323" spans="1:8">
      <c r="A323" s="100" t="s">
        <v>262</v>
      </c>
      <c r="B323" s="408" t="s">
        <v>223</v>
      </c>
      <c r="C323" s="408" t="s">
        <v>223</v>
      </c>
      <c r="D323" s="408">
        <v>24458</v>
      </c>
      <c r="E323" s="408">
        <v>0</v>
      </c>
      <c r="F323" s="408">
        <v>0</v>
      </c>
      <c r="G323" s="573"/>
      <c r="H323" s="408">
        <v>0</v>
      </c>
    </row>
    <row r="324" spans="1:8">
      <c r="A324" s="288" t="s">
        <v>102</v>
      </c>
      <c r="B324" s="407" t="s">
        <v>276</v>
      </c>
      <c r="C324" s="407" t="s">
        <v>276</v>
      </c>
      <c r="D324" s="407">
        <v>89309</v>
      </c>
      <c r="E324" s="407">
        <v>0</v>
      </c>
      <c r="F324" s="407">
        <v>0</v>
      </c>
      <c r="G324" s="572"/>
      <c r="H324" s="407">
        <v>0</v>
      </c>
    </row>
    <row r="325" spans="1:8">
      <c r="A325" s="100" t="s">
        <v>252</v>
      </c>
      <c r="B325" s="408" t="s">
        <v>223</v>
      </c>
      <c r="C325" s="408" t="s">
        <v>223</v>
      </c>
      <c r="D325" s="408" t="s">
        <v>223</v>
      </c>
      <c r="E325" s="408" t="s">
        <v>223</v>
      </c>
      <c r="F325" s="408" t="s">
        <v>223</v>
      </c>
      <c r="G325" s="573"/>
      <c r="H325" s="408">
        <v>0</v>
      </c>
    </row>
    <row r="326" spans="1:8">
      <c r="A326" s="100" t="s">
        <v>253</v>
      </c>
      <c r="B326" s="408" t="s">
        <v>223</v>
      </c>
      <c r="C326" s="408" t="s">
        <v>223</v>
      </c>
      <c r="D326" s="408" t="s">
        <v>223</v>
      </c>
      <c r="E326" s="408" t="s">
        <v>223</v>
      </c>
      <c r="F326" s="408" t="s">
        <v>223</v>
      </c>
      <c r="G326" s="573"/>
      <c r="H326" s="408">
        <v>0</v>
      </c>
    </row>
    <row r="327" spans="1:8">
      <c r="A327" s="100" t="s">
        <v>263</v>
      </c>
      <c r="B327" s="408" t="s">
        <v>223</v>
      </c>
      <c r="C327" s="408" t="s">
        <v>223</v>
      </c>
      <c r="D327" s="408">
        <v>89309</v>
      </c>
      <c r="E327" s="408">
        <v>0</v>
      </c>
      <c r="F327" s="408">
        <v>0</v>
      </c>
      <c r="G327" s="573"/>
      <c r="H327" s="408">
        <v>0</v>
      </c>
    </row>
    <row r="328" spans="1:8">
      <c r="A328" s="288" t="s">
        <v>106</v>
      </c>
      <c r="B328" s="407" t="s">
        <v>276</v>
      </c>
      <c r="C328" s="407" t="s">
        <v>276</v>
      </c>
      <c r="D328" s="407">
        <v>45232</v>
      </c>
      <c r="E328" s="407">
        <v>0</v>
      </c>
      <c r="F328" s="407">
        <v>0</v>
      </c>
      <c r="G328" s="572"/>
      <c r="H328" s="407">
        <v>0</v>
      </c>
    </row>
    <row r="329" spans="1:8">
      <c r="A329" s="100" t="s">
        <v>252</v>
      </c>
      <c r="B329" s="408" t="s">
        <v>223</v>
      </c>
      <c r="C329" s="408" t="s">
        <v>223</v>
      </c>
      <c r="D329" s="408" t="s">
        <v>223</v>
      </c>
      <c r="E329" s="408" t="s">
        <v>223</v>
      </c>
      <c r="F329" s="408" t="s">
        <v>223</v>
      </c>
      <c r="G329" s="573"/>
      <c r="H329" s="408">
        <v>0</v>
      </c>
    </row>
    <row r="330" spans="1:8">
      <c r="A330" s="100" t="s">
        <v>253</v>
      </c>
      <c r="B330" s="408" t="s">
        <v>223</v>
      </c>
      <c r="C330" s="408" t="s">
        <v>223</v>
      </c>
      <c r="D330" s="408" t="s">
        <v>223</v>
      </c>
      <c r="E330" s="408" t="s">
        <v>223</v>
      </c>
      <c r="F330" s="408" t="s">
        <v>223</v>
      </c>
      <c r="G330" s="573"/>
      <c r="H330" s="408">
        <v>0</v>
      </c>
    </row>
    <row r="331" spans="1:8">
      <c r="A331" s="100" t="s">
        <v>106</v>
      </c>
      <c r="B331" s="408" t="s">
        <v>223</v>
      </c>
      <c r="C331" s="408" t="s">
        <v>223</v>
      </c>
      <c r="D331" s="408">
        <v>45232</v>
      </c>
      <c r="E331" s="408">
        <v>0</v>
      </c>
      <c r="F331" s="408">
        <v>0</v>
      </c>
      <c r="G331" s="573"/>
      <c r="H331" s="408">
        <v>0</v>
      </c>
    </row>
    <row r="332" spans="1:8">
      <c r="A332" s="288" t="s">
        <v>108</v>
      </c>
      <c r="B332" s="407" t="s">
        <v>276</v>
      </c>
      <c r="C332" s="407" t="s">
        <v>276</v>
      </c>
      <c r="D332" s="407">
        <v>86284</v>
      </c>
      <c r="E332" s="407">
        <v>0</v>
      </c>
      <c r="F332" s="407">
        <v>0</v>
      </c>
      <c r="G332" s="572"/>
      <c r="H332" s="407">
        <v>0</v>
      </c>
    </row>
    <row r="333" spans="1:8">
      <c r="A333" s="100" t="s">
        <v>252</v>
      </c>
      <c r="B333" s="408" t="s">
        <v>223</v>
      </c>
      <c r="C333" s="408" t="s">
        <v>223</v>
      </c>
      <c r="D333" s="408" t="s">
        <v>223</v>
      </c>
      <c r="E333" s="408" t="s">
        <v>223</v>
      </c>
      <c r="F333" s="408" t="s">
        <v>223</v>
      </c>
      <c r="G333" s="573"/>
      <c r="H333" s="408">
        <v>0</v>
      </c>
    </row>
    <row r="334" spans="1:8">
      <c r="A334" s="100" t="s">
        <v>253</v>
      </c>
      <c r="B334" s="408" t="s">
        <v>223</v>
      </c>
      <c r="C334" s="408" t="s">
        <v>223</v>
      </c>
      <c r="D334" s="408" t="s">
        <v>223</v>
      </c>
      <c r="E334" s="408" t="s">
        <v>223</v>
      </c>
      <c r="F334" s="408" t="s">
        <v>223</v>
      </c>
      <c r="G334" s="573"/>
      <c r="H334" s="408">
        <v>0</v>
      </c>
    </row>
    <row r="335" spans="1:8">
      <c r="A335" s="100" t="s">
        <v>264</v>
      </c>
      <c r="B335" s="408" t="s">
        <v>223</v>
      </c>
      <c r="C335" s="408" t="s">
        <v>223</v>
      </c>
      <c r="D335" s="408">
        <v>86284</v>
      </c>
      <c r="E335" s="408">
        <v>0</v>
      </c>
      <c r="F335" s="408">
        <v>0</v>
      </c>
      <c r="G335" s="573"/>
      <c r="H335" s="408">
        <v>0</v>
      </c>
    </row>
    <row r="336" spans="1:8">
      <c r="A336" s="288" t="s">
        <v>111</v>
      </c>
      <c r="B336" s="407" t="s">
        <v>276</v>
      </c>
      <c r="C336" s="407" t="s">
        <v>276</v>
      </c>
      <c r="D336" s="407">
        <v>46100</v>
      </c>
      <c r="E336" s="407">
        <v>0</v>
      </c>
      <c r="F336" s="407">
        <v>0</v>
      </c>
      <c r="G336" s="572"/>
      <c r="H336" s="407">
        <v>0</v>
      </c>
    </row>
    <row r="337" spans="1:8">
      <c r="A337" s="100" t="s">
        <v>252</v>
      </c>
      <c r="B337" s="408" t="s">
        <v>223</v>
      </c>
      <c r="C337" s="408" t="s">
        <v>223</v>
      </c>
      <c r="D337" s="408" t="s">
        <v>223</v>
      </c>
      <c r="E337" s="408" t="s">
        <v>223</v>
      </c>
      <c r="F337" s="408" t="s">
        <v>223</v>
      </c>
      <c r="G337" s="573"/>
      <c r="H337" s="408">
        <v>0</v>
      </c>
    </row>
    <row r="338" spans="1:8">
      <c r="A338" s="100" t="s">
        <v>253</v>
      </c>
      <c r="B338" s="408" t="s">
        <v>223</v>
      </c>
      <c r="C338" s="408" t="s">
        <v>223</v>
      </c>
      <c r="D338" s="408" t="s">
        <v>223</v>
      </c>
      <c r="E338" s="408" t="s">
        <v>223</v>
      </c>
      <c r="F338" s="408" t="s">
        <v>223</v>
      </c>
      <c r="G338" s="573"/>
      <c r="H338" s="408">
        <v>0</v>
      </c>
    </row>
    <row r="339" spans="1:8">
      <c r="A339" s="100" t="s">
        <v>265</v>
      </c>
      <c r="B339" s="408" t="s">
        <v>223</v>
      </c>
      <c r="C339" s="408" t="s">
        <v>223</v>
      </c>
      <c r="D339" s="408">
        <v>46100</v>
      </c>
      <c r="E339" s="408">
        <v>0</v>
      </c>
      <c r="F339" s="408">
        <v>0</v>
      </c>
      <c r="G339" s="573"/>
      <c r="H339" s="408">
        <v>0</v>
      </c>
    </row>
    <row r="340" spans="1:8">
      <c r="A340" s="288" t="s">
        <v>113</v>
      </c>
      <c r="B340" s="407" t="s">
        <v>276</v>
      </c>
      <c r="C340" s="407" t="s">
        <v>276</v>
      </c>
      <c r="D340" s="407" t="s">
        <v>276</v>
      </c>
      <c r="E340" s="407" t="s">
        <v>276</v>
      </c>
      <c r="F340" s="407" t="s">
        <v>276</v>
      </c>
      <c r="G340" s="407" t="s">
        <v>276</v>
      </c>
      <c r="H340" s="407" t="s">
        <v>276</v>
      </c>
    </row>
    <row r="341" spans="1:8">
      <c r="A341" s="100" t="s">
        <v>252</v>
      </c>
      <c r="B341" s="408" t="s">
        <v>223</v>
      </c>
      <c r="C341" s="408" t="s">
        <v>223</v>
      </c>
      <c r="D341" s="408" t="s">
        <v>223</v>
      </c>
      <c r="E341" s="408" t="s">
        <v>223</v>
      </c>
      <c r="F341" s="408" t="s">
        <v>223</v>
      </c>
      <c r="G341" s="408" t="s">
        <v>223</v>
      </c>
      <c r="H341" s="408" t="s">
        <v>223</v>
      </c>
    </row>
    <row r="342" spans="1:8">
      <c r="A342" s="100" t="s">
        <v>253</v>
      </c>
      <c r="B342" s="408" t="s">
        <v>223</v>
      </c>
      <c r="C342" s="408" t="s">
        <v>223</v>
      </c>
      <c r="D342" s="408" t="s">
        <v>223</v>
      </c>
      <c r="E342" s="408" t="s">
        <v>223</v>
      </c>
      <c r="F342" s="408" t="s">
        <v>223</v>
      </c>
      <c r="G342" s="408" t="s">
        <v>223</v>
      </c>
      <c r="H342" s="408" t="s">
        <v>223</v>
      </c>
    </row>
    <row r="343" spans="1:8">
      <c r="A343" s="100" t="s">
        <v>266</v>
      </c>
      <c r="B343" s="408" t="s">
        <v>223</v>
      </c>
      <c r="C343" s="408" t="s">
        <v>223</v>
      </c>
      <c r="D343" s="408" t="s">
        <v>223</v>
      </c>
      <c r="E343" s="408" t="s">
        <v>223</v>
      </c>
      <c r="F343" s="408" t="s">
        <v>223</v>
      </c>
      <c r="G343" s="408" t="s">
        <v>223</v>
      </c>
      <c r="H343" s="408" t="s">
        <v>223</v>
      </c>
    </row>
    <row r="344" spans="1:8">
      <c r="A344" s="288" t="s">
        <v>115</v>
      </c>
      <c r="B344" s="407" t="s">
        <v>276</v>
      </c>
      <c r="C344" s="407" t="s">
        <v>276</v>
      </c>
      <c r="D344" s="407" t="s">
        <v>276</v>
      </c>
      <c r="E344" s="407" t="s">
        <v>276</v>
      </c>
      <c r="F344" s="407" t="s">
        <v>276</v>
      </c>
      <c r="G344" s="407" t="s">
        <v>276</v>
      </c>
      <c r="H344" s="407" t="s">
        <v>276</v>
      </c>
    </row>
    <row r="345" spans="1:8">
      <c r="A345" s="100" t="s">
        <v>252</v>
      </c>
      <c r="B345" s="408" t="s">
        <v>223</v>
      </c>
      <c r="C345" s="408" t="s">
        <v>223</v>
      </c>
      <c r="D345" s="408" t="s">
        <v>223</v>
      </c>
      <c r="E345" s="408" t="s">
        <v>223</v>
      </c>
      <c r="F345" s="408" t="s">
        <v>223</v>
      </c>
      <c r="G345" s="408" t="s">
        <v>223</v>
      </c>
      <c r="H345" s="408" t="s">
        <v>223</v>
      </c>
    </row>
    <row r="346" spans="1:8">
      <c r="A346" s="100" t="s">
        <v>253</v>
      </c>
      <c r="B346" s="408" t="s">
        <v>223</v>
      </c>
      <c r="C346" s="408" t="s">
        <v>223</v>
      </c>
      <c r="D346" s="408" t="s">
        <v>223</v>
      </c>
      <c r="E346" s="408" t="s">
        <v>223</v>
      </c>
      <c r="F346" s="408" t="s">
        <v>223</v>
      </c>
      <c r="G346" s="408" t="s">
        <v>223</v>
      </c>
      <c r="H346" s="408" t="s">
        <v>223</v>
      </c>
    </row>
    <row r="347" spans="1:8">
      <c r="A347" s="100" t="s">
        <v>267</v>
      </c>
      <c r="B347" s="408" t="s">
        <v>223</v>
      </c>
      <c r="C347" s="408" t="s">
        <v>223</v>
      </c>
      <c r="D347" s="408" t="s">
        <v>223</v>
      </c>
      <c r="E347" s="408" t="s">
        <v>223</v>
      </c>
      <c r="F347" s="408" t="s">
        <v>223</v>
      </c>
      <c r="G347" s="408" t="s">
        <v>223</v>
      </c>
      <c r="H347" s="408" t="s">
        <v>223</v>
      </c>
    </row>
    <row r="348" spans="1:8">
      <c r="A348" s="288" t="s">
        <v>268</v>
      </c>
      <c r="B348" s="407" t="s">
        <v>276</v>
      </c>
      <c r="C348" s="407" t="s">
        <v>276</v>
      </c>
      <c r="D348" s="407">
        <v>51682</v>
      </c>
      <c r="E348" s="407">
        <v>0</v>
      </c>
      <c r="F348" s="572"/>
      <c r="G348" s="572"/>
      <c r="H348" s="407">
        <v>0</v>
      </c>
    </row>
    <row r="349" spans="1:8">
      <c r="A349" s="289" t="s">
        <v>279</v>
      </c>
      <c r="B349" s="409" t="s">
        <v>223</v>
      </c>
      <c r="C349" s="409" t="s">
        <v>223</v>
      </c>
      <c r="D349" s="409" t="s">
        <v>223</v>
      </c>
      <c r="E349" s="409" t="s">
        <v>223</v>
      </c>
      <c r="F349" s="409" t="s">
        <v>223</v>
      </c>
      <c r="G349" s="571"/>
      <c r="H349" s="409">
        <v>0</v>
      </c>
    </row>
    <row r="350" spans="1:8">
      <c r="A350" s="288" t="s">
        <v>59</v>
      </c>
      <c r="B350" s="407" t="s">
        <v>223</v>
      </c>
      <c r="C350" s="407" t="s">
        <v>223</v>
      </c>
      <c r="D350" s="407" t="s">
        <v>223</v>
      </c>
      <c r="E350" s="407" t="s">
        <v>223</v>
      </c>
      <c r="F350" s="407" t="s">
        <v>223</v>
      </c>
      <c r="G350" s="407" t="s">
        <v>223</v>
      </c>
      <c r="H350" s="407" t="s">
        <v>223</v>
      </c>
    </row>
    <row r="351" spans="1:8">
      <c r="A351" s="100" t="s">
        <v>252</v>
      </c>
      <c r="B351" s="408" t="s">
        <v>223</v>
      </c>
      <c r="C351" s="408" t="s">
        <v>223</v>
      </c>
      <c r="D351" s="408" t="s">
        <v>223</v>
      </c>
      <c r="E351" s="408" t="s">
        <v>223</v>
      </c>
      <c r="F351" s="408" t="s">
        <v>223</v>
      </c>
      <c r="G351" s="408" t="s">
        <v>223</v>
      </c>
      <c r="H351" s="408" t="s">
        <v>223</v>
      </c>
    </row>
    <row r="352" spans="1:8">
      <c r="A352" s="100" t="s">
        <v>253</v>
      </c>
      <c r="B352" s="408" t="s">
        <v>223</v>
      </c>
      <c r="C352" s="408" t="s">
        <v>223</v>
      </c>
      <c r="D352" s="408" t="s">
        <v>223</v>
      </c>
      <c r="E352" s="408" t="s">
        <v>223</v>
      </c>
      <c r="F352" s="408" t="s">
        <v>223</v>
      </c>
      <c r="G352" s="408" t="s">
        <v>223</v>
      </c>
      <c r="H352" s="408" t="s">
        <v>223</v>
      </c>
    </row>
    <row r="353" spans="1:8">
      <c r="A353" s="100" t="s">
        <v>254</v>
      </c>
      <c r="B353" s="408" t="s">
        <v>223</v>
      </c>
      <c r="C353" s="408" t="s">
        <v>223</v>
      </c>
      <c r="D353" s="408" t="s">
        <v>223</v>
      </c>
      <c r="E353" s="408" t="s">
        <v>223</v>
      </c>
      <c r="F353" s="408" t="s">
        <v>223</v>
      </c>
      <c r="G353" s="408" t="s">
        <v>223</v>
      </c>
      <c r="H353" s="408" t="s">
        <v>223</v>
      </c>
    </row>
    <row r="354" spans="1:8">
      <c r="A354" s="288" t="s">
        <v>65</v>
      </c>
      <c r="B354" s="407" t="s">
        <v>223</v>
      </c>
      <c r="C354" s="407" t="s">
        <v>223</v>
      </c>
      <c r="D354" s="407" t="s">
        <v>223</v>
      </c>
      <c r="E354" s="407" t="s">
        <v>223</v>
      </c>
      <c r="F354" s="407" t="s">
        <v>223</v>
      </c>
      <c r="G354" s="572"/>
      <c r="H354" s="407">
        <v>0</v>
      </c>
    </row>
    <row r="355" spans="1:8">
      <c r="A355" s="100" t="s">
        <v>252</v>
      </c>
      <c r="B355" s="408" t="s">
        <v>223</v>
      </c>
      <c r="C355" s="408" t="s">
        <v>223</v>
      </c>
      <c r="D355" s="408" t="s">
        <v>223</v>
      </c>
      <c r="E355" s="408" t="s">
        <v>223</v>
      </c>
      <c r="F355" s="408" t="s">
        <v>223</v>
      </c>
      <c r="G355" s="573"/>
      <c r="H355" s="408">
        <v>0</v>
      </c>
    </row>
    <row r="356" spans="1:8">
      <c r="A356" s="100" t="s">
        <v>253</v>
      </c>
      <c r="B356" s="408" t="s">
        <v>223</v>
      </c>
      <c r="C356" s="408" t="s">
        <v>223</v>
      </c>
      <c r="D356" s="408" t="s">
        <v>223</v>
      </c>
      <c r="E356" s="408" t="s">
        <v>223</v>
      </c>
      <c r="F356" s="408" t="s">
        <v>223</v>
      </c>
      <c r="G356" s="573"/>
      <c r="H356" s="408">
        <v>0</v>
      </c>
    </row>
    <row r="357" spans="1:8">
      <c r="A357" s="100" t="s">
        <v>255</v>
      </c>
      <c r="B357" s="408" t="s">
        <v>223</v>
      </c>
      <c r="C357" s="408" t="s">
        <v>223</v>
      </c>
      <c r="D357" s="408" t="s">
        <v>223</v>
      </c>
      <c r="E357" s="408" t="s">
        <v>223</v>
      </c>
      <c r="F357" s="408" t="s">
        <v>223</v>
      </c>
      <c r="G357" s="573"/>
      <c r="H357" s="408">
        <v>0</v>
      </c>
    </row>
    <row r="358" spans="1:8">
      <c r="A358" s="288" t="s">
        <v>71</v>
      </c>
      <c r="B358" s="407" t="s">
        <v>223</v>
      </c>
      <c r="C358" s="407" t="s">
        <v>223</v>
      </c>
      <c r="D358" s="407" t="s">
        <v>223</v>
      </c>
      <c r="E358" s="407" t="s">
        <v>223</v>
      </c>
      <c r="F358" s="407" t="s">
        <v>223</v>
      </c>
      <c r="G358" s="572"/>
      <c r="H358" s="407">
        <v>0</v>
      </c>
    </row>
    <row r="359" spans="1:8">
      <c r="A359" s="100" t="s">
        <v>252</v>
      </c>
      <c r="B359" s="408" t="s">
        <v>223</v>
      </c>
      <c r="C359" s="408" t="s">
        <v>223</v>
      </c>
      <c r="D359" s="408" t="s">
        <v>223</v>
      </c>
      <c r="E359" s="408" t="s">
        <v>223</v>
      </c>
      <c r="F359" s="408" t="s">
        <v>223</v>
      </c>
      <c r="G359" s="573"/>
      <c r="H359" s="408">
        <v>0</v>
      </c>
    </row>
    <row r="360" spans="1:8">
      <c r="A360" s="100" t="s">
        <v>253</v>
      </c>
      <c r="B360" s="408" t="s">
        <v>223</v>
      </c>
      <c r="C360" s="408" t="s">
        <v>223</v>
      </c>
      <c r="D360" s="408" t="s">
        <v>223</v>
      </c>
      <c r="E360" s="408" t="s">
        <v>223</v>
      </c>
      <c r="F360" s="408" t="s">
        <v>223</v>
      </c>
      <c r="G360" s="573"/>
      <c r="H360" s="408">
        <v>0</v>
      </c>
    </row>
    <row r="361" spans="1:8">
      <c r="A361" s="100" t="s">
        <v>256</v>
      </c>
      <c r="B361" s="408" t="s">
        <v>223</v>
      </c>
      <c r="C361" s="408" t="s">
        <v>223</v>
      </c>
      <c r="D361" s="408" t="s">
        <v>223</v>
      </c>
      <c r="E361" s="408" t="s">
        <v>223</v>
      </c>
      <c r="F361" s="408" t="s">
        <v>223</v>
      </c>
      <c r="G361" s="573"/>
      <c r="H361" s="408">
        <v>0</v>
      </c>
    </row>
    <row r="362" spans="1:8">
      <c r="A362" s="288" t="s">
        <v>76</v>
      </c>
      <c r="B362" s="407" t="s">
        <v>223</v>
      </c>
      <c r="C362" s="407" t="s">
        <v>223</v>
      </c>
      <c r="D362" s="407" t="s">
        <v>223</v>
      </c>
      <c r="E362" s="407" t="s">
        <v>223</v>
      </c>
      <c r="F362" s="407" t="s">
        <v>223</v>
      </c>
      <c r="G362" s="572"/>
      <c r="H362" s="407">
        <v>0</v>
      </c>
    </row>
    <row r="363" spans="1:8">
      <c r="A363" s="100" t="s">
        <v>252</v>
      </c>
      <c r="B363" s="408" t="s">
        <v>223</v>
      </c>
      <c r="C363" s="408" t="s">
        <v>223</v>
      </c>
      <c r="D363" s="408" t="s">
        <v>223</v>
      </c>
      <c r="E363" s="408" t="s">
        <v>223</v>
      </c>
      <c r="F363" s="408" t="s">
        <v>223</v>
      </c>
      <c r="G363" s="573"/>
      <c r="H363" s="408">
        <v>0</v>
      </c>
    </row>
    <row r="364" spans="1:8">
      <c r="A364" s="100" t="s">
        <v>253</v>
      </c>
      <c r="B364" s="408" t="s">
        <v>223</v>
      </c>
      <c r="C364" s="408" t="s">
        <v>223</v>
      </c>
      <c r="D364" s="408" t="s">
        <v>223</v>
      </c>
      <c r="E364" s="408" t="s">
        <v>223</v>
      </c>
      <c r="F364" s="408" t="s">
        <v>223</v>
      </c>
      <c r="G364" s="573"/>
      <c r="H364" s="408">
        <v>0</v>
      </c>
    </row>
    <row r="365" spans="1:8">
      <c r="A365" s="100" t="s">
        <v>257</v>
      </c>
      <c r="B365" s="408" t="s">
        <v>223</v>
      </c>
      <c r="C365" s="408" t="s">
        <v>223</v>
      </c>
      <c r="D365" s="408" t="s">
        <v>223</v>
      </c>
      <c r="E365" s="408" t="s">
        <v>223</v>
      </c>
      <c r="F365" s="408" t="s">
        <v>223</v>
      </c>
      <c r="G365" s="573"/>
      <c r="H365" s="408">
        <v>0</v>
      </c>
    </row>
    <row r="366" spans="1:8">
      <c r="A366" s="288" t="s">
        <v>81</v>
      </c>
      <c r="B366" s="407" t="s">
        <v>223</v>
      </c>
      <c r="C366" s="407" t="s">
        <v>223</v>
      </c>
      <c r="D366" s="407" t="s">
        <v>223</v>
      </c>
      <c r="E366" s="407" t="s">
        <v>223</v>
      </c>
      <c r="F366" s="407" t="s">
        <v>223</v>
      </c>
      <c r="G366" s="572"/>
      <c r="H366" s="407">
        <v>0</v>
      </c>
    </row>
    <row r="367" spans="1:8">
      <c r="A367" s="100" t="s">
        <v>252</v>
      </c>
      <c r="B367" s="408" t="s">
        <v>223</v>
      </c>
      <c r="C367" s="408" t="s">
        <v>223</v>
      </c>
      <c r="D367" s="408" t="s">
        <v>223</v>
      </c>
      <c r="E367" s="408" t="s">
        <v>223</v>
      </c>
      <c r="F367" s="408" t="s">
        <v>223</v>
      </c>
      <c r="G367" s="573"/>
      <c r="H367" s="408">
        <v>0</v>
      </c>
    </row>
    <row r="368" spans="1:8">
      <c r="A368" s="100" t="s">
        <v>253</v>
      </c>
      <c r="B368" s="408" t="s">
        <v>223</v>
      </c>
      <c r="C368" s="408" t="s">
        <v>223</v>
      </c>
      <c r="D368" s="408" t="s">
        <v>223</v>
      </c>
      <c r="E368" s="408" t="s">
        <v>223</v>
      </c>
      <c r="F368" s="408" t="s">
        <v>223</v>
      </c>
      <c r="G368" s="573"/>
      <c r="H368" s="408">
        <v>0</v>
      </c>
    </row>
    <row r="369" spans="1:8">
      <c r="A369" s="100" t="s">
        <v>258</v>
      </c>
      <c r="B369" s="408" t="s">
        <v>223</v>
      </c>
      <c r="C369" s="408" t="s">
        <v>223</v>
      </c>
      <c r="D369" s="408" t="s">
        <v>223</v>
      </c>
      <c r="E369" s="408" t="s">
        <v>223</v>
      </c>
      <c r="F369" s="408" t="s">
        <v>223</v>
      </c>
      <c r="G369" s="573"/>
      <c r="H369" s="408">
        <v>0</v>
      </c>
    </row>
    <row r="370" spans="1:8">
      <c r="A370" s="288" t="s">
        <v>86</v>
      </c>
      <c r="B370" s="407" t="s">
        <v>223</v>
      </c>
      <c r="C370" s="407" t="s">
        <v>223</v>
      </c>
      <c r="D370" s="407" t="s">
        <v>223</v>
      </c>
      <c r="E370" s="407" t="s">
        <v>223</v>
      </c>
      <c r="F370" s="407" t="s">
        <v>223</v>
      </c>
      <c r="G370" s="572"/>
      <c r="H370" s="407">
        <v>0</v>
      </c>
    </row>
    <row r="371" spans="1:8">
      <c r="A371" s="100" t="s">
        <v>252</v>
      </c>
      <c r="B371" s="408" t="s">
        <v>223</v>
      </c>
      <c r="C371" s="408" t="s">
        <v>223</v>
      </c>
      <c r="D371" s="408" t="s">
        <v>223</v>
      </c>
      <c r="E371" s="408" t="s">
        <v>223</v>
      </c>
      <c r="F371" s="408" t="s">
        <v>223</v>
      </c>
      <c r="G371" s="573"/>
      <c r="H371" s="408">
        <v>0</v>
      </c>
    </row>
    <row r="372" spans="1:8">
      <c r="A372" s="100" t="s">
        <v>253</v>
      </c>
      <c r="B372" s="408" t="s">
        <v>223</v>
      </c>
      <c r="C372" s="408" t="s">
        <v>223</v>
      </c>
      <c r="D372" s="408" t="s">
        <v>223</v>
      </c>
      <c r="E372" s="408" t="s">
        <v>223</v>
      </c>
      <c r="F372" s="408" t="s">
        <v>223</v>
      </c>
      <c r="G372" s="573"/>
      <c r="H372" s="408">
        <v>0</v>
      </c>
    </row>
    <row r="373" spans="1:8">
      <c r="A373" s="100" t="s">
        <v>259</v>
      </c>
      <c r="B373" s="408" t="s">
        <v>223</v>
      </c>
      <c r="C373" s="408" t="s">
        <v>223</v>
      </c>
      <c r="D373" s="408" t="s">
        <v>223</v>
      </c>
      <c r="E373" s="408" t="s">
        <v>223</v>
      </c>
      <c r="F373" s="408" t="s">
        <v>223</v>
      </c>
      <c r="G373" s="573"/>
      <c r="H373" s="408">
        <v>0</v>
      </c>
    </row>
    <row r="374" spans="1:8">
      <c r="A374" s="288" t="s">
        <v>91</v>
      </c>
      <c r="B374" s="407" t="s">
        <v>223</v>
      </c>
      <c r="C374" s="407" t="s">
        <v>223</v>
      </c>
      <c r="D374" s="407" t="s">
        <v>223</v>
      </c>
      <c r="E374" s="407" t="s">
        <v>223</v>
      </c>
      <c r="F374" s="407" t="s">
        <v>223</v>
      </c>
      <c r="G374" s="572"/>
      <c r="H374" s="407">
        <v>0</v>
      </c>
    </row>
    <row r="375" spans="1:8">
      <c r="A375" s="100" t="s">
        <v>252</v>
      </c>
      <c r="B375" s="408" t="s">
        <v>223</v>
      </c>
      <c r="C375" s="408" t="s">
        <v>223</v>
      </c>
      <c r="D375" s="408" t="s">
        <v>223</v>
      </c>
      <c r="E375" s="408" t="s">
        <v>223</v>
      </c>
      <c r="F375" s="408" t="s">
        <v>223</v>
      </c>
      <c r="G375" s="573"/>
      <c r="H375" s="408">
        <v>0</v>
      </c>
    </row>
    <row r="376" spans="1:8">
      <c r="A376" s="100" t="s">
        <v>253</v>
      </c>
      <c r="B376" s="408" t="s">
        <v>223</v>
      </c>
      <c r="C376" s="408" t="s">
        <v>223</v>
      </c>
      <c r="D376" s="408" t="s">
        <v>223</v>
      </c>
      <c r="E376" s="408" t="s">
        <v>223</v>
      </c>
      <c r="F376" s="408" t="s">
        <v>223</v>
      </c>
      <c r="G376" s="573"/>
      <c r="H376" s="408">
        <v>0</v>
      </c>
    </row>
    <row r="377" spans="1:8">
      <c r="A377" s="100" t="s">
        <v>260</v>
      </c>
      <c r="B377" s="408" t="s">
        <v>223</v>
      </c>
      <c r="C377" s="408" t="s">
        <v>223</v>
      </c>
      <c r="D377" s="408" t="s">
        <v>223</v>
      </c>
      <c r="E377" s="408" t="s">
        <v>223</v>
      </c>
      <c r="F377" s="408" t="s">
        <v>223</v>
      </c>
      <c r="G377" s="573"/>
      <c r="H377" s="408">
        <v>0</v>
      </c>
    </row>
    <row r="378" spans="1:8">
      <c r="A378" s="288" t="s">
        <v>94</v>
      </c>
      <c r="B378" s="407" t="s">
        <v>223</v>
      </c>
      <c r="C378" s="407" t="s">
        <v>223</v>
      </c>
      <c r="D378" s="407" t="s">
        <v>223</v>
      </c>
      <c r="E378" s="407" t="s">
        <v>223</v>
      </c>
      <c r="F378" s="407" t="s">
        <v>223</v>
      </c>
      <c r="G378" s="572"/>
      <c r="H378" s="407">
        <v>0</v>
      </c>
    </row>
    <row r="379" spans="1:8">
      <c r="A379" s="100" t="s">
        <v>252</v>
      </c>
      <c r="B379" s="408" t="s">
        <v>223</v>
      </c>
      <c r="C379" s="408" t="s">
        <v>223</v>
      </c>
      <c r="D379" s="408" t="s">
        <v>223</v>
      </c>
      <c r="E379" s="408" t="s">
        <v>223</v>
      </c>
      <c r="F379" s="408" t="s">
        <v>223</v>
      </c>
      <c r="G379" s="573"/>
      <c r="H379" s="408">
        <v>0</v>
      </c>
    </row>
    <row r="380" spans="1:8">
      <c r="A380" s="100" t="s">
        <v>253</v>
      </c>
      <c r="B380" s="408" t="s">
        <v>223</v>
      </c>
      <c r="C380" s="408" t="s">
        <v>223</v>
      </c>
      <c r="D380" s="408" t="s">
        <v>223</v>
      </c>
      <c r="E380" s="408" t="s">
        <v>223</v>
      </c>
      <c r="F380" s="408" t="s">
        <v>223</v>
      </c>
      <c r="G380" s="573"/>
      <c r="H380" s="408">
        <v>0</v>
      </c>
    </row>
    <row r="381" spans="1:8">
      <c r="A381" s="100" t="s">
        <v>261</v>
      </c>
      <c r="B381" s="408" t="s">
        <v>223</v>
      </c>
      <c r="C381" s="408" t="s">
        <v>223</v>
      </c>
      <c r="D381" s="408" t="s">
        <v>223</v>
      </c>
      <c r="E381" s="408" t="s">
        <v>223</v>
      </c>
      <c r="F381" s="408" t="s">
        <v>223</v>
      </c>
      <c r="G381" s="573"/>
      <c r="H381" s="408">
        <v>0</v>
      </c>
    </row>
    <row r="382" spans="1:8">
      <c r="A382" s="288" t="s">
        <v>97</v>
      </c>
      <c r="B382" s="407" t="s">
        <v>223</v>
      </c>
      <c r="C382" s="407" t="s">
        <v>223</v>
      </c>
      <c r="D382" s="407" t="s">
        <v>223</v>
      </c>
      <c r="E382" s="407" t="s">
        <v>223</v>
      </c>
      <c r="F382" s="407" t="s">
        <v>223</v>
      </c>
      <c r="G382" s="572"/>
      <c r="H382" s="407">
        <v>0</v>
      </c>
    </row>
    <row r="383" spans="1:8">
      <c r="A383" s="100" t="s">
        <v>252</v>
      </c>
      <c r="B383" s="408" t="s">
        <v>223</v>
      </c>
      <c r="C383" s="408" t="s">
        <v>223</v>
      </c>
      <c r="D383" s="408" t="s">
        <v>223</v>
      </c>
      <c r="E383" s="408" t="s">
        <v>223</v>
      </c>
      <c r="F383" s="408" t="s">
        <v>223</v>
      </c>
      <c r="G383" s="573"/>
      <c r="H383" s="408">
        <v>0</v>
      </c>
    </row>
    <row r="384" spans="1:8">
      <c r="A384" s="100" t="s">
        <v>253</v>
      </c>
      <c r="B384" s="408" t="s">
        <v>223</v>
      </c>
      <c r="C384" s="408" t="s">
        <v>223</v>
      </c>
      <c r="D384" s="408" t="s">
        <v>223</v>
      </c>
      <c r="E384" s="408" t="s">
        <v>223</v>
      </c>
      <c r="F384" s="408" t="s">
        <v>223</v>
      </c>
      <c r="G384" s="573"/>
      <c r="H384" s="408">
        <v>0</v>
      </c>
    </row>
    <row r="385" spans="1:8">
      <c r="A385" s="100" t="s">
        <v>262</v>
      </c>
      <c r="B385" s="408" t="s">
        <v>223</v>
      </c>
      <c r="C385" s="408" t="s">
        <v>223</v>
      </c>
      <c r="D385" s="408" t="s">
        <v>223</v>
      </c>
      <c r="E385" s="408" t="s">
        <v>223</v>
      </c>
      <c r="F385" s="408" t="s">
        <v>223</v>
      </c>
      <c r="G385" s="573"/>
      <c r="H385" s="408">
        <v>0</v>
      </c>
    </row>
    <row r="386" spans="1:8">
      <c r="A386" s="288" t="s">
        <v>102</v>
      </c>
      <c r="B386" s="407" t="s">
        <v>223</v>
      </c>
      <c r="C386" s="407" t="s">
        <v>223</v>
      </c>
      <c r="D386" s="407" t="s">
        <v>223</v>
      </c>
      <c r="E386" s="407" t="s">
        <v>223</v>
      </c>
      <c r="F386" s="407" t="s">
        <v>223</v>
      </c>
      <c r="G386" s="572"/>
      <c r="H386" s="407">
        <v>0</v>
      </c>
    </row>
    <row r="387" spans="1:8">
      <c r="A387" s="100" t="s">
        <v>252</v>
      </c>
      <c r="B387" s="408" t="s">
        <v>223</v>
      </c>
      <c r="C387" s="408" t="s">
        <v>223</v>
      </c>
      <c r="D387" s="408" t="s">
        <v>223</v>
      </c>
      <c r="E387" s="408" t="s">
        <v>223</v>
      </c>
      <c r="F387" s="408" t="s">
        <v>223</v>
      </c>
      <c r="G387" s="573"/>
      <c r="H387" s="408">
        <v>0</v>
      </c>
    </row>
    <row r="388" spans="1:8">
      <c r="A388" s="100" t="s">
        <v>253</v>
      </c>
      <c r="B388" s="408" t="s">
        <v>223</v>
      </c>
      <c r="C388" s="408" t="s">
        <v>223</v>
      </c>
      <c r="D388" s="408" t="s">
        <v>223</v>
      </c>
      <c r="E388" s="408" t="s">
        <v>223</v>
      </c>
      <c r="F388" s="408" t="s">
        <v>223</v>
      </c>
      <c r="G388" s="573"/>
      <c r="H388" s="408">
        <v>0</v>
      </c>
    </row>
    <row r="389" spans="1:8">
      <c r="A389" s="100" t="s">
        <v>263</v>
      </c>
      <c r="B389" s="408" t="s">
        <v>223</v>
      </c>
      <c r="C389" s="408" t="s">
        <v>223</v>
      </c>
      <c r="D389" s="408" t="s">
        <v>223</v>
      </c>
      <c r="E389" s="408" t="s">
        <v>223</v>
      </c>
      <c r="F389" s="408" t="s">
        <v>223</v>
      </c>
      <c r="G389" s="573"/>
      <c r="H389" s="408">
        <v>0</v>
      </c>
    </row>
    <row r="390" spans="1:8">
      <c r="A390" s="288" t="s">
        <v>106</v>
      </c>
      <c r="B390" s="407" t="s">
        <v>223</v>
      </c>
      <c r="C390" s="407" t="s">
        <v>223</v>
      </c>
      <c r="D390" s="407" t="s">
        <v>223</v>
      </c>
      <c r="E390" s="407" t="s">
        <v>223</v>
      </c>
      <c r="F390" s="407" t="s">
        <v>223</v>
      </c>
      <c r="G390" s="572"/>
      <c r="H390" s="407">
        <v>0</v>
      </c>
    </row>
    <row r="391" spans="1:8">
      <c r="A391" s="100" t="s">
        <v>252</v>
      </c>
      <c r="B391" s="408" t="s">
        <v>223</v>
      </c>
      <c r="C391" s="408" t="s">
        <v>223</v>
      </c>
      <c r="D391" s="408" t="s">
        <v>223</v>
      </c>
      <c r="E391" s="408" t="s">
        <v>223</v>
      </c>
      <c r="F391" s="408" t="s">
        <v>223</v>
      </c>
      <c r="G391" s="573"/>
      <c r="H391" s="408">
        <v>0</v>
      </c>
    </row>
    <row r="392" spans="1:8">
      <c r="A392" s="100" t="s">
        <v>253</v>
      </c>
      <c r="B392" s="408" t="s">
        <v>223</v>
      </c>
      <c r="C392" s="408" t="s">
        <v>223</v>
      </c>
      <c r="D392" s="408" t="s">
        <v>223</v>
      </c>
      <c r="E392" s="408" t="s">
        <v>223</v>
      </c>
      <c r="F392" s="408" t="s">
        <v>223</v>
      </c>
      <c r="G392" s="573"/>
      <c r="H392" s="408">
        <v>0</v>
      </c>
    </row>
    <row r="393" spans="1:8">
      <c r="A393" s="100" t="s">
        <v>106</v>
      </c>
      <c r="B393" s="408" t="s">
        <v>223</v>
      </c>
      <c r="C393" s="408" t="s">
        <v>223</v>
      </c>
      <c r="D393" s="408" t="s">
        <v>223</v>
      </c>
      <c r="E393" s="408" t="s">
        <v>223</v>
      </c>
      <c r="F393" s="408" t="s">
        <v>223</v>
      </c>
      <c r="G393" s="573"/>
      <c r="H393" s="408">
        <v>0</v>
      </c>
    </row>
    <row r="394" spans="1:8">
      <c r="A394" s="288" t="s">
        <v>108</v>
      </c>
      <c r="B394" s="407" t="s">
        <v>223</v>
      </c>
      <c r="C394" s="407" t="s">
        <v>223</v>
      </c>
      <c r="D394" s="407" t="s">
        <v>223</v>
      </c>
      <c r="E394" s="407" t="s">
        <v>223</v>
      </c>
      <c r="F394" s="407" t="s">
        <v>223</v>
      </c>
      <c r="G394" s="572"/>
      <c r="H394" s="407">
        <v>0</v>
      </c>
    </row>
    <row r="395" spans="1:8">
      <c r="A395" s="100" t="s">
        <v>252</v>
      </c>
      <c r="B395" s="408" t="s">
        <v>223</v>
      </c>
      <c r="C395" s="408" t="s">
        <v>223</v>
      </c>
      <c r="D395" s="408" t="s">
        <v>223</v>
      </c>
      <c r="E395" s="408" t="s">
        <v>223</v>
      </c>
      <c r="F395" s="408" t="s">
        <v>223</v>
      </c>
      <c r="G395" s="573"/>
      <c r="H395" s="408">
        <v>0</v>
      </c>
    </row>
    <row r="396" spans="1:8">
      <c r="A396" s="100" t="s">
        <v>253</v>
      </c>
      <c r="B396" s="408" t="s">
        <v>223</v>
      </c>
      <c r="C396" s="408" t="s">
        <v>223</v>
      </c>
      <c r="D396" s="408" t="s">
        <v>223</v>
      </c>
      <c r="E396" s="408" t="s">
        <v>223</v>
      </c>
      <c r="F396" s="408" t="s">
        <v>223</v>
      </c>
      <c r="G396" s="573"/>
      <c r="H396" s="408">
        <v>0</v>
      </c>
    </row>
    <row r="397" spans="1:8">
      <c r="A397" s="100" t="s">
        <v>264</v>
      </c>
      <c r="B397" s="408" t="s">
        <v>223</v>
      </c>
      <c r="C397" s="408" t="s">
        <v>223</v>
      </c>
      <c r="D397" s="408" t="s">
        <v>223</v>
      </c>
      <c r="E397" s="408" t="s">
        <v>223</v>
      </c>
      <c r="F397" s="408" t="s">
        <v>223</v>
      </c>
      <c r="G397" s="573"/>
      <c r="H397" s="408">
        <v>0</v>
      </c>
    </row>
    <row r="398" spans="1:8">
      <c r="A398" s="288" t="s">
        <v>111</v>
      </c>
      <c r="B398" s="407" t="s">
        <v>223</v>
      </c>
      <c r="C398" s="407" t="s">
        <v>223</v>
      </c>
      <c r="D398" s="407" t="s">
        <v>223</v>
      </c>
      <c r="E398" s="407" t="s">
        <v>223</v>
      </c>
      <c r="F398" s="407" t="s">
        <v>223</v>
      </c>
      <c r="G398" s="572"/>
      <c r="H398" s="407">
        <v>0</v>
      </c>
    </row>
    <row r="399" spans="1:8">
      <c r="A399" s="100" t="s">
        <v>252</v>
      </c>
      <c r="B399" s="408" t="s">
        <v>223</v>
      </c>
      <c r="C399" s="408" t="s">
        <v>223</v>
      </c>
      <c r="D399" s="408" t="s">
        <v>223</v>
      </c>
      <c r="E399" s="408" t="s">
        <v>223</v>
      </c>
      <c r="F399" s="408" t="s">
        <v>223</v>
      </c>
      <c r="G399" s="573"/>
      <c r="H399" s="408">
        <v>0</v>
      </c>
    </row>
    <row r="400" spans="1:8">
      <c r="A400" s="100" t="s">
        <v>253</v>
      </c>
      <c r="B400" s="408" t="s">
        <v>223</v>
      </c>
      <c r="C400" s="408" t="s">
        <v>223</v>
      </c>
      <c r="D400" s="408" t="s">
        <v>223</v>
      </c>
      <c r="E400" s="408" t="s">
        <v>223</v>
      </c>
      <c r="F400" s="408" t="s">
        <v>223</v>
      </c>
      <c r="G400" s="573"/>
      <c r="H400" s="408">
        <v>0</v>
      </c>
    </row>
    <row r="401" spans="1:8">
      <c r="A401" s="100" t="s">
        <v>265</v>
      </c>
      <c r="B401" s="408" t="s">
        <v>223</v>
      </c>
      <c r="C401" s="408" t="s">
        <v>223</v>
      </c>
      <c r="D401" s="408" t="s">
        <v>223</v>
      </c>
      <c r="E401" s="408" t="s">
        <v>223</v>
      </c>
      <c r="F401" s="408" t="s">
        <v>223</v>
      </c>
      <c r="G401" s="573"/>
      <c r="H401" s="408">
        <v>0</v>
      </c>
    </row>
    <row r="402" spans="1:8">
      <c r="A402" s="288" t="s">
        <v>113</v>
      </c>
      <c r="B402" s="407" t="s">
        <v>223</v>
      </c>
      <c r="C402" s="407" t="s">
        <v>223</v>
      </c>
      <c r="D402" s="407" t="s">
        <v>223</v>
      </c>
      <c r="E402" s="407" t="s">
        <v>223</v>
      </c>
      <c r="F402" s="407" t="s">
        <v>223</v>
      </c>
      <c r="G402" s="407" t="s">
        <v>223</v>
      </c>
      <c r="H402" s="407" t="s">
        <v>223</v>
      </c>
    </row>
    <row r="403" spans="1:8">
      <c r="A403" s="100" t="s">
        <v>252</v>
      </c>
      <c r="B403" s="408" t="s">
        <v>223</v>
      </c>
      <c r="C403" s="408" t="s">
        <v>223</v>
      </c>
      <c r="D403" s="408" t="s">
        <v>223</v>
      </c>
      <c r="E403" s="408" t="s">
        <v>223</v>
      </c>
      <c r="F403" s="408" t="s">
        <v>223</v>
      </c>
      <c r="G403" s="408" t="s">
        <v>223</v>
      </c>
      <c r="H403" s="408" t="s">
        <v>223</v>
      </c>
    </row>
    <row r="404" spans="1:8">
      <c r="A404" s="100" t="s">
        <v>253</v>
      </c>
      <c r="B404" s="408" t="s">
        <v>223</v>
      </c>
      <c r="C404" s="408" t="s">
        <v>223</v>
      </c>
      <c r="D404" s="408" t="s">
        <v>223</v>
      </c>
      <c r="E404" s="408" t="s">
        <v>223</v>
      </c>
      <c r="F404" s="408" t="s">
        <v>223</v>
      </c>
      <c r="G404" s="408" t="s">
        <v>223</v>
      </c>
      <c r="H404" s="408" t="s">
        <v>223</v>
      </c>
    </row>
    <row r="405" spans="1:8">
      <c r="A405" s="100" t="s">
        <v>266</v>
      </c>
      <c r="B405" s="408" t="s">
        <v>223</v>
      </c>
      <c r="C405" s="408" t="s">
        <v>223</v>
      </c>
      <c r="D405" s="408" t="s">
        <v>223</v>
      </c>
      <c r="E405" s="408" t="s">
        <v>223</v>
      </c>
      <c r="F405" s="408" t="s">
        <v>223</v>
      </c>
      <c r="G405" s="408" t="s">
        <v>223</v>
      </c>
      <c r="H405" s="408" t="s">
        <v>223</v>
      </c>
    </row>
    <row r="406" spans="1:8">
      <c r="A406" s="288" t="s">
        <v>115</v>
      </c>
      <c r="B406" s="407" t="s">
        <v>223</v>
      </c>
      <c r="C406" s="407" t="s">
        <v>223</v>
      </c>
      <c r="D406" s="407" t="s">
        <v>223</v>
      </c>
      <c r="E406" s="407" t="s">
        <v>223</v>
      </c>
      <c r="F406" s="407" t="s">
        <v>223</v>
      </c>
      <c r="G406" s="572"/>
      <c r="H406" s="407">
        <v>0</v>
      </c>
    </row>
    <row r="407" spans="1:8">
      <c r="A407" s="100" t="s">
        <v>252</v>
      </c>
      <c r="B407" s="408" t="s">
        <v>223</v>
      </c>
      <c r="C407" s="408" t="s">
        <v>223</v>
      </c>
      <c r="D407" s="408" t="s">
        <v>223</v>
      </c>
      <c r="E407" s="408" t="s">
        <v>223</v>
      </c>
      <c r="F407" s="408" t="s">
        <v>223</v>
      </c>
      <c r="G407" s="573"/>
      <c r="H407" s="408">
        <v>0</v>
      </c>
    </row>
    <row r="408" spans="1:8">
      <c r="A408" s="100" t="s">
        <v>253</v>
      </c>
      <c r="B408" s="408" t="s">
        <v>223</v>
      </c>
      <c r="C408" s="408" t="s">
        <v>223</v>
      </c>
      <c r="D408" s="408" t="s">
        <v>223</v>
      </c>
      <c r="E408" s="408" t="s">
        <v>223</v>
      </c>
      <c r="F408" s="408" t="s">
        <v>223</v>
      </c>
      <c r="G408" s="573"/>
      <c r="H408" s="408">
        <v>0</v>
      </c>
    </row>
    <row r="409" spans="1:8">
      <c r="A409" s="100" t="s">
        <v>267</v>
      </c>
      <c r="B409" s="408" t="s">
        <v>223</v>
      </c>
      <c r="C409" s="408" t="s">
        <v>223</v>
      </c>
      <c r="D409" s="408" t="s">
        <v>223</v>
      </c>
      <c r="E409" s="408" t="s">
        <v>223</v>
      </c>
      <c r="F409" s="408" t="s">
        <v>223</v>
      </c>
      <c r="G409" s="573"/>
      <c r="H409" s="408">
        <v>0</v>
      </c>
    </row>
    <row r="410" spans="1:8">
      <c r="A410" s="288" t="s">
        <v>268</v>
      </c>
      <c r="B410" s="407" t="s">
        <v>82</v>
      </c>
      <c r="C410" s="407" t="s">
        <v>82</v>
      </c>
      <c r="D410" s="407" t="s">
        <v>82</v>
      </c>
      <c r="E410" s="407" t="s">
        <v>82</v>
      </c>
      <c r="F410" s="407" t="s">
        <v>82</v>
      </c>
      <c r="G410" s="572"/>
      <c r="H410" s="407">
        <v>0</v>
      </c>
    </row>
    <row r="411" spans="1:8">
      <c r="A411" s="285" t="s">
        <v>225</v>
      </c>
      <c r="B411" s="410">
        <v>11159229</v>
      </c>
      <c r="C411" s="410">
        <v>2993113</v>
      </c>
      <c r="D411" s="410">
        <v>29122888</v>
      </c>
      <c r="E411" s="410">
        <v>14224525</v>
      </c>
      <c r="F411" s="410">
        <v>15424207</v>
      </c>
      <c r="G411" s="410">
        <v>9105769</v>
      </c>
      <c r="H411" s="410">
        <v>9954481</v>
      </c>
    </row>
    <row r="412" spans="1:8">
      <c r="A412" t="s">
        <v>280</v>
      </c>
    </row>
    <row r="413" spans="1:8">
      <c r="A413" t="s">
        <v>281</v>
      </c>
    </row>
    <row r="414" spans="1:8">
      <c r="A414" t="s">
        <v>282</v>
      </c>
    </row>
    <row r="415" spans="1:8" ht="30.75" customHeight="1">
      <c r="A415" s="490" t="s">
        <v>283</v>
      </c>
      <c r="B415" s="490"/>
      <c r="C415" s="490"/>
      <c r="D415" s="490"/>
      <c r="E415" s="490"/>
      <c r="F415" s="490"/>
      <c r="G415" s="490"/>
      <c r="H415" s="490"/>
    </row>
  </sheetData>
  <mergeCells count="2">
    <mergeCell ref="A4:H4"/>
    <mergeCell ref="A415:H415"/>
  </mergeCells>
  <pageMargins left="0.7" right="0.7" top="0.75" bottom="0.75" header="0.3" footer="0.3"/>
  <pageSetup scale="94" fitToHeight="0" orientation="landscape" horizontalDpi="1200" verticalDpi="1200" r:id="rId1"/>
  <headerFooter>
    <oddFooter>&amp;LOneCare Vermont FY 2024 ACO Budget Submission&amp;R&amp;P of &amp;N</oddFooter>
    <firstFooter>&amp;LOneCare Vermont FY 2024 ACO Budget Submission&amp;R1 of 12</firstFooter>
  </headerFooter>
  <rowBreaks count="12" manualBreakCount="12">
    <brk id="34" max="16383" man="1"/>
    <brk id="62" max="16383" man="1"/>
    <brk id="93" max="7" man="1"/>
    <brk id="121" max="16383" man="1"/>
    <brk id="152" max="7" man="1"/>
    <brk id="211" max="16383" man="1"/>
    <brk id="241" max="16383" man="1"/>
    <brk id="269" max="16383" man="1"/>
    <brk id="299" max="16383" man="1"/>
    <brk id="327" max="16383" man="1"/>
    <brk id="357" max="16383" man="1"/>
    <brk id="38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C11"/>
  <sheetViews>
    <sheetView zoomScaleNormal="100" workbookViewId="0"/>
  </sheetViews>
  <sheetFormatPr defaultRowHeight="15"/>
  <cols>
    <col min="1" max="1" width="111.42578125" bestFit="1" customWidth="1"/>
    <col min="2" max="2" width="9.85546875" bestFit="1" customWidth="1"/>
    <col min="3" max="3" width="20.7109375" customWidth="1"/>
  </cols>
  <sheetData>
    <row r="1" spans="1:3">
      <c r="A1" s="368"/>
    </row>
    <row r="2" spans="1:3" ht="26.25">
      <c r="A2" s="51" t="s">
        <v>284</v>
      </c>
      <c r="B2" s="52"/>
      <c r="C2" s="52"/>
    </row>
    <row r="3" spans="1:3">
      <c r="A3" s="53"/>
      <c r="B3" s="53"/>
      <c r="C3" s="54"/>
    </row>
    <row r="4" spans="1:3" ht="26.25">
      <c r="A4" s="51" t="s">
        <v>285</v>
      </c>
      <c r="B4" s="52"/>
      <c r="C4" s="52"/>
    </row>
    <row r="6" spans="1:3">
      <c r="A6" s="350" t="s">
        <v>286</v>
      </c>
      <c r="B6" t="s">
        <v>287</v>
      </c>
      <c r="C6" t="s">
        <v>288</v>
      </c>
    </row>
    <row r="8" spans="1:3">
      <c r="A8" t="s">
        <v>841</v>
      </c>
    </row>
    <row r="9" spans="1:3">
      <c r="A9" t="s">
        <v>289</v>
      </c>
    </row>
    <row r="10" spans="1:3">
      <c r="A10" t="s">
        <v>290</v>
      </c>
    </row>
    <row r="11" spans="1:3">
      <c r="A11" t="s">
        <v>291</v>
      </c>
    </row>
  </sheetData>
  <pageMargins left="0.7" right="0.7" top="0.75" bottom="0.75" header="0.3" footer="0.3"/>
  <pageSetup scale="86" fitToHeight="0" orientation="landscape" r:id="rId1"/>
  <headerFooter>
    <oddFooter>&amp;LOneCare Vermont FY 2024 ACO Budget Submission&amp;R&amp;P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Q62"/>
  <sheetViews>
    <sheetView zoomScaleNormal="100" workbookViewId="0">
      <selection activeCell="D1" sqref="D1"/>
    </sheetView>
  </sheetViews>
  <sheetFormatPr defaultColWidth="9.140625" defaultRowHeight="15"/>
  <cols>
    <col min="1" max="1" width="61" customWidth="1"/>
    <col min="2" max="2" width="17.28515625" customWidth="1"/>
    <col min="3" max="3" width="18.140625" customWidth="1"/>
    <col min="4" max="4" width="85" style="85" customWidth="1"/>
    <col min="5" max="5" width="2.7109375" style="54" customWidth="1"/>
    <col min="6" max="6" width="15.140625" bestFit="1" customWidth="1"/>
    <col min="7" max="7" width="15" style="75" bestFit="1" customWidth="1"/>
    <col min="8" max="8" width="57.140625" style="85" customWidth="1"/>
    <col min="9" max="9" width="2.42578125" style="85" customWidth="1"/>
    <col min="10" max="10" width="69.85546875" customWidth="1"/>
    <col min="11" max="11" width="15.5703125" customWidth="1"/>
    <col min="12" max="12" width="11.140625" customWidth="1"/>
    <col min="13" max="13" width="75.140625" customWidth="1"/>
    <col min="14" max="14" width="2.28515625" customWidth="1"/>
    <col min="15" max="15" width="14.7109375" customWidth="1"/>
    <col min="16" max="16" width="9.85546875" customWidth="1"/>
    <col min="17" max="17" width="59.140625" style="85" customWidth="1"/>
  </cols>
  <sheetData>
    <row r="1" spans="1:17">
      <c r="A1" s="247" t="s">
        <v>292</v>
      </c>
      <c r="C1" s="247"/>
      <c r="D1" s="447"/>
      <c r="E1" s="247"/>
      <c r="F1" s="247"/>
      <c r="G1" s="436"/>
      <c r="H1" s="493"/>
      <c r="I1" s="493"/>
      <c r="J1" s="493"/>
      <c r="K1" s="493"/>
      <c r="L1" s="493"/>
      <c r="M1" s="493"/>
      <c r="N1" s="493"/>
      <c r="O1" s="493"/>
      <c r="P1" s="493"/>
      <c r="Q1" s="493"/>
    </row>
    <row r="2" spans="1:17">
      <c r="D2" s="448" t="s">
        <v>293</v>
      </c>
    </row>
    <row r="3" spans="1:17">
      <c r="A3" s="494" t="s">
        <v>294</v>
      </c>
      <c r="B3" s="494"/>
      <c r="C3" s="494"/>
      <c r="D3" s="494"/>
      <c r="E3" s="494"/>
      <c r="F3" s="494"/>
      <c r="G3" s="494"/>
      <c r="H3" s="494"/>
      <c r="I3" s="86"/>
      <c r="J3" s="494" t="s">
        <v>295</v>
      </c>
      <c r="K3" s="494"/>
      <c r="L3" s="494"/>
      <c r="M3" s="494"/>
      <c r="N3" s="494"/>
      <c r="O3" s="494"/>
      <c r="P3" s="494"/>
      <c r="Q3" s="494"/>
    </row>
    <row r="4" spans="1:17">
      <c r="A4" s="76" t="s">
        <v>296</v>
      </c>
      <c r="D4" s="495" t="s">
        <v>297</v>
      </c>
      <c r="E4" s="495"/>
      <c r="F4" s="495"/>
      <c r="J4" s="76" t="s">
        <v>296</v>
      </c>
      <c r="N4" s="54"/>
    </row>
    <row r="5" spans="1:17" ht="45">
      <c r="A5" s="328" t="s">
        <v>298</v>
      </c>
      <c r="B5" s="78" t="s">
        <v>299</v>
      </c>
      <c r="C5" s="78" t="s">
        <v>300</v>
      </c>
      <c r="D5" s="329" t="s">
        <v>301</v>
      </c>
      <c r="E5" s="79"/>
      <c r="F5" s="78" t="s">
        <v>302</v>
      </c>
      <c r="G5" s="78" t="s">
        <v>303</v>
      </c>
      <c r="H5" s="78" t="s">
        <v>301</v>
      </c>
      <c r="I5" s="78"/>
      <c r="J5" s="77" t="s">
        <v>298</v>
      </c>
      <c r="K5" s="78" t="str">
        <f t="shared" ref="K5:L12" si="0">B5</f>
        <v>2023B - 2024B $ Change</v>
      </c>
      <c r="L5" s="78" t="str">
        <f t="shared" si="0"/>
        <v>2023B - 2024B % Change</v>
      </c>
      <c r="M5" s="78" t="s">
        <v>301</v>
      </c>
      <c r="N5" s="79"/>
      <c r="O5" s="78" t="str">
        <f t="shared" ref="O5:P12" si="1">F5</f>
        <v>2023P - 2024B $ Change</v>
      </c>
      <c r="P5" s="78" t="str">
        <f t="shared" si="1"/>
        <v>2023P - 2024B % Change</v>
      </c>
      <c r="Q5" s="78" t="s">
        <v>301</v>
      </c>
    </row>
    <row r="6" spans="1:17">
      <c r="A6" s="100" t="s">
        <v>304</v>
      </c>
      <c r="B6" s="327">
        <v>-1364434</v>
      </c>
      <c r="C6" s="360">
        <v>-0.09</v>
      </c>
      <c r="D6" s="155" t="s">
        <v>305</v>
      </c>
      <c r="E6" s="338"/>
      <c r="F6" s="327">
        <v>-1364434</v>
      </c>
      <c r="G6" s="438">
        <v>-0.09</v>
      </c>
      <c r="H6" s="334" t="s">
        <v>306</v>
      </c>
      <c r="I6" s="334"/>
      <c r="J6" s="397" t="str">
        <f t="shared" ref="J6:J12" si="2">A6</f>
        <v xml:space="preserve">      Cash</v>
      </c>
      <c r="K6" s="320">
        <f t="shared" si="0"/>
        <v>-1364434</v>
      </c>
      <c r="L6" s="323">
        <f t="shared" si="0"/>
        <v>-0.09</v>
      </c>
      <c r="M6" s="321" t="s">
        <v>307</v>
      </c>
      <c r="N6" s="54"/>
      <c r="O6" s="320">
        <f t="shared" si="1"/>
        <v>-1364434</v>
      </c>
      <c r="P6" s="323">
        <f t="shared" si="1"/>
        <v>-0.09</v>
      </c>
      <c r="Q6" s="342" t="str">
        <f t="shared" ref="Q6:Q12" si="3">M6</f>
        <v>The Balance Sheet is the same GAAP and NonGAAP</v>
      </c>
    </row>
    <row r="7" spans="1:17" ht="30">
      <c r="A7" s="100" t="s">
        <v>308</v>
      </c>
      <c r="B7" s="327">
        <v>445720</v>
      </c>
      <c r="C7" s="319">
        <v>3.1922999999999999</v>
      </c>
      <c r="D7" s="155" t="s">
        <v>309</v>
      </c>
      <c r="F7" s="327">
        <v>445720</v>
      </c>
      <c r="G7" s="439">
        <v>3.1922999999999999</v>
      </c>
      <c r="H7" s="334" t="s">
        <v>306</v>
      </c>
      <c r="I7" s="334"/>
      <c r="J7" s="397" t="str">
        <f t="shared" si="2"/>
        <v xml:space="preserve">      Accounts Receivable</v>
      </c>
      <c r="K7" s="324">
        <f t="shared" si="0"/>
        <v>445720</v>
      </c>
      <c r="L7" s="325">
        <f t="shared" si="0"/>
        <v>3.1922999999999999</v>
      </c>
      <c r="M7" s="321" t="s">
        <v>307</v>
      </c>
      <c r="N7" s="54"/>
      <c r="O7" s="80">
        <f t="shared" si="1"/>
        <v>445720</v>
      </c>
      <c r="P7" s="322">
        <f t="shared" si="1"/>
        <v>3.1922999999999999</v>
      </c>
      <c r="Q7" s="342" t="str">
        <f t="shared" si="3"/>
        <v>The Balance Sheet is the same GAAP and NonGAAP</v>
      </c>
    </row>
    <row r="8" spans="1:17">
      <c r="A8" s="100" t="s">
        <v>310</v>
      </c>
      <c r="B8" s="327">
        <v>2714032</v>
      </c>
      <c r="C8" s="319">
        <v>1</v>
      </c>
      <c r="D8" s="155" t="s">
        <v>311</v>
      </c>
      <c r="F8" s="327">
        <v>2714032</v>
      </c>
      <c r="G8" s="439">
        <v>1</v>
      </c>
      <c r="H8" s="334" t="s">
        <v>306</v>
      </c>
      <c r="I8" s="334"/>
      <c r="J8" s="397" t="str">
        <f t="shared" si="2"/>
        <v xml:space="preserve">      Accounts Receivable from Participants - Contract Risk Settlement</v>
      </c>
      <c r="K8" s="324">
        <f t="shared" si="0"/>
        <v>2714032</v>
      </c>
      <c r="L8" s="325">
        <f t="shared" si="0"/>
        <v>1</v>
      </c>
      <c r="M8" s="321" t="s">
        <v>307</v>
      </c>
      <c r="N8" s="54"/>
      <c r="O8" s="80">
        <f t="shared" si="1"/>
        <v>2714032</v>
      </c>
      <c r="P8" s="322">
        <f t="shared" si="1"/>
        <v>1</v>
      </c>
      <c r="Q8" s="342" t="str">
        <f t="shared" si="3"/>
        <v>The Balance Sheet is the same GAAP and NonGAAP</v>
      </c>
    </row>
    <row r="9" spans="1:17">
      <c r="A9" s="100" t="s">
        <v>312</v>
      </c>
      <c r="B9" s="327">
        <v>1034370</v>
      </c>
      <c r="C9" s="319">
        <v>1</v>
      </c>
      <c r="D9" s="155" t="s">
        <v>311</v>
      </c>
      <c r="F9" s="327">
        <v>1034370</v>
      </c>
      <c r="G9" s="439">
        <v>1</v>
      </c>
      <c r="H9" s="334" t="s">
        <v>306</v>
      </c>
      <c r="I9" s="334"/>
      <c r="J9" s="397" t="str">
        <f t="shared" si="2"/>
        <v xml:space="preserve">      Accounts Receivable from Payers - Contract Risk Settlement</v>
      </c>
      <c r="K9" s="324">
        <f t="shared" si="0"/>
        <v>1034370</v>
      </c>
      <c r="L9" s="325">
        <f t="shared" si="0"/>
        <v>1</v>
      </c>
      <c r="M9" s="321" t="s">
        <v>307</v>
      </c>
      <c r="N9" s="54"/>
      <c r="O9" s="80">
        <f t="shared" si="1"/>
        <v>1034370</v>
      </c>
      <c r="P9" s="322">
        <f t="shared" si="1"/>
        <v>1</v>
      </c>
      <c r="Q9" s="342" t="str">
        <f t="shared" si="3"/>
        <v>The Balance Sheet is the same GAAP and NonGAAP</v>
      </c>
    </row>
    <row r="10" spans="1:17">
      <c r="A10" s="100" t="s">
        <v>313</v>
      </c>
      <c r="B10" s="327">
        <v>3748402</v>
      </c>
      <c r="C10" s="319">
        <v>1</v>
      </c>
      <c r="D10" s="155" t="s">
        <v>311</v>
      </c>
      <c r="F10" s="327">
        <v>3748402</v>
      </c>
      <c r="G10" s="439">
        <v>1</v>
      </c>
      <c r="H10" s="334" t="s">
        <v>306</v>
      </c>
      <c r="I10" s="334"/>
      <c r="J10" s="397" t="str">
        <f t="shared" si="2"/>
        <v xml:space="preserve">      Accounts Payable to Participants, Contract Risk Settlement</v>
      </c>
      <c r="K10" s="324">
        <f t="shared" si="0"/>
        <v>3748402</v>
      </c>
      <c r="L10" s="325">
        <f t="shared" si="0"/>
        <v>1</v>
      </c>
      <c r="M10" s="321" t="s">
        <v>307</v>
      </c>
      <c r="N10" s="54"/>
      <c r="O10" s="80">
        <f t="shared" si="1"/>
        <v>3748402</v>
      </c>
      <c r="P10" s="322">
        <f t="shared" si="1"/>
        <v>1</v>
      </c>
      <c r="Q10" s="342" t="str">
        <f t="shared" si="3"/>
        <v>The Balance Sheet is the same GAAP and NonGAAP</v>
      </c>
    </row>
    <row r="11" spans="1:17">
      <c r="A11" s="100" t="s">
        <v>314</v>
      </c>
      <c r="B11" s="327">
        <v>-1252903</v>
      </c>
      <c r="C11" s="317">
        <v>-1</v>
      </c>
      <c r="D11" s="155" t="s">
        <v>315</v>
      </c>
      <c r="F11" s="327">
        <v>-1252903</v>
      </c>
      <c r="G11" s="440">
        <v>-1</v>
      </c>
      <c r="H11" s="334" t="s">
        <v>306</v>
      </c>
      <c r="I11" s="334"/>
      <c r="J11" s="397" t="str">
        <f t="shared" si="2"/>
        <v xml:space="preserve">      Deferred Revenue</v>
      </c>
      <c r="K11" s="320">
        <f t="shared" si="0"/>
        <v>-1252903</v>
      </c>
      <c r="L11" s="323">
        <f t="shared" si="0"/>
        <v>-1</v>
      </c>
      <c r="M11" s="321" t="s">
        <v>307</v>
      </c>
      <c r="N11" s="54"/>
      <c r="O11" s="320">
        <f t="shared" si="1"/>
        <v>-1252903</v>
      </c>
      <c r="P11" s="323">
        <f t="shared" si="1"/>
        <v>-1</v>
      </c>
      <c r="Q11" s="342" t="str">
        <f t="shared" si="3"/>
        <v>The Balance Sheet is the same GAAP and NonGAAP</v>
      </c>
    </row>
    <row r="12" spans="1:17">
      <c r="A12" s="100" t="s">
        <v>316</v>
      </c>
      <c r="B12" s="327">
        <v>335791</v>
      </c>
      <c r="C12" s="337">
        <v>0.04</v>
      </c>
      <c r="D12" s="344" t="s">
        <v>317</v>
      </c>
      <c r="F12" s="327">
        <v>335791</v>
      </c>
      <c r="G12" s="441">
        <v>0.04</v>
      </c>
      <c r="H12" s="334" t="s">
        <v>306</v>
      </c>
      <c r="I12" s="334"/>
      <c r="J12" s="397" t="str">
        <f t="shared" si="2"/>
        <v xml:space="preserve">      OneCare Net Assets</v>
      </c>
      <c r="K12" s="320">
        <f t="shared" si="0"/>
        <v>335791</v>
      </c>
      <c r="L12" s="323">
        <f t="shared" si="0"/>
        <v>0.04</v>
      </c>
      <c r="M12" s="321" t="s">
        <v>307</v>
      </c>
      <c r="N12" s="54"/>
      <c r="O12" s="320">
        <f t="shared" si="1"/>
        <v>335791</v>
      </c>
      <c r="P12" s="323">
        <f t="shared" si="1"/>
        <v>0.04</v>
      </c>
      <c r="Q12" s="342" t="str">
        <f t="shared" si="3"/>
        <v>The Balance Sheet is the same GAAP and NonGAAP</v>
      </c>
    </row>
    <row r="13" spans="1:17">
      <c r="N13" s="54"/>
    </row>
    <row r="14" spans="1:17">
      <c r="A14" s="76" t="s">
        <v>318</v>
      </c>
      <c r="J14" s="76" t="s">
        <v>318</v>
      </c>
      <c r="N14" s="54"/>
    </row>
    <row r="15" spans="1:17" ht="45">
      <c r="A15" s="328" t="s">
        <v>298</v>
      </c>
      <c r="B15" s="78" t="str">
        <f>B5</f>
        <v>2023B - 2024B $ Change</v>
      </c>
      <c r="C15" s="78" t="str">
        <f>C5</f>
        <v>2023B - 2024B % Change</v>
      </c>
      <c r="D15" s="78" t="s">
        <v>301</v>
      </c>
      <c r="F15" s="78" t="str">
        <f>F5</f>
        <v>2023P - 2024B $ Change</v>
      </c>
      <c r="G15" s="78" t="str">
        <f>G5</f>
        <v>2023P - 2024B % Change</v>
      </c>
      <c r="H15" s="78" t="s">
        <v>301</v>
      </c>
      <c r="I15" s="450"/>
      <c r="J15" s="328" t="s">
        <v>298</v>
      </c>
      <c r="K15" s="329" t="str">
        <f>K5</f>
        <v>2023B - 2024B $ Change</v>
      </c>
      <c r="L15" s="329" t="str">
        <f>L5</f>
        <v>2023B - 2024B % Change</v>
      </c>
      <c r="M15" s="78" t="s">
        <v>301</v>
      </c>
      <c r="N15" s="54"/>
      <c r="O15" s="78" t="str">
        <f>O5</f>
        <v>2023P - 2024B $ Change</v>
      </c>
      <c r="P15" s="78" t="str">
        <f>P5</f>
        <v>2023P - 2024B % Change</v>
      </c>
      <c r="Q15" s="78" t="s">
        <v>301</v>
      </c>
    </row>
    <row r="16" spans="1:17" ht="30">
      <c r="A16" s="100" t="s">
        <v>319</v>
      </c>
      <c r="B16" s="327">
        <v>28165770</v>
      </c>
      <c r="C16" s="326">
        <v>0.11</v>
      </c>
      <c r="D16" s="155" t="s">
        <v>320</v>
      </c>
      <c r="F16" s="327">
        <v>28165770</v>
      </c>
      <c r="G16" s="442">
        <v>0.11</v>
      </c>
      <c r="H16" s="334" t="s">
        <v>306</v>
      </c>
      <c r="I16" s="334"/>
      <c r="J16" s="100" t="s">
        <v>321</v>
      </c>
      <c r="K16" s="346"/>
      <c r="L16" s="347"/>
      <c r="M16" s="81" t="s">
        <v>322</v>
      </c>
      <c r="N16" s="341"/>
      <c r="O16" s="327">
        <v>143</v>
      </c>
      <c r="P16" s="326">
        <v>-1</v>
      </c>
      <c r="Q16" s="334" t="str">
        <f>H20</f>
        <v>Small adjustement to actual</v>
      </c>
    </row>
    <row r="17" spans="1:17" ht="60">
      <c r="A17" s="100" t="s">
        <v>323</v>
      </c>
      <c r="B17" s="330">
        <v>116419598</v>
      </c>
      <c r="C17" s="331">
        <v>1</v>
      </c>
      <c r="D17" s="491" t="s">
        <v>324</v>
      </c>
      <c r="F17" s="330">
        <v>116419598</v>
      </c>
      <c r="G17" s="443">
        <v>1</v>
      </c>
      <c r="H17" s="334" t="s">
        <v>306</v>
      </c>
      <c r="I17" s="334"/>
      <c r="J17" s="100" t="s">
        <v>325</v>
      </c>
      <c r="K17" s="327">
        <v>-2184957</v>
      </c>
      <c r="L17" s="326">
        <v>-0.11</v>
      </c>
      <c r="M17" s="334" t="s">
        <v>326</v>
      </c>
      <c r="N17" s="341"/>
      <c r="O17" s="327">
        <v>-2184957</v>
      </c>
      <c r="P17" s="326">
        <v>-0.11</v>
      </c>
      <c r="Q17" s="334" t="s">
        <v>306</v>
      </c>
    </row>
    <row r="18" spans="1:17">
      <c r="A18" s="100" t="s">
        <v>327</v>
      </c>
      <c r="B18" s="332">
        <v>-148804461</v>
      </c>
      <c r="C18" s="333">
        <v>-1</v>
      </c>
      <c r="D18" s="492"/>
      <c r="F18" s="332">
        <v>-148804461</v>
      </c>
      <c r="G18" s="444">
        <v>-1</v>
      </c>
      <c r="H18" s="334" t="s">
        <v>306</v>
      </c>
      <c r="I18" s="334"/>
      <c r="J18" s="100" t="s">
        <v>328</v>
      </c>
      <c r="K18" s="330">
        <v>1752121</v>
      </c>
      <c r="L18" s="335">
        <v>25.15</v>
      </c>
      <c r="M18" s="496" t="s">
        <v>329</v>
      </c>
      <c r="N18" s="341"/>
      <c r="O18" s="327">
        <v>1752121</v>
      </c>
      <c r="P18" s="326">
        <v>25.15</v>
      </c>
      <c r="Q18" s="334" t="s">
        <v>306</v>
      </c>
    </row>
    <row r="19" spans="1:17" ht="30">
      <c r="A19" s="100" t="s">
        <v>330</v>
      </c>
      <c r="B19" s="327">
        <v>16780494</v>
      </c>
      <c r="C19" s="326">
        <v>0.3</v>
      </c>
      <c r="D19" s="155" t="s">
        <v>331</v>
      </c>
      <c r="F19" s="327">
        <v>16780494</v>
      </c>
      <c r="G19" s="442">
        <v>0.3</v>
      </c>
      <c r="H19" s="334" t="s">
        <v>306</v>
      </c>
      <c r="I19" s="334"/>
      <c r="J19" s="100" t="s">
        <v>332</v>
      </c>
      <c r="K19" s="332">
        <v>-497539</v>
      </c>
      <c r="L19" s="336">
        <v>-1</v>
      </c>
      <c r="M19" s="497"/>
      <c r="N19" s="341"/>
      <c r="O19" s="327">
        <v>-201299</v>
      </c>
      <c r="P19" s="326">
        <v>-1</v>
      </c>
      <c r="Q19" s="334" t="s">
        <v>333</v>
      </c>
    </row>
    <row r="20" spans="1:17">
      <c r="A20" s="339" t="s">
        <v>321</v>
      </c>
      <c r="B20" s="346"/>
      <c r="C20" s="347"/>
      <c r="D20" s="334" t="s">
        <v>334</v>
      </c>
      <c r="F20" s="327">
        <v>143</v>
      </c>
      <c r="G20" s="442">
        <v>-1</v>
      </c>
      <c r="H20" s="334" t="s">
        <v>335</v>
      </c>
      <c r="I20" s="334"/>
      <c r="J20" s="100"/>
      <c r="K20" s="327"/>
      <c r="L20" s="326"/>
      <c r="M20" s="345"/>
      <c r="N20" s="341"/>
      <c r="O20" s="327"/>
      <c r="P20" s="326"/>
      <c r="Q20" s="334"/>
    </row>
    <row r="21" spans="1:17" ht="30">
      <c r="A21" s="100" t="s">
        <v>336</v>
      </c>
      <c r="B21" s="327">
        <v>-2322807</v>
      </c>
      <c r="C21" s="326">
        <v>-0.32</v>
      </c>
      <c r="D21" s="334" t="s">
        <v>337</v>
      </c>
      <c r="F21" s="327">
        <v>-2322807</v>
      </c>
      <c r="G21" s="442">
        <v>-0.32</v>
      </c>
      <c r="H21" s="334" t="s">
        <v>306</v>
      </c>
      <c r="I21" s="334"/>
      <c r="J21" s="100" t="s">
        <v>338</v>
      </c>
      <c r="K21" s="327">
        <v>217662</v>
      </c>
      <c r="L21" s="326">
        <v>2.1800000000000002</v>
      </c>
      <c r="M21" s="155" t="s">
        <v>339</v>
      </c>
      <c r="N21" s="341"/>
      <c r="O21" s="327">
        <v>-261055</v>
      </c>
      <c r="P21" s="326">
        <v>-0.45</v>
      </c>
      <c r="Q21" s="334" t="s">
        <v>340</v>
      </c>
    </row>
    <row r="22" spans="1:17" ht="45">
      <c r="A22" s="100" t="s">
        <v>341</v>
      </c>
      <c r="B22" s="327">
        <v>2000000</v>
      </c>
      <c r="C22" s="326">
        <v>1</v>
      </c>
      <c r="D22" s="155" t="s">
        <v>342</v>
      </c>
      <c r="F22" s="327">
        <v>2000000</v>
      </c>
      <c r="G22" s="442">
        <v>1</v>
      </c>
      <c r="H22" s="334" t="s">
        <v>306</v>
      </c>
      <c r="I22" s="334"/>
      <c r="J22" s="155" t="s">
        <v>343</v>
      </c>
      <c r="K22" s="327">
        <v>-461134</v>
      </c>
      <c r="L22" s="326">
        <v>-0.15</v>
      </c>
      <c r="M22" s="334" t="s">
        <v>344</v>
      </c>
      <c r="N22" s="341"/>
      <c r="O22" s="327">
        <v>-461134</v>
      </c>
      <c r="P22" s="326">
        <v>-0.15</v>
      </c>
      <c r="Q22" s="334" t="s">
        <v>306</v>
      </c>
    </row>
    <row r="23" spans="1:17" ht="45">
      <c r="A23" s="100" t="s">
        <v>325</v>
      </c>
      <c r="B23" s="327">
        <v>-2184957</v>
      </c>
      <c r="C23" s="326">
        <v>-0.11</v>
      </c>
      <c r="D23" s="334" t="s">
        <v>326</v>
      </c>
      <c r="F23" s="327">
        <v>-2184957</v>
      </c>
      <c r="G23" s="442">
        <v>-0.11</v>
      </c>
      <c r="H23" s="334" t="s">
        <v>306</v>
      </c>
      <c r="I23" s="334"/>
      <c r="J23" s="100" t="s">
        <v>345</v>
      </c>
      <c r="K23" s="327">
        <v>702000</v>
      </c>
      <c r="L23" s="326">
        <v>0.92</v>
      </c>
      <c r="M23" s="334" t="s">
        <v>346</v>
      </c>
      <c r="N23" s="341"/>
      <c r="O23" s="327">
        <v>702000</v>
      </c>
      <c r="P23" s="326">
        <v>0.92</v>
      </c>
      <c r="Q23" s="334" t="s">
        <v>306</v>
      </c>
    </row>
    <row r="24" spans="1:17" ht="30">
      <c r="A24" s="100" t="s">
        <v>328</v>
      </c>
      <c r="B24" s="330">
        <v>1752121</v>
      </c>
      <c r="C24" s="331">
        <v>25.15</v>
      </c>
      <c r="D24" s="491" t="s">
        <v>329</v>
      </c>
      <c r="F24" s="327">
        <v>1752121</v>
      </c>
      <c r="G24" s="442">
        <v>25.15</v>
      </c>
      <c r="H24" s="334" t="s">
        <v>306</v>
      </c>
      <c r="I24" s="334"/>
      <c r="J24" s="100" t="s">
        <v>347</v>
      </c>
      <c r="K24" s="327">
        <v>-1111684</v>
      </c>
      <c r="L24" s="326">
        <v>-0.69</v>
      </c>
      <c r="M24" s="334" t="s">
        <v>348</v>
      </c>
      <c r="N24" s="341"/>
      <c r="O24" s="327">
        <v>-1111684</v>
      </c>
      <c r="P24" s="326">
        <v>-0.69</v>
      </c>
      <c r="Q24" s="334" t="s">
        <v>306</v>
      </c>
    </row>
    <row r="25" spans="1:17">
      <c r="A25" s="100" t="s">
        <v>332</v>
      </c>
      <c r="B25" s="332">
        <v>-497539</v>
      </c>
      <c r="C25" s="333">
        <v>-1</v>
      </c>
      <c r="D25" s="492"/>
      <c r="F25" s="327">
        <v>-201299</v>
      </c>
      <c r="G25" s="442">
        <v>-1</v>
      </c>
      <c r="H25" s="334" t="s">
        <v>349</v>
      </c>
      <c r="I25" s="334"/>
      <c r="J25" s="100" t="s">
        <v>350</v>
      </c>
      <c r="K25" s="327">
        <v>-150000</v>
      </c>
      <c r="L25" s="326">
        <v>-1</v>
      </c>
      <c r="M25" s="334" t="s">
        <v>351</v>
      </c>
      <c r="N25" s="341"/>
      <c r="O25" s="327">
        <v>-150000</v>
      </c>
      <c r="P25" s="326">
        <v>-1</v>
      </c>
      <c r="Q25" s="334" t="s">
        <v>306</v>
      </c>
    </row>
    <row r="26" spans="1:17" ht="30">
      <c r="A26" s="100" t="s">
        <v>338</v>
      </c>
      <c r="B26" s="327">
        <v>217662</v>
      </c>
      <c r="C26" s="326">
        <v>2.1800000000000002</v>
      </c>
      <c r="D26" s="155" t="s">
        <v>339</v>
      </c>
      <c r="F26" s="327">
        <v>-261055</v>
      </c>
      <c r="G26" s="442">
        <v>-0.45</v>
      </c>
      <c r="H26" s="334" t="s">
        <v>340</v>
      </c>
      <c r="I26" s="334"/>
      <c r="J26" s="100" t="s">
        <v>352</v>
      </c>
      <c r="K26" s="346"/>
      <c r="L26" s="347"/>
      <c r="M26" s="81" t="s">
        <v>322</v>
      </c>
      <c r="N26" s="341"/>
      <c r="O26" s="327">
        <v>233587</v>
      </c>
      <c r="P26" s="326">
        <v>0.16</v>
      </c>
      <c r="Q26" s="334" t="s">
        <v>353</v>
      </c>
    </row>
    <row r="27" spans="1:17" ht="30">
      <c r="A27" s="155" t="s">
        <v>343</v>
      </c>
      <c r="B27" s="327">
        <v>-461134</v>
      </c>
      <c r="C27" s="326">
        <v>-0.15</v>
      </c>
      <c r="D27" s="334" t="s">
        <v>344</v>
      </c>
      <c r="F27" s="327">
        <v>-461134</v>
      </c>
      <c r="G27" s="442">
        <v>-0.15</v>
      </c>
      <c r="H27" s="334" t="s">
        <v>306</v>
      </c>
      <c r="I27" s="334"/>
      <c r="J27" s="100" t="s">
        <v>354</v>
      </c>
      <c r="K27" s="327">
        <v>-201299</v>
      </c>
      <c r="L27" s="326">
        <v>-1</v>
      </c>
      <c r="M27" s="81" t="s">
        <v>355</v>
      </c>
      <c r="N27" s="341"/>
      <c r="O27" s="327">
        <v>-201299</v>
      </c>
      <c r="P27" s="326">
        <v>-1</v>
      </c>
      <c r="Q27" s="334" t="s">
        <v>306</v>
      </c>
    </row>
    <row r="28" spans="1:17" ht="30">
      <c r="A28" s="100" t="s">
        <v>356</v>
      </c>
      <c r="B28" s="327">
        <v>-2694779</v>
      </c>
      <c r="C28" s="326">
        <v>-0.24</v>
      </c>
      <c r="D28" s="334" t="s">
        <v>357</v>
      </c>
      <c r="E28" s="338"/>
      <c r="F28" s="327">
        <v>-2694779</v>
      </c>
      <c r="G28" s="442">
        <v>-0.24</v>
      </c>
      <c r="H28" s="334" t="s">
        <v>306</v>
      </c>
      <c r="I28" s="334"/>
      <c r="J28" s="100" t="s">
        <v>358</v>
      </c>
      <c r="K28" s="327">
        <v>200000</v>
      </c>
      <c r="L28" s="326">
        <v>1</v>
      </c>
      <c r="M28" s="334" t="s">
        <v>359</v>
      </c>
      <c r="N28" s="341"/>
      <c r="O28" s="327">
        <v>200000</v>
      </c>
      <c r="P28" s="326">
        <v>1</v>
      </c>
      <c r="Q28" s="334" t="s">
        <v>306</v>
      </c>
    </row>
    <row r="29" spans="1:17" ht="45">
      <c r="A29" s="100" t="s">
        <v>360</v>
      </c>
      <c r="B29" s="327">
        <v>2587503</v>
      </c>
      <c r="C29" s="326">
        <v>3.38</v>
      </c>
      <c r="D29" s="334" t="s">
        <v>346</v>
      </c>
      <c r="E29" s="338"/>
      <c r="F29" s="327">
        <v>2587503</v>
      </c>
      <c r="G29" s="442">
        <v>3.38</v>
      </c>
      <c r="H29" s="334" t="s">
        <v>306</v>
      </c>
      <c r="I29" s="334"/>
      <c r="J29" s="100" t="s">
        <v>361</v>
      </c>
      <c r="K29" s="327">
        <v>-296240</v>
      </c>
      <c r="L29" s="326">
        <v>-1</v>
      </c>
      <c r="M29" s="334" t="s">
        <v>362</v>
      </c>
      <c r="N29" s="341"/>
      <c r="O29" s="346"/>
      <c r="P29" s="347"/>
      <c r="Q29" s="334" t="s">
        <v>322</v>
      </c>
    </row>
    <row r="30" spans="1:17" ht="30">
      <c r="A30" s="100" t="s">
        <v>363</v>
      </c>
      <c r="B30" s="327">
        <v>-293613</v>
      </c>
      <c r="C30" s="326">
        <v>-0.18</v>
      </c>
      <c r="D30" s="334" t="s">
        <v>348</v>
      </c>
      <c r="E30" s="338"/>
      <c r="F30" s="327">
        <v>-293613</v>
      </c>
      <c r="G30" s="442">
        <v>-0.18</v>
      </c>
      <c r="H30" s="334" t="s">
        <v>306</v>
      </c>
      <c r="I30" s="334"/>
      <c r="J30" s="100" t="s">
        <v>364</v>
      </c>
      <c r="K30" s="327">
        <v>582025</v>
      </c>
      <c r="L30" s="326">
        <v>0.16</v>
      </c>
      <c r="M30" s="155" t="s">
        <v>365</v>
      </c>
      <c r="N30" s="341"/>
      <c r="O30" s="327">
        <v>482025</v>
      </c>
      <c r="P30" s="326">
        <v>0.13</v>
      </c>
      <c r="Q30" s="334" t="s">
        <v>366</v>
      </c>
    </row>
    <row r="31" spans="1:17" ht="31.5" customHeight="1">
      <c r="A31" s="100" t="s">
        <v>367</v>
      </c>
      <c r="B31" s="327">
        <v>-150000</v>
      </c>
      <c r="C31" s="326">
        <v>-1</v>
      </c>
      <c r="D31" s="334" t="s">
        <v>362</v>
      </c>
      <c r="E31" s="338"/>
      <c r="F31" s="327">
        <v>-150000</v>
      </c>
      <c r="G31" s="442">
        <v>-1</v>
      </c>
      <c r="H31" s="334" t="s">
        <v>306</v>
      </c>
      <c r="I31" s="334"/>
      <c r="J31" s="100" t="s">
        <v>368</v>
      </c>
      <c r="K31" s="327">
        <v>-1239998</v>
      </c>
      <c r="L31" s="326">
        <v>-0.71</v>
      </c>
      <c r="M31" s="155" t="s">
        <v>369</v>
      </c>
      <c r="N31" s="341"/>
      <c r="O31" s="327">
        <v>-1239998</v>
      </c>
      <c r="P31" s="326">
        <v>-0.71</v>
      </c>
      <c r="Q31" s="334" t="s">
        <v>306</v>
      </c>
    </row>
    <row r="32" spans="1:17" ht="30">
      <c r="A32" s="100" t="s">
        <v>370</v>
      </c>
      <c r="B32" s="346"/>
      <c r="C32" s="347"/>
      <c r="D32" s="334" t="s">
        <v>334</v>
      </c>
      <c r="E32" s="338"/>
      <c r="F32" s="327">
        <v>233587</v>
      </c>
      <c r="G32" s="442">
        <v>0.16</v>
      </c>
      <c r="H32" s="334" t="s">
        <v>353</v>
      </c>
      <c r="I32" s="334"/>
      <c r="J32" s="100" t="s">
        <v>371</v>
      </c>
      <c r="K32" s="346"/>
      <c r="L32" s="347"/>
      <c r="M32" s="81" t="s">
        <v>322</v>
      </c>
      <c r="N32" s="341"/>
      <c r="O32" s="327">
        <v>-108434</v>
      </c>
      <c r="P32" s="326">
        <v>-0.11</v>
      </c>
      <c r="Q32" s="334" t="s">
        <v>372</v>
      </c>
    </row>
    <row r="33" spans="1:17">
      <c r="A33" s="100" t="s">
        <v>373</v>
      </c>
      <c r="B33" s="327">
        <v>-201299</v>
      </c>
      <c r="C33" s="326">
        <v>-1</v>
      </c>
      <c r="D33" s="334" t="s">
        <v>355</v>
      </c>
      <c r="F33" s="327">
        <v>-201299</v>
      </c>
      <c r="G33" s="442">
        <v>-1</v>
      </c>
      <c r="H33" s="334" t="s">
        <v>306</v>
      </c>
      <c r="I33" s="334"/>
    </row>
    <row r="34" spans="1:17">
      <c r="A34" s="100" t="s">
        <v>374</v>
      </c>
      <c r="B34" s="327">
        <v>200000</v>
      </c>
      <c r="C34" s="326">
        <v>1</v>
      </c>
      <c r="D34" s="334" t="s">
        <v>375</v>
      </c>
      <c r="F34" s="327">
        <v>200000</v>
      </c>
      <c r="G34" s="442">
        <v>1</v>
      </c>
      <c r="H34" s="334" t="s">
        <v>306</v>
      </c>
      <c r="I34" s="334"/>
      <c r="J34" s="449"/>
      <c r="K34" s="80"/>
      <c r="L34" s="81"/>
      <c r="M34" s="81"/>
      <c r="N34" s="341"/>
      <c r="O34" s="80"/>
      <c r="P34" s="81"/>
      <c r="Q34" s="334"/>
    </row>
    <row r="35" spans="1:17">
      <c r="A35" s="100" t="s">
        <v>376</v>
      </c>
      <c r="B35" s="327">
        <v>-296240</v>
      </c>
      <c r="C35" s="326">
        <v>-1</v>
      </c>
      <c r="D35" s="334" t="s">
        <v>362</v>
      </c>
      <c r="F35" s="346"/>
      <c r="G35" s="445"/>
      <c r="H35" s="334" t="s">
        <v>334</v>
      </c>
      <c r="I35" s="334"/>
      <c r="J35" s="449"/>
      <c r="K35" s="80"/>
      <c r="L35" s="81"/>
      <c r="M35" s="81"/>
      <c r="N35" s="340"/>
      <c r="O35" s="80"/>
      <c r="P35" s="81"/>
      <c r="Q35" s="334"/>
    </row>
    <row r="36" spans="1:17" ht="30">
      <c r="A36" s="100" t="s">
        <v>377</v>
      </c>
      <c r="B36" s="327">
        <v>582025</v>
      </c>
      <c r="C36" s="326">
        <v>0.16</v>
      </c>
      <c r="D36" s="155" t="s">
        <v>365</v>
      </c>
      <c r="F36" s="327">
        <v>482025</v>
      </c>
      <c r="G36" s="442">
        <v>0.13</v>
      </c>
      <c r="H36" s="334" t="s">
        <v>366</v>
      </c>
      <c r="I36" s="334"/>
      <c r="J36" s="449"/>
      <c r="K36" s="80"/>
      <c r="L36" s="81"/>
      <c r="M36" s="81"/>
      <c r="N36" s="340"/>
      <c r="O36" s="80"/>
      <c r="P36" s="81"/>
      <c r="Q36" s="334"/>
    </row>
    <row r="37" spans="1:17">
      <c r="A37" s="100" t="s">
        <v>378</v>
      </c>
      <c r="B37" s="327">
        <v>-1239998</v>
      </c>
      <c r="C37" s="326">
        <v>-0.71</v>
      </c>
      <c r="D37" s="155" t="s">
        <v>369</v>
      </c>
      <c r="F37" s="327">
        <v>-1239998</v>
      </c>
      <c r="G37" s="442">
        <v>-0.71</v>
      </c>
      <c r="H37" s="334" t="s">
        <v>306</v>
      </c>
      <c r="I37" s="334"/>
      <c r="J37" s="449"/>
      <c r="K37" s="80"/>
      <c r="L37" s="81"/>
      <c r="M37" s="81"/>
      <c r="N37" s="340"/>
      <c r="O37" s="80"/>
      <c r="P37" s="81"/>
      <c r="Q37" s="334"/>
    </row>
    <row r="38" spans="1:17" ht="30">
      <c r="A38" s="449" t="s">
        <v>379</v>
      </c>
      <c r="B38" s="348"/>
      <c r="C38" s="349"/>
      <c r="D38" s="334" t="s">
        <v>334</v>
      </c>
      <c r="F38" s="327">
        <v>-108434</v>
      </c>
      <c r="G38" s="442">
        <v>-0.11</v>
      </c>
      <c r="H38" s="334" t="s">
        <v>372</v>
      </c>
      <c r="I38" s="334"/>
      <c r="J38" s="449"/>
      <c r="K38" s="80"/>
      <c r="L38" s="81"/>
      <c r="M38" s="81"/>
      <c r="N38" s="340"/>
      <c r="O38" s="80"/>
      <c r="P38" s="81"/>
      <c r="Q38" s="334"/>
    </row>
    <row r="39" spans="1:17">
      <c r="N39" s="54"/>
    </row>
    <row r="40" spans="1:17">
      <c r="A40" s="76" t="s">
        <v>380</v>
      </c>
      <c r="J40" s="76" t="s">
        <v>380</v>
      </c>
      <c r="N40" s="54"/>
    </row>
    <row r="41" spans="1:17" ht="45">
      <c r="A41" s="77" t="s">
        <v>298</v>
      </c>
      <c r="B41" s="78" t="s">
        <v>381</v>
      </c>
      <c r="C41" s="78" t="s">
        <v>382</v>
      </c>
      <c r="D41" s="78" t="s">
        <v>301</v>
      </c>
      <c r="F41" s="78" t="s">
        <v>383</v>
      </c>
      <c r="G41" s="78" t="s">
        <v>384</v>
      </c>
      <c r="H41" s="78" t="s">
        <v>301</v>
      </c>
      <c r="I41" s="78"/>
      <c r="J41" s="77" t="s">
        <v>298</v>
      </c>
      <c r="K41" s="78" t="s">
        <v>381</v>
      </c>
      <c r="L41" s="78" t="s">
        <v>382</v>
      </c>
      <c r="M41" s="78" t="s">
        <v>301</v>
      </c>
      <c r="N41" s="54"/>
      <c r="O41" s="78" t="s">
        <v>383</v>
      </c>
      <c r="P41" s="78" t="s">
        <v>384</v>
      </c>
      <c r="Q41" s="78" t="s">
        <v>301</v>
      </c>
    </row>
    <row r="42" spans="1:17" ht="30">
      <c r="A42" s="100" t="s">
        <v>385</v>
      </c>
      <c r="B42" s="327">
        <v>-138926</v>
      </c>
      <c r="C42" s="337">
        <v>1</v>
      </c>
      <c r="D42" s="334" t="s">
        <v>386</v>
      </c>
      <c r="F42" s="320">
        <f>B42</f>
        <v>-138926</v>
      </c>
      <c r="G42" s="446">
        <f>C42</f>
        <v>1</v>
      </c>
      <c r="H42" s="334" t="s">
        <v>306</v>
      </c>
      <c r="I42" s="334"/>
      <c r="J42" s="100" t="s">
        <v>385</v>
      </c>
      <c r="K42" s="327">
        <v>-138926</v>
      </c>
      <c r="L42" s="337">
        <v>1</v>
      </c>
      <c r="M42" s="321" t="s">
        <v>307</v>
      </c>
      <c r="N42" s="54"/>
      <c r="O42" s="327">
        <f>K42</f>
        <v>-138926</v>
      </c>
      <c r="P42" s="337">
        <f>L42</f>
        <v>1</v>
      </c>
      <c r="Q42" s="343" t="s">
        <v>307</v>
      </c>
    </row>
    <row r="43" spans="1:17" ht="52.5" customHeight="1">
      <c r="A43" s="100" t="s">
        <v>387</v>
      </c>
      <c r="B43" s="327">
        <v>-2133744</v>
      </c>
      <c r="C43" s="337">
        <v>1.91</v>
      </c>
      <c r="D43" s="334" t="s">
        <v>388</v>
      </c>
      <c r="F43" s="320">
        <f t="shared" ref="F43:F44" si="4">B43</f>
        <v>-2133744</v>
      </c>
      <c r="G43" s="446">
        <f t="shared" ref="G43:G44" si="5">C43</f>
        <v>1.91</v>
      </c>
      <c r="H43" s="334" t="s">
        <v>389</v>
      </c>
      <c r="I43" s="334"/>
      <c r="J43" s="100" t="s">
        <v>387</v>
      </c>
      <c r="K43" s="327">
        <v>-2133744</v>
      </c>
      <c r="L43" s="337">
        <v>1.91</v>
      </c>
      <c r="M43" s="321" t="s">
        <v>307</v>
      </c>
      <c r="N43" s="54"/>
      <c r="O43" s="327">
        <f t="shared" ref="O43:O44" si="6">K43</f>
        <v>-2133744</v>
      </c>
      <c r="P43" s="337">
        <f t="shared" ref="P43:P44" si="7">L43</f>
        <v>1.91</v>
      </c>
      <c r="Q43" s="343" t="s">
        <v>307</v>
      </c>
    </row>
    <row r="44" spans="1:17" ht="30" customHeight="1">
      <c r="A44" s="100" t="s">
        <v>390</v>
      </c>
      <c r="B44" s="318">
        <v>3590350</v>
      </c>
      <c r="C44" s="337">
        <v>-1.08</v>
      </c>
      <c r="D44" s="334" t="s">
        <v>391</v>
      </c>
      <c r="F44" s="80">
        <f t="shared" si="4"/>
        <v>3590350</v>
      </c>
      <c r="G44" s="446">
        <f t="shared" si="5"/>
        <v>-1.08</v>
      </c>
      <c r="H44" s="334" t="s">
        <v>392</v>
      </c>
      <c r="I44" s="334"/>
      <c r="J44" s="100" t="s">
        <v>390</v>
      </c>
      <c r="K44" s="318">
        <v>3590350</v>
      </c>
      <c r="L44" s="337">
        <v>-1.08</v>
      </c>
      <c r="M44" s="321" t="s">
        <v>307</v>
      </c>
      <c r="N44" s="54"/>
      <c r="O44" s="327">
        <f t="shared" si="6"/>
        <v>3590350</v>
      </c>
      <c r="P44" s="337">
        <f t="shared" si="7"/>
        <v>-1.08</v>
      </c>
      <c r="Q44" s="343" t="s">
        <v>307</v>
      </c>
    </row>
    <row r="45" spans="1:17">
      <c r="A45" s="449"/>
      <c r="B45" s="80"/>
      <c r="C45" s="81"/>
      <c r="D45" s="334"/>
      <c r="F45" s="80"/>
      <c r="G45" s="446"/>
      <c r="H45" s="334"/>
      <c r="I45" s="334"/>
      <c r="J45" s="449"/>
      <c r="K45" s="80"/>
      <c r="L45" s="81"/>
      <c r="M45" s="81"/>
      <c r="N45" s="54"/>
      <c r="O45" s="80"/>
      <c r="P45" s="81"/>
      <c r="Q45" s="334"/>
    </row>
    <row r="46" spans="1:17">
      <c r="N46" s="54"/>
    </row>
    <row r="47" spans="1:17">
      <c r="N47" s="54"/>
    </row>
    <row r="48" spans="1:17">
      <c r="N48" s="54"/>
    </row>
    <row r="49" spans="14:14">
      <c r="N49" s="54"/>
    </row>
    <row r="50" spans="14:14">
      <c r="N50" s="54"/>
    </row>
    <row r="51" spans="14:14">
      <c r="N51" s="54"/>
    </row>
    <row r="52" spans="14:14">
      <c r="N52" s="54"/>
    </row>
    <row r="53" spans="14:14">
      <c r="N53" s="54"/>
    </row>
    <row r="54" spans="14:14">
      <c r="N54" s="54"/>
    </row>
    <row r="55" spans="14:14">
      <c r="N55" s="54"/>
    </row>
    <row r="56" spans="14:14">
      <c r="N56" s="54"/>
    </row>
    <row r="57" spans="14:14">
      <c r="N57" s="54"/>
    </row>
    <row r="58" spans="14:14">
      <c r="N58" s="54"/>
    </row>
    <row r="59" spans="14:14">
      <c r="N59" s="54"/>
    </row>
    <row r="60" spans="14:14">
      <c r="N60" s="54"/>
    </row>
    <row r="61" spans="14:14">
      <c r="N61" s="54"/>
    </row>
    <row r="62" spans="14:14">
      <c r="N62" s="54"/>
    </row>
  </sheetData>
  <mergeCells count="7">
    <mergeCell ref="D24:D25"/>
    <mergeCell ref="H1:Q1"/>
    <mergeCell ref="A3:H3"/>
    <mergeCell ref="J3:Q3"/>
    <mergeCell ref="D4:F4"/>
    <mergeCell ref="D17:D18"/>
    <mergeCell ref="M18:M19"/>
  </mergeCells>
  <pageMargins left="0.25" right="0.25" top="0.75" bottom="0.75" header="0.3" footer="0.3"/>
  <pageSetup scale="49" fitToHeight="0" orientation="landscape" r:id="rId1"/>
  <headerFooter>
    <oddFooter>&amp;LOneCare Vermont FY 2024 ACO Budget Submission&amp;R&amp;P of &amp;N</oddFooter>
  </headerFooter>
  <rowBreaks count="2" manualBreakCount="2">
    <brk id="13" max="16383" man="1"/>
    <brk id="39" max="16383"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P39"/>
  <sheetViews>
    <sheetView zoomScaleNormal="100" workbookViewId="0">
      <selection activeCell="B1" sqref="B1"/>
    </sheetView>
  </sheetViews>
  <sheetFormatPr defaultColWidth="8.85546875" defaultRowHeight="15" customHeight="1"/>
  <cols>
    <col min="1" max="1" width="48.42578125" customWidth="1"/>
    <col min="2" max="2" width="15.5703125" style="75" customWidth="1"/>
    <col min="3" max="3" width="3" style="75" customWidth="1"/>
    <col min="4" max="4" width="13.42578125" style="75" customWidth="1"/>
    <col min="5" max="5" width="12.140625" style="75" customWidth="1"/>
    <col min="6" max="6" width="11.85546875" style="75" customWidth="1"/>
    <col min="7" max="7" width="12" style="75" customWidth="1"/>
    <col min="8" max="8" width="10.140625" style="75" customWidth="1"/>
    <col min="9" max="9" width="11.42578125" style="75" customWidth="1"/>
    <col min="10" max="10" width="11.5703125" style="75" customWidth="1"/>
    <col min="11" max="11" width="12.5703125" style="75" customWidth="1"/>
    <col min="12" max="12" width="11.42578125" style="75" customWidth="1"/>
    <col min="13" max="13" width="14.140625" style="75" customWidth="1"/>
    <col min="14" max="14" width="13.140625" style="75" customWidth="1"/>
  </cols>
  <sheetData>
    <row r="1" spans="1:16" s="97" customFormat="1" ht="14.45" customHeight="1">
      <c r="A1" s="242" t="s">
        <v>393</v>
      </c>
      <c r="B1" s="437"/>
      <c r="C1" s="234"/>
      <c r="D1" s="243"/>
      <c r="E1" s="243"/>
      <c r="F1" s="243"/>
      <c r="G1" s="244"/>
      <c r="H1" s="244"/>
      <c r="I1" s="244"/>
      <c r="J1" s="244"/>
      <c r="K1" s="244"/>
      <c r="L1" s="244"/>
      <c r="M1" s="244"/>
      <c r="N1" s="244"/>
      <c r="O1" s="98"/>
      <c r="P1" s="98"/>
    </row>
    <row r="2" spans="1:16" s="97" customFormat="1" ht="16.5" customHeight="1">
      <c r="A2" s="234" t="s">
        <v>394</v>
      </c>
      <c r="B2" s="234"/>
      <c r="C2" s="234"/>
      <c r="D2" s="245"/>
      <c r="E2" s="243"/>
      <c r="F2" s="243"/>
      <c r="G2" s="244"/>
      <c r="H2" s="244"/>
      <c r="I2" s="244"/>
      <c r="J2" s="244"/>
      <c r="K2" s="246"/>
      <c r="L2" s="244"/>
      <c r="M2" s="244"/>
      <c r="N2" s="245"/>
      <c r="O2" s="98"/>
      <c r="P2" s="98"/>
    </row>
    <row r="3" spans="1:16">
      <c r="A3" t="s">
        <v>395</v>
      </c>
      <c r="B3"/>
      <c r="C3"/>
      <c r="D3" s="498" t="s">
        <v>396</v>
      </c>
      <c r="E3" s="498"/>
      <c r="F3" s="498"/>
      <c r="G3" s="498"/>
      <c r="H3" s="498"/>
      <c r="I3" s="498"/>
      <c r="J3" s="498"/>
      <c r="K3" s="498"/>
      <c r="L3" s="498"/>
      <c r="M3" s="498"/>
      <c r="N3" s="498"/>
    </row>
    <row r="4" spans="1:16" s="85" customFormat="1" ht="60">
      <c r="A4" s="82"/>
      <c r="B4" s="83" t="s">
        <v>397</v>
      </c>
      <c r="C4" s="84"/>
      <c r="D4" s="83" t="s">
        <v>398</v>
      </c>
      <c r="E4" s="83" t="s">
        <v>399</v>
      </c>
      <c r="F4" s="83" t="s">
        <v>400</v>
      </c>
      <c r="G4" s="83" t="s">
        <v>401</v>
      </c>
      <c r="H4" s="83" t="s">
        <v>402</v>
      </c>
      <c r="I4" s="83" t="s">
        <v>403</v>
      </c>
      <c r="J4" s="136" t="s">
        <v>15</v>
      </c>
      <c r="K4" s="83" t="s">
        <v>404</v>
      </c>
      <c r="L4" s="83" t="s">
        <v>405</v>
      </c>
      <c r="M4" s="136" t="s">
        <v>406</v>
      </c>
      <c r="N4" s="83" t="s">
        <v>407</v>
      </c>
    </row>
    <row r="5" spans="1:16">
      <c r="A5" s="86" t="s">
        <v>408</v>
      </c>
      <c r="B5" s="372">
        <v>470067149</v>
      </c>
      <c r="C5" s="373"/>
      <c r="D5" s="374">
        <v>286528146</v>
      </c>
      <c r="E5" s="374">
        <v>9954481</v>
      </c>
      <c r="F5" s="375">
        <v>143552061</v>
      </c>
      <c r="G5" s="374">
        <v>4909353</v>
      </c>
      <c r="H5" s="374">
        <v>2000000</v>
      </c>
      <c r="I5" s="574"/>
      <c r="J5" s="574"/>
      <c r="K5" s="374">
        <v>317662</v>
      </c>
      <c r="L5" s="374">
        <v>1821788</v>
      </c>
      <c r="M5" s="374">
        <v>2599717</v>
      </c>
      <c r="N5" s="374">
        <v>17643487</v>
      </c>
      <c r="P5" s="85"/>
    </row>
    <row r="6" spans="1:16" ht="6" customHeight="1">
      <c r="A6" s="86"/>
      <c r="B6" s="373"/>
      <c r="C6" s="373"/>
      <c r="D6" s="373"/>
      <c r="E6" s="373"/>
      <c r="F6" s="373"/>
      <c r="G6" s="373"/>
      <c r="H6" s="373"/>
      <c r="I6" s="373"/>
      <c r="J6" s="373"/>
      <c r="K6" s="373"/>
      <c r="L6" s="373"/>
      <c r="M6" s="373"/>
      <c r="N6" s="373"/>
      <c r="P6" s="85"/>
    </row>
    <row r="7" spans="1:16">
      <c r="A7" s="86" t="s">
        <v>409</v>
      </c>
      <c r="B7" s="373"/>
      <c r="C7" s="373"/>
      <c r="D7" s="373"/>
      <c r="E7" s="373"/>
      <c r="F7" s="373"/>
      <c r="G7" s="373"/>
      <c r="H7" s="373"/>
      <c r="I7" s="373"/>
      <c r="J7" s="373"/>
      <c r="K7" s="373"/>
      <c r="L7" s="373"/>
      <c r="M7" s="373"/>
      <c r="N7" s="373"/>
      <c r="P7" s="85"/>
    </row>
    <row r="8" spans="1:16">
      <c r="A8" s="87" t="s">
        <v>410</v>
      </c>
      <c r="B8" s="376">
        <v>418796341</v>
      </c>
      <c r="C8" s="377"/>
      <c r="D8" s="377">
        <v>282989419</v>
      </c>
      <c r="E8" s="378" t="s">
        <v>34</v>
      </c>
      <c r="F8" s="377">
        <v>135806922</v>
      </c>
      <c r="G8" s="377"/>
      <c r="H8" s="377"/>
      <c r="I8" s="377"/>
      <c r="J8" s="377"/>
      <c r="K8" s="377"/>
      <c r="L8" s="377"/>
      <c r="M8" s="377"/>
      <c r="N8" s="377"/>
      <c r="P8" s="85"/>
    </row>
    <row r="9" spans="1:16">
      <c r="A9" s="87" t="s">
        <v>411</v>
      </c>
      <c r="B9" s="377">
        <v>11283866</v>
      </c>
      <c r="C9" s="377"/>
      <c r="D9" s="377">
        <v>3538727</v>
      </c>
      <c r="E9" s="377"/>
      <c r="F9" s="381">
        <v>7745139</v>
      </c>
      <c r="G9" s="377"/>
      <c r="H9" s="377"/>
      <c r="I9" s="377"/>
      <c r="J9" s="377"/>
      <c r="K9" s="377"/>
      <c r="L9" s="377"/>
      <c r="M9" s="377"/>
      <c r="N9" s="377"/>
      <c r="P9" s="85"/>
    </row>
    <row r="10" spans="1:16">
      <c r="A10" t="s">
        <v>412</v>
      </c>
      <c r="B10" s="377">
        <v>1323900</v>
      </c>
      <c r="C10" s="377"/>
      <c r="D10" s="377"/>
      <c r="E10" s="389"/>
      <c r="F10" s="388"/>
      <c r="G10" s="390">
        <v>703574</v>
      </c>
      <c r="H10" s="377">
        <v>114498</v>
      </c>
      <c r="I10" s="377"/>
      <c r="J10" s="377"/>
      <c r="K10" s="377"/>
      <c r="L10" s="377"/>
      <c r="M10" s="377"/>
      <c r="N10" s="376">
        <v>505828</v>
      </c>
      <c r="P10" s="85"/>
    </row>
    <row r="11" spans="1:16">
      <c r="A11" s="313" t="s">
        <v>413</v>
      </c>
      <c r="B11" s="376">
        <v>8731119</v>
      </c>
      <c r="C11" s="377"/>
      <c r="D11" s="377"/>
      <c r="E11" s="389"/>
      <c r="F11" s="388"/>
      <c r="G11" s="390">
        <v>4205779</v>
      </c>
      <c r="H11" s="377"/>
      <c r="I11" s="575"/>
      <c r="J11" s="575"/>
      <c r="K11" s="377"/>
      <c r="L11" s="377"/>
      <c r="M11" s="377"/>
      <c r="N11" s="376">
        <v>3784886</v>
      </c>
      <c r="P11" s="85"/>
    </row>
    <row r="12" spans="1:16">
      <c r="A12" s="313" t="s">
        <v>414</v>
      </c>
      <c r="B12" s="376">
        <v>3353192</v>
      </c>
      <c r="C12" s="377"/>
      <c r="D12" s="377"/>
      <c r="E12" s="377"/>
      <c r="F12" s="391"/>
      <c r="G12" s="379"/>
      <c r="H12" s="377">
        <v>1885502</v>
      </c>
      <c r="I12" s="377"/>
      <c r="J12" s="377"/>
      <c r="K12" s="377"/>
      <c r="L12" s="377"/>
      <c r="M12" s="377"/>
      <c r="N12" s="376">
        <v>1467690</v>
      </c>
      <c r="P12" s="85"/>
    </row>
    <row r="13" spans="1:16">
      <c r="A13" s="5" t="s">
        <v>415</v>
      </c>
      <c r="B13" s="376">
        <v>68162</v>
      </c>
      <c r="C13" s="377"/>
      <c r="D13" s="377"/>
      <c r="E13" s="377"/>
      <c r="F13" s="377"/>
      <c r="G13" s="377"/>
      <c r="H13" s="377"/>
      <c r="I13" s="377"/>
      <c r="J13" s="377"/>
      <c r="K13" s="377"/>
      <c r="L13" s="377"/>
      <c r="M13" s="377"/>
      <c r="N13" s="376">
        <v>68162</v>
      </c>
      <c r="P13" s="85"/>
    </row>
    <row r="14" spans="1:16">
      <c r="A14" s="5" t="s">
        <v>416</v>
      </c>
      <c r="B14" s="376">
        <v>399000</v>
      </c>
      <c r="C14" s="377"/>
      <c r="D14" s="377"/>
      <c r="E14" s="377"/>
      <c r="F14" s="377"/>
      <c r="G14" s="377"/>
      <c r="H14" s="377"/>
      <c r="I14" s="377"/>
      <c r="J14" s="377"/>
      <c r="K14" s="377"/>
      <c r="L14" s="377"/>
      <c r="M14" s="377"/>
      <c r="N14" s="380">
        <v>399000</v>
      </c>
      <c r="P14" s="85"/>
    </row>
    <row r="15" spans="1:16">
      <c r="A15" t="s">
        <v>417</v>
      </c>
      <c r="B15" s="377">
        <v>200000</v>
      </c>
      <c r="C15" s="377"/>
      <c r="D15" s="377"/>
      <c r="E15" s="377"/>
      <c r="F15" s="377"/>
      <c r="G15" s="377"/>
      <c r="H15" s="377"/>
      <c r="I15" s="377"/>
      <c r="J15" s="377"/>
      <c r="K15" s="377"/>
      <c r="L15" s="376">
        <v>150061</v>
      </c>
      <c r="M15" s="377"/>
      <c r="N15" s="376">
        <v>49939</v>
      </c>
      <c r="P15" s="85"/>
    </row>
    <row r="16" spans="1:16">
      <c r="A16" t="s">
        <v>418</v>
      </c>
      <c r="B16" s="376">
        <v>1671727</v>
      </c>
      <c r="C16" s="377"/>
      <c r="D16" s="377"/>
      <c r="E16" s="377"/>
      <c r="F16" s="377"/>
      <c r="G16" s="377"/>
      <c r="H16" s="377"/>
      <c r="I16" s="377"/>
      <c r="J16" s="377"/>
      <c r="K16" s="377"/>
      <c r="L16" s="376">
        <v>1671727</v>
      </c>
      <c r="M16" s="377"/>
      <c r="N16" s="377"/>
      <c r="P16" s="85"/>
    </row>
    <row r="17" spans="1:16">
      <c r="A17" t="s">
        <v>419</v>
      </c>
      <c r="B17" s="376">
        <v>2223276</v>
      </c>
      <c r="C17" s="377"/>
      <c r="D17" s="377"/>
      <c r="E17" s="376">
        <v>2223276</v>
      </c>
      <c r="F17" s="377"/>
      <c r="G17" s="377"/>
      <c r="H17" s="377"/>
      <c r="I17" s="377"/>
      <c r="J17" s="377"/>
      <c r="K17" s="377"/>
      <c r="L17" s="377"/>
      <c r="M17" s="377"/>
      <c r="N17" s="377"/>
      <c r="P17" s="85"/>
    </row>
    <row r="18" spans="1:16">
      <c r="A18" t="s">
        <v>420</v>
      </c>
      <c r="B18" s="380">
        <v>3029537</v>
      </c>
      <c r="C18" s="377"/>
      <c r="D18" s="377"/>
      <c r="E18" s="380">
        <v>3029537</v>
      </c>
      <c r="F18" s="377"/>
      <c r="G18" s="377"/>
      <c r="H18" s="377"/>
      <c r="I18" s="377"/>
      <c r="J18" s="377"/>
      <c r="K18" s="377"/>
      <c r="L18" s="377"/>
      <c r="M18" s="377"/>
      <c r="N18" s="377"/>
      <c r="P18" s="85"/>
    </row>
    <row r="19" spans="1:16">
      <c r="A19" t="s">
        <v>421</v>
      </c>
      <c r="B19" s="376">
        <v>4701668</v>
      </c>
      <c r="C19" s="377"/>
      <c r="D19" s="377"/>
      <c r="E19" s="376">
        <v>4701668</v>
      </c>
      <c r="F19" s="377"/>
      <c r="G19" s="377"/>
      <c r="H19" s="377"/>
      <c r="I19" s="377"/>
      <c r="J19" s="377"/>
      <c r="K19" s="377"/>
      <c r="L19" s="377"/>
      <c r="M19" s="377"/>
      <c r="N19" s="377"/>
      <c r="P19" s="85"/>
    </row>
    <row r="20" spans="1:16">
      <c r="A20" t="s">
        <v>422</v>
      </c>
      <c r="B20" s="377">
        <v>0</v>
      </c>
      <c r="C20" s="381"/>
      <c r="D20" s="381"/>
      <c r="E20" s="381"/>
      <c r="F20" s="381"/>
      <c r="G20" s="381"/>
      <c r="H20" s="381"/>
      <c r="I20" s="381"/>
      <c r="J20" s="381"/>
      <c r="K20" s="381"/>
      <c r="L20" s="381"/>
      <c r="M20" s="381"/>
      <c r="N20" s="377"/>
      <c r="P20" s="85"/>
    </row>
    <row r="21" spans="1:16" s="2" customFormat="1">
      <c r="A21" s="88" t="s">
        <v>423</v>
      </c>
      <c r="B21" s="392">
        <v>455781788</v>
      </c>
      <c r="C21" s="392"/>
      <c r="D21" s="392">
        <v>286528146</v>
      </c>
      <c r="E21" s="392">
        <v>9954481</v>
      </c>
      <c r="F21" s="392">
        <v>143552061</v>
      </c>
      <c r="G21" s="392">
        <v>4909353</v>
      </c>
      <c r="H21" s="392">
        <v>2000000</v>
      </c>
      <c r="I21" s="576"/>
      <c r="J21" s="576"/>
      <c r="K21" s="392">
        <v>0</v>
      </c>
      <c r="L21" s="392">
        <v>1821788</v>
      </c>
      <c r="M21" s="392">
        <v>0</v>
      </c>
      <c r="N21" s="392">
        <v>6275505</v>
      </c>
      <c r="P21" s="85"/>
    </row>
    <row r="22" spans="1:16">
      <c r="A22" s="87" t="s">
        <v>424</v>
      </c>
      <c r="B22" s="380">
        <v>8191655</v>
      </c>
      <c r="C22" s="391"/>
      <c r="D22" s="391"/>
      <c r="E22" s="391"/>
      <c r="F22" s="391"/>
      <c r="G22" s="391"/>
      <c r="H22" s="391"/>
      <c r="I22" s="391"/>
      <c r="J22" s="391"/>
      <c r="K22" s="380">
        <v>317662</v>
      </c>
      <c r="L22" s="393"/>
      <c r="M22" s="380">
        <v>2599717</v>
      </c>
      <c r="N22" s="380">
        <v>5274276</v>
      </c>
      <c r="P22" s="85"/>
    </row>
    <row r="23" spans="1:16">
      <c r="A23" s="87" t="s">
        <v>425</v>
      </c>
      <c r="B23" s="380">
        <v>4327955</v>
      </c>
      <c r="C23" s="377"/>
      <c r="D23" s="377"/>
      <c r="E23" s="377"/>
      <c r="F23" s="377"/>
      <c r="G23" s="377"/>
      <c r="H23" s="377"/>
      <c r="I23" s="377"/>
      <c r="J23" s="377"/>
      <c r="K23" s="377"/>
      <c r="L23" s="382"/>
      <c r="M23" s="382"/>
      <c r="N23" s="380">
        <v>4327955</v>
      </c>
      <c r="P23" s="85"/>
    </row>
    <row r="24" spans="1:16">
      <c r="A24" s="87" t="s">
        <v>426</v>
      </c>
      <c r="B24" s="380">
        <v>494951</v>
      </c>
      <c r="C24" s="377"/>
      <c r="D24" s="377"/>
      <c r="E24" s="377"/>
      <c r="F24" s="377"/>
      <c r="G24" s="377"/>
      <c r="H24" s="377"/>
      <c r="I24" s="377"/>
      <c r="J24" s="377"/>
      <c r="K24" s="377"/>
      <c r="L24" s="382"/>
      <c r="M24" s="382"/>
      <c r="N24" s="380">
        <v>494951</v>
      </c>
      <c r="P24" s="85"/>
    </row>
    <row r="25" spans="1:16">
      <c r="A25" s="87" t="s">
        <v>427</v>
      </c>
      <c r="B25" s="380">
        <v>53064</v>
      </c>
      <c r="C25" s="377"/>
      <c r="D25" s="377"/>
      <c r="E25" s="377"/>
      <c r="F25" s="377"/>
      <c r="G25" s="377"/>
      <c r="H25" s="377"/>
      <c r="I25" s="377"/>
      <c r="J25" s="377"/>
      <c r="K25" s="377"/>
      <c r="L25" s="382"/>
      <c r="M25" s="382"/>
      <c r="N25" s="380">
        <v>53064</v>
      </c>
      <c r="P25" s="85"/>
    </row>
    <row r="26" spans="1:16">
      <c r="A26" s="87" t="s">
        <v>428</v>
      </c>
      <c r="B26" s="380">
        <v>274050</v>
      </c>
      <c r="C26" s="377"/>
      <c r="D26" s="377"/>
      <c r="E26" s="377"/>
      <c r="F26" s="377"/>
      <c r="G26" s="377"/>
      <c r="H26" s="377"/>
      <c r="I26" s="377"/>
      <c r="J26" s="377"/>
      <c r="K26" s="377"/>
      <c r="L26" s="382"/>
      <c r="M26" s="382"/>
      <c r="N26" s="380">
        <v>274050</v>
      </c>
      <c r="P26" s="85"/>
    </row>
    <row r="27" spans="1:16">
      <c r="A27" s="87" t="s">
        <v>429</v>
      </c>
      <c r="B27" s="380">
        <v>567000</v>
      </c>
      <c r="C27" s="377"/>
      <c r="D27" s="377"/>
      <c r="E27" s="377"/>
      <c r="F27" s="377"/>
      <c r="G27" s="377"/>
      <c r="H27" s="377"/>
      <c r="I27" s="377"/>
      <c r="J27" s="377"/>
      <c r="K27" s="377"/>
      <c r="L27" s="382"/>
      <c r="M27" s="382"/>
      <c r="N27" s="380">
        <v>567000</v>
      </c>
      <c r="P27" s="85"/>
    </row>
    <row r="28" spans="1:16">
      <c r="A28" s="87" t="s">
        <v>430</v>
      </c>
      <c r="B28" s="377">
        <v>376686</v>
      </c>
      <c r="C28" s="377"/>
      <c r="D28" s="377"/>
      <c r="E28" s="377"/>
      <c r="F28" s="377"/>
      <c r="G28" s="377"/>
      <c r="H28" s="377"/>
      <c r="I28" s="377"/>
      <c r="J28" s="377"/>
      <c r="K28" s="377"/>
      <c r="L28" s="382"/>
      <c r="M28" s="382"/>
      <c r="N28" s="380">
        <v>376686</v>
      </c>
      <c r="P28" s="85"/>
    </row>
    <row r="29" spans="1:16">
      <c r="B29" s="379"/>
      <c r="C29" s="379"/>
      <c r="D29" s="379"/>
      <c r="E29" s="379"/>
      <c r="F29" s="379"/>
      <c r="G29" s="379"/>
      <c r="H29" s="379"/>
      <c r="I29" s="379"/>
      <c r="J29" s="379"/>
      <c r="K29" s="379"/>
      <c r="L29" s="379"/>
      <c r="M29" s="379"/>
      <c r="N29" s="379"/>
      <c r="P29" s="85"/>
    </row>
    <row r="30" spans="1:16" s="2" customFormat="1">
      <c r="A30" s="88" t="s">
        <v>431</v>
      </c>
      <c r="B30" s="383">
        <v>14285361</v>
      </c>
      <c r="C30" s="383"/>
      <c r="D30" s="383">
        <v>0</v>
      </c>
      <c r="E30" s="383">
        <v>0</v>
      </c>
      <c r="F30" s="383">
        <v>0</v>
      </c>
      <c r="G30" s="383">
        <v>0</v>
      </c>
      <c r="H30" s="383">
        <v>0</v>
      </c>
      <c r="I30" s="383">
        <v>0</v>
      </c>
      <c r="J30" s="383">
        <v>0</v>
      </c>
      <c r="K30" s="383">
        <v>317662</v>
      </c>
      <c r="L30" s="383">
        <v>0</v>
      </c>
      <c r="M30" s="383">
        <v>2599717</v>
      </c>
      <c r="N30" s="383">
        <v>11367982</v>
      </c>
      <c r="P30" s="85"/>
    </row>
    <row r="31" spans="1:16">
      <c r="A31" s="86" t="s">
        <v>432</v>
      </c>
      <c r="B31" s="384">
        <v>470067149</v>
      </c>
      <c r="C31" s="384"/>
      <c r="D31" s="384">
        <v>286528146</v>
      </c>
      <c r="E31" s="384">
        <v>9954481</v>
      </c>
      <c r="F31" s="384">
        <v>143552061</v>
      </c>
      <c r="G31" s="384">
        <v>4909353</v>
      </c>
      <c r="H31" s="384">
        <v>2000000</v>
      </c>
      <c r="I31" s="577"/>
      <c r="J31" s="577"/>
      <c r="K31" s="384">
        <v>317662</v>
      </c>
      <c r="L31" s="384">
        <v>1821788</v>
      </c>
      <c r="M31" s="384">
        <v>2599717</v>
      </c>
      <c r="N31" s="384">
        <v>17643487</v>
      </c>
      <c r="P31" s="85"/>
    </row>
    <row r="32" spans="1:16">
      <c r="B32" s="379"/>
      <c r="C32" s="379"/>
      <c r="D32" s="379"/>
      <c r="E32" s="379"/>
      <c r="F32" s="379"/>
      <c r="G32" s="379"/>
      <c r="H32" s="379"/>
      <c r="I32" s="379"/>
      <c r="J32" s="379"/>
      <c r="K32" s="379"/>
      <c r="L32" s="379"/>
      <c r="M32" s="379"/>
      <c r="N32" s="379"/>
      <c r="P32" s="85"/>
    </row>
    <row r="33" spans="1:16" s="2" customFormat="1">
      <c r="A33" s="2" t="s">
        <v>433</v>
      </c>
      <c r="B33" s="385">
        <v>0</v>
      </c>
      <c r="C33" s="386"/>
      <c r="D33" s="385">
        <v>0</v>
      </c>
      <c r="E33" s="385">
        <v>0</v>
      </c>
      <c r="F33" s="387">
        <v>0</v>
      </c>
      <c r="G33" s="385">
        <v>0</v>
      </c>
      <c r="H33" s="385">
        <v>0</v>
      </c>
      <c r="I33" s="385">
        <v>0</v>
      </c>
      <c r="J33" s="385">
        <v>0</v>
      </c>
      <c r="K33" s="385">
        <v>0</v>
      </c>
      <c r="L33" s="385">
        <v>0</v>
      </c>
      <c r="M33" s="385">
        <v>0</v>
      </c>
      <c r="N33" s="385">
        <v>0</v>
      </c>
      <c r="P33" s="85"/>
    </row>
    <row r="34" spans="1:16" ht="15" customHeight="1">
      <c r="P34" s="85"/>
    </row>
    <row r="35" spans="1:16">
      <c r="A35" t="s">
        <v>434</v>
      </c>
      <c r="P35" s="85"/>
    </row>
    <row r="36" spans="1:16">
      <c r="A36" t="s">
        <v>435</v>
      </c>
      <c r="B36" s="89"/>
    </row>
    <row r="37" spans="1:16">
      <c r="A37" t="s">
        <v>436</v>
      </c>
    </row>
    <row r="38" spans="1:16">
      <c r="A38" t="s">
        <v>436</v>
      </c>
      <c r="B38" s="90"/>
    </row>
    <row r="39" spans="1:16">
      <c r="A39" t="s">
        <v>436</v>
      </c>
    </row>
  </sheetData>
  <mergeCells count="1">
    <mergeCell ref="D3:N3"/>
  </mergeCells>
  <pageMargins left="0.25" right="0.25" top="0.75" bottom="0.75" header="0.3" footer="0.3"/>
  <pageSetup scale="67" fitToWidth="0" orientation="landscape" horizontalDpi="1200" verticalDpi="1200" r:id="rId1"/>
  <headerFooter>
    <oddFooter>&amp;L&amp;10OneCare Vermont FY 2024 ACO Budget Submission&amp;R&amp;P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AT32"/>
  <sheetViews>
    <sheetView zoomScaleNormal="100" workbookViewId="0">
      <selection activeCell="B1" sqref="B1"/>
    </sheetView>
  </sheetViews>
  <sheetFormatPr defaultColWidth="9.140625" defaultRowHeight="15" customHeight="1"/>
  <cols>
    <col min="1" max="1" width="49.5703125" bestFit="1" customWidth="1"/>
    <col min="2" max="2" width="9.85546875" customWidth="1"/>
    <col min="3" max="3" width="10" customWidth="1"/>
    <col min="4" max="4" width="5.28515625" bestFit="1" customWidth="1"/>
    <col min="5" max="5" width="8.5703125" bestFit="1" customWidth="1"/>
    <col min="6" max="7" width="6.5703125" bestFit="1" customWidth="1"/>
    <col min="8" max="8" width="7.140625" bestFit="1" customWidth="1"/>
    <col min="9" max="9" width="4.85546875" bestFit="1" customWidth="1"/>
    <col min="10" max="10" width="7.42578125" bestFit="1" customWidth="1"/>
    <col min="11" max="11" width="7.85546875" bestFit="1" customWidth="1"/>
    <col min="12" max="12" width="10.7109375" bestFit="1" customWidth="1"/>
    <col min="13" max="13" width="5.42578125" bestFit="1" customWidth="1"/>
    <col min="14" max="14" width="6.140625" bestFit="1" customWidth="1"/>
    <col min="15" max="15" width="13.28515625" customWidth="1"/>
    <col min="16" max="16" width="5.85546875" bestFit="1" customWidth="1"/>
    <col min="17" max="17" width="9.7109375" bestFit="1" customWidth="1"/>
  </cols>
  <sheetData>
    <row r="1" spans="1:46" s="233" customFormat="1" ht="16.5">
      <c r="A1" s="234" t="s">
        <v>393</v>
      </c>
      <c r="B1" s="368"/>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row>
    <row r="2" spans="1:46" s="233" customFormat="1" ht="23.25">
      <c r="A2" s="234" t="s">
        <v>437</v>
      </c>
      <c r="B2" s="235"/>
      <c r="C2" s="394" t="s">
        <v>438</v>
      </c>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row>
    <row r="4" spans="1:46">
      <c r="A4" s="92" t="s">
        <v>439</v>
      </c>
      <c r="B4" s="130" t="s">
        <v>254</v>
      </c>
      <c r="C4" s="130" t="s">
        <v>255</v>
      </c>
      <c r="D4" s="130" t="s">
        <v>256</v>
      </c>
      <c r="E4" s="130" t="s">
        <v>257</v>
      </c>
      <c r="F4" s="130" t="s">
        <v>258</v>
      </c>
      <c r="G4" s="130" t="s">
        <v>259</v>
      </c>
      <c r="H4" s="130" t="s">
        <v>260</v>
      </c>
      <c r="I4" s="130" t="s">
        <v>261</v>
      </c>
      <c r="J4" s="130" t="s">
        <v>262</v>
      </c>
      <c r="K4" s="130" t="s">
        <v>102</v>
      </c>
      <c r="L4" s="130" t="s">
        <v>106</v>
      </c>
      <c r="M4" s="130" t="s">
        <v>264</v>
      </c>
      <c r="N4" s="130" t="s">
        <v>265</v>
      </c>
      <c r="O4" s="130" t="s">
        <v>266</v>
      </c>
      <c r="P4" s="130" t="s">
        <v>267</v>
      </c>
      <c r="Q4" s="129" t="s">
        <v>440</v>
      </c>
    </row>
    <row r="5" spans="1:46">
      <c r="A5" s="93" t="s">
        <v>12</v>
      </c>
      <c r="B5" s="94"/>
      <c r="C5" s="94"/>
      <c r="D5" s="94"/>
      <c r="E5" s="94"/>
      <c r="F5" s="94"/>
      <c r="G5" s="94"/>
      <c r="H5" s="94"/>
      <c r="I5" s="94"/>
      <c r="J5" s="94"/>
      <c r="K5" s="94"/>
      <c r="L5" s="94"/>
      <c r="M5" s="94"/>
      <c r="N5" s="94"/>
      <c r="O5" s="94"/>
      <c r="P5" s="94"/>
      <c r="Q5" s="95"/>
    </row>
    <row r="6" spans="1:46">
      <c r="A6" s="6" t="s">
        <v>441</v>
      </c>
      <c r="B6" s="69"/>
      <c r="C6" s="69"/>
      <c r="D6" s="69"/>
      <c r="E6" s="69"/>
      <c r="F6" s="69"/>
      <c r="G6" s="69"/>
      <c r="H6" s="69"/>
      <c r="I6" s="69"/>
      <c r="J6" s="69"/>
      <c r="K6" s="69"/>
      <c r="L6" s="69"/>
      <c r="M6" s="69"/>
      <c r="N6" s="69"/>
      <c r="O6" s="69"/>
      <c r="P6" s="69"/>
      <c r="Q6" s="96"/>
    </row>
    <row r="7" spans="1:46">
      <c r="A7" s="6" t="s">
        <v>442</v>
      </c>
      <c r="B7" s="69"/>
      <c r="C7" s="69"/>
      <c r="D7" s="69"/>
      <c r="E7" s="69"/>
      <c r="F7" s="69"/>
      <c r="G7" s="69"/>
      <c r="H7" s="69"/>
      <c r="I7" s="69"/>
      <c r="J7" s="69"/>
      <c r="K7" s="69"/>
      <c r="L7" s="69"/>
      <c r="M7" s="69"/>
      <c r="N7" s="69"/>
      <c r="O7" s="69"/>
      <c r="P7" s="69"/>
      <c r="Q7" s="96"/>
    </row>
    <row r="8" spans="1:46">
      <c r="A8" s="6" t="s">
        <v>345</v>
      </c>
      <c r="B8" s="69"/>
      <c r="C8" s="69"/>
      <c r="D8" s="69"/>
      <c r="E8" s="69"/>
      <c r="F8" s="69"/>
      <c r="G8" s="69"/>
      <c r="H8" s="69"/>
      <c r="I8" s="69"/>
      <c r="J8" s="69"/>
      <c r="K8" s="69"/>
      <c r="L8" s="69"/>
      <c r="M8" s="69"/>
      <c r="N8" s="69"/>
      <c r="O8" s="69"/>
      <c r="P8" s="69"/>
      <c r="Q8" s="96"/>
    </row>
    <row r="9" spans="1:46">
      <c r="A9" s="6" t="s">
        <v>443</v>
      </c>
      <c r="B9" s="69"/>
      <c r="C9" s="69"/>
      <c r="D9" s="69"/>
      <c r="E9" s="69"/>
      <c r="F9" s="69"/>
      <c r="G9" s="69"/>
      <c r="H9" s="69"/>
      <c r="I9" s="69"/>
      <c r="J9" s="69"/>
      <c r="K9" s="69"/>
      <c r="L9" s="69"/>
      <c r="M9" s="69"/>
      <c r="N9" s="69"/>
      <c r="O9" s="69"/>
      <c r="P9" s="69"/>
      <c r="Q9" s="96"/>
    </row>
    <row r="10" spans="1:46">
      <c r="A10" s="6" t="s">
        <v>444</v>
      </c>
      <c r="B10" s="69"/>
      <c r="C10" s="69"/>
      <c r="D10" s="69"/>
      <c r="E10" s="69"/>
      <c r="F10" s="69"/>
      <c r="G10" s="69"/>
      <c r="H10" s="69"/>
      <c r="I10" s="69"/>
      <c r="J10" s="69"/>
      <c r="K10" s="69"/>
      <c r="L10" s="69"/>
      <c r="M10" s="69"/>
      <c r="N10" s="69"/>
      <c r="O10" s="69"/>
      <c r="P10" s="69"/>
      <c r="Q10" s="96"/>
    </row>
    <row r="11" spans="1:46">
      <c r="A11" s="137" t="s">
        <v>221</v>
      </c>
      <c r="B11" s="94"/>
      <c r="C11" s="94"/>
      <c r="D11" s="94"/>
      <c r="E11" s="94"/>
      <c r="F11" s="94"/>
      <c r="G11" s="94"/>
      <c r="H11" s="94"/>
      <c r="I11" s="94"/>
      <c r="J11" s="94"/>
      <c r="K11" s="94"/>
      <c r="L11" s="94"/>
      <c r="M11" s="94"/>
      <c r="N11" s="94"/>
      <c r="O11" s="94"/>
      <c r="P11" s="94"/>
      <c r="Q11" s="95"/>
    </row>
    <row r="12" spans="1:46">
      <c r="A12" s="6" t="s">
        <v>441</v>
      </c>
      <c r="B12" s="69"/>
      <c r="C12" s="69"/>
      <c r="D12" s="69"/>
      <c r="E12" s="69"/>
      <c r="F12" s="69"/>
      <c r="G12" s="69"/>
      <c r="H12" s="69"/>
      <c r="I12" s="69"/>
      <c r="J12" s="69"/>
      <c r="K12" s="69"/>
      <c r="L12" s="69"/>
      <c r="M12" s="69"/>
      <c r="N12" s="69"/>
      <c r="O12" s="69"/>
      <c r="P12" s="69"/>
      <c r="Q12" s="96"/>
    </row>
    <row r="13" spans="1:46">
      <c r="A13" s="6" t="s">
        <v>442</v>
      </c>
      <c r="B13" s="69"/>
      <c r="C13" s="69"/>
      <c r="D13" s="69"/>
      <c r="E13" s="69"/>
      <c r="F13" s="69"/>
      <c r="G13" s="69"/>
      <c r="H13" s="69"/>
      <c r="I13" s="69"/>
      <c r="J13" s="69"/>
      <c r="K13" s="69"/>
      <c r="L13" s="69"/>
      <c r="M13" s="69"/>
      <c r="N13" s="69"/>
      <c r="O13" s="69"/>
      <c r="P13" s="69"/>
      <c r="Q13" s="96"/>
    </row>
    <row r="14" spans="1:46">
      <c r="A14" s="6" t="s">
        <v>345</v>
      </c>
      <c r="B14" s="69"/>
      <c r="C14" s="69"/>
      <c r="D14" s="69"/>
      <c r="E14" s="69"/>
      <c r="F14" s="69"/>
      <c r="G14" s="69"/>
      <c r="H14" s="69"/>
      <c r="I14" s="69"/>
      <c r="J14" s="69"/>
      <c r="K14" s="69"/>
      <c r="L14" s="69"/>
      <c r="M14" s="69"/>
      <c r="N14" s="69"/>
      <c r="O14" s="69"/>
      <c r="P14" s="69"/>
      <c r="Q14" s="96"/>
    </row>
    <row r="15" spans="1:46">
      <c r="A15" t="s">
        <v>445</v>
      </c>
      <c r="B15" s="69"/>
      <c r="C15" s="69"/>
      <c r="D15" s="69"/>
      <c r="E15" s="69"/>
      <c r="F15" s="69"/>
      <c r="G15" s="69"/>
      <c r="H15" s="69"/>
      <c r="I15" s="69"/>
      <c r="J15" s="69"/>
      <c r="K15" s="69"/>
      <c r="L15" s="69"/>
      <c r="M15" s="69"/>
      <c r="N15" s="69"/>
      <c r="O15" s="69"/>
      <c r="P15" s="69"/>
      <c r="Q15" s="96"/>
    </row>
    <row r="16" spans="1:46">
      <c r="A16" s="93" t="s">
        <v>222</v>
      </c>
      <c r="B16" s="94"/>
      <c r="C16" s="94"/>
      <c r="D16" s="94"/>
      <c r="E16" s="94"/>
      <c r="F16" s="94"/>
      <c r="G16" s="94"/>
      <c r="H16" s="94"/>
      <c r="I16" s="94"/>
      <c r="J16" s="94"/>
      <c r="K16" s="94"/>
      <c r="L16" s="94"/>
      <c r="M16" s="94"/>
      <c r="N16" s="94"/>
      <c r="O16" s="94"/>
      <c r="P16" s="94"/>
      <c r="Q16" s="95"/>
    </row>
    <row r="17" spans="1:17">
      <c r="A17" s="6" t="s">
        <v>441</v>
      </c>
      <c r="B17" s="69"/>
      <c r="C17" s="69"/>
      <c r="D17" s="69"/>
      <c r="E17" s="69"/>
      <c r="F17" s="69"/>
      <c r="G17" s="69"/>
      <c r="H17" s="69"/>
      <c r="I17" s="69"/>
      <c r="J17" s="69"/>
      <c r="K17" s="69"/>
      <c r="L17" s="69"/>
      <c r="M17" s="69"/>
      <c r="N17" s="69"/>
      <c r="O17" s="69"/>
      <c r="P17" s="69"/>
      <c r="Q17" s="96"/>
    </row>
    <row r="18" spans="1:17">
      <c r="A18" s="6" t="s">
        <v>442</v>
      </c>
      <c r="B18" s="69"/>
      <c r="C18" s="69"/>
      <c r="D18" s="69"/>
      <c r="E18" s="69"/>
      <c r="F18" s="69"/>
      <c r="G18" s="69"/>
      <c r="H18" s="69"/>
      <c r="I18" s="69"/>
      <c r="J18" s="69"/>
      <c r="K18" s="69"/>
      <c r="L18" s="69"/>
      <c r="M18" s="69"/>
      <c r="N18" s="69"/>
      <c r="O18" s="69"/>
      <c r="P18" s="69"/>
      <c r="Q18" s="96"/>
    </row>
    <row r="19" spans="1:17">
      <c r="A19" s="6" t="s">
        <v>345</v>
      </c>
      <c r="B19" s="69"/>
      <c r="C19" s="69"/>
      <c r="D19" s="69"/>
      <c r="E19" s="69"/>
      <c r="F19" s="69"/>
      <c r="G19" s="69"/>
      <c r="H19" s="69"/>
      <c r="I19" s="69"/>
      <c r="J19" s="69"/>
      <c r="K19" s="69"/>
      <c r="L19" s="69"/>
      <c r="M19" s="69"/>
      <c r="N19" s="69"/>
      <c r="O19" s="69"/>
      <c r="P19" s="69"/>
      <c r="Q19" s="96"/>
    </row>
    <row r="20" spans="1:17">
      <c r="A20" s="137" t="s">
        <v>15</v>
      </c>
      <c r="B20" s="94"/>
      <c r="C20" s="94"/>
      <c r="D20" s="94"/>
      <c r="E20" s="94"/>
      <c r="F20" s="94"/>
      <c r="G20" s="94"/>
      <c r="H20" s="94"/>
      <c r="I20" s="94"/>
      <c r="J20" s="94"/>
      <c r="K20" s="94"/>
      <c r="L20" s="94"/>
      <c r="M20" s="94"/>
      <c r="N20" s="94"/>
      <c r="O20" s="94"/>
      <c r="P20" s="94"/>
      <c r="Q20" s="95"/>
    </row>
    <row r="21" spans="1:17">
      <c r="A21" s="6" t="s">
        <v>441</v>
      </c>
      <c r="B21" s="69"/>
      <c r="C21" s="69"/>
      <c r="D21" s="69"/>
      <c r="E21" s="69"/>
      <c r="F21" s="69"/>
      <c r="G21" s="69"/>
      <c r="H21" s="69"/>
      <c r="I21" s="69"/>
      <c r="J21" s="69"/>
      <c r="K21" s="69"/>
      <c r="L21" s="69"/>
      <c r="M21" s="69"/>
      <c r="N21" s="69"/>
      <c r="O21" s="69"/>
      <c r="P21" s="69"/>
      <c r="Q21" s="96"/>
    </row>
    <row r="22" spans="1:17">
      <c r="A22" s="6" t="s">
        <v>442</v>
      </c>
      <c r="B22" s="69"/>
      <c r="C22" s="69"/>
      <c r="D22" s="69"/>
      <c r="E22" s="69"/>
      <c r="F22" s="69"/>
      <c r="G22" s="69"/>
      <c r="H22" s="69"/>
      <c r="I22" s="69"/>
      <c r="J22" s="69"/>
      <c r="K22" s="69"/>
      <c r="L22" s="69"/>
      <c r="M22" s="69"/>
      <c r="N22" s="69"/>
      <c r="O22" s="69"/>
      <c r="P22" s="69"/>
      <c r="Q22" s="96"/>
    </row>
    <row r="23" spans="1:17">
      <c r="A23" s="6" t="s">
        <v>345</v>
      </c>
      <c r="B23" s="69"/>
      <c r="C23" s="69"/>
      <c r="D23" s="69"/>
      <c r="E23" s="69"/>
      <c r="F23" s="69"/>
      <c r="G23" s="69"/>
      <c r="H23" s="69"/>
      <c r="I23" s="69"/>
      <c r="J23" s="69"/>
      <c r="K23" s="69"/>
      <c r="L23" s="69"/>
      <c r="M23" s="69"/>
      <c r="N23" s="69"/>
      <c r="O23" s="69"/>
      <c r="P23" s="69"/>
      <c r="Q23" s="96"/>
    </row>
    <row r="24" spans="1:17">
      <c r="A24" s="93" t="s">
        <v>14</v>
      </c>
      <c r="B24" s="94"/>
      <c r="C24" s="94"/>
      <c r="D24" s="94"/>
      <c r="E24" s="94"/>
      <c r="F24" s="94"/>
      <c r="G24" s="94"/>
      <c r="H24" s="94"/>
      <c r="I24" s="94"/>
      <c r="J24" s="94"/>
      <c r="K24" s="94"/>
      <c r="L24" s="94"/>
      <c r="M24" s="94"/>
      <c r="N24" s="94"/>
      <c r="O24" s="94"/>
      <c r="P24" s="94"/>
      <c r="Q24" s="95"/>
    </row>
    <row r="25" spans="1:17">
      <c r="A25" s="6" t="s">
        <v>441</v>
      </c>
      <c r="B25" s="69"/>
      <c r="C25" s="69"/>
      <c r="D25" s="69"/>
      <c r="E25" s="69"/>
      <c r="F25" s="69"/>
      <c r="G25" s="69"/>
      <c r="H25" s="69"/>
      <c r="I25" s="69"/>
      <c r="J25" s="69"/>
      <c r="K25" s="69"/>
      <c r="L25" s="69"/>
      <c r="M25" s="69"/>
      <c r="N25" s="69"/>
      <c r="O25" s="69"/>
      <c r="P25" s="69"/>
      <c r="Q25" s="96"/>
    </row>
    <row r="26" spans="1:17">
      <c r="A26" s="6" t="s">
        <v>442</v>
      </c>
      <c r="B26" s="69"/>
      <c r="C26" s="69"/>
      <c r="D26" s="69"/>
      <c r="E26" s="69"/>
      <c r="F26" s="69"/>
      <c r="G26" s="69"/>
      <c r="H26" s="69"/>
      <c r="I26" s="69"/>
      <c r="J26" s="69"/>
      <c r="K26" s="69"/>
      <c r="L26" s="69"/>
      <c r="M26" s="69"/>
      <c r="N26" s="69"/>
      <c r="O26" s="69"/>
      <c r="P26" s="69"/>
      <c r="Q26" s="96"/>
    </row>
    <row r="27" spans="1:17">
      <c r="A27" s="6" t="s">
        <v>345</v>
      </c>
      <c r="B27" s="69"/>
      <c r="C27" s="69"/>
      <c r="D27" s="69"/>
      <c r="E27" s="69"/>
      <c r="F27" s="69"/>
      <c r="G27" s="69"/>
      <c r="H27" s="69"/>
      <c r="I27" s="69"/>
      <c r="J27" s="69"/>
      <c r="K27" s="69"/>
      <c r="L27" s="69"/>
      <c r="M27" s="69"/>
      <c r="N27" s="69"/>
      <c r="O27" s="69"/>
      <c r="P27" s="69"/>
      <c r="Q27" s="96"/>
    </row>
    <row r="28" spans="1:17">
      <c r="A28" s="93" t="s">
        <v>446</v>
      </c>
      <c r="B28" s="94"/>
      <c r="C28" s="94"/>
      <c r="D28" s="94"/>
      <c r="E28" s="94"/>
      <c r="F28" s="94"/>
      <c r="G28" s="94"/>
      <c r="H28" s="94"/>
      <c r="I28" s="94"/>
      <c r="J28" s="94"/>
      <c r="K28" s="94"/>
      <c r="L28" s="94"/>
      <c r="M28" s="94"/>
      <c r="N28" s="94"/>
      <c r="O28" s="94"/>
      <c r="P28" s="94"/>
      <c r="Q28" s="95"/>
    </row>
    <row r="29" spans="1:17">
      <c r="A29" s="6" t="s">
        <v>447</v>
      </c>
      <c r="B29" s="69"/>
      <c r="C29" s="69"/>
      <c r="D29" s="69"/>
      <c r="E29" s="69"/>
      <c r="F29" s="69"/>
      <c r="G29" s="69"/>
      <c r="H29" s="69"/>
      <c r="I29" s="69"/>
      <c r="J29" s="69"/>
      <c r="K29" s="69"/>
      <c r="L29" s="69"/>
      <c r="M29" s="69"/>
      <c r="N29" s="69"/>
      <c r="O29" s="69"/>
      <c r="P29" s="69"/>
      <c r="Q29" s="96"/>
    </row>
    <row r="30" spans="1:17">
      <c r="A30" s="6" t="s">
        <v>448</v>
      </c>
      <c r="B30" s="69"/>
      <c r="C30" s="69"/>
      <c r="D30" s="69"/>
      <c r="E30" s="69"/>
      <c r="F30" s="69"/>
      <c r="G30" s="69"/>
      <c r="H30" s="69"/>
      <c r="I30" s="69"/>
      <c r="J30" s="69"/>
      <c r="K30" s="69"/>
      <c r="L30" s="69"/>
      <c r="M30" s="69"/>
      <c r="N30" s="69"/>
      <c r="O30" s="69"/>
      <c r="P30" s="69"/>
      <c r="Q30" s="69"/>
    </row>
    <row r="31" spans="1:17" ht="15.75" thickBot="1">
      <c r="A31" s="72" t="s">
        <v>449</v>
      </c>
      <c r="B31" s="74"/>
      <c r="C31" s="74"/>
      <c r="D31" s="74"/>
      <c r="E31" s="74"/>
      <c r="F31" s="74"/>
      <c r="G31" s="74"/>
      <c r="H31" s="74"/>
      <c r="I31" s="74"/>
      <c r="J31" s="74"/>
      <c r="K31" s="74"/>
      <c r="L31" s="74"/>
      <c r="M31" s="74"/>
      <c r="N31" s="74"/>
      <c r="O31" s="74"/>
      <c r="P31" s="74"/>
      <c r="Q31" s="74"/>
    </row>
    <row r="32" spans="1:17" ht="15.75" thickTop="1"/>
  </sheetData>
  <pageMargins left="0.7" right="0.7" top="0.75" bottom="0.75" header="0.3" footer="0.3"/>
  <pageSetup scale="67" orientation="landscape" horizontalDpi="1200" verticalDpi="1200" r:id="rId1"/>
  <headerFooter>
    <oddFooter>&amp;LOneCare Vermont FY 2024 ACO Budget Submission&amp;R&amp;P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P41"/>
  <sheetViews>
    <sheetView zoomScaleNormal="100" workbookViewId="0">
      <selection activeCell="B1" sqref="B1"/>
    </sheetView>
  </sheetViews>
  <sheetFormatPr defaultColWidth="9.140625" defaultRowHeight="15" customHeight="1"/>
  <cols>
    <col min="1" max="1" width="38.140625" customWidth="1"/>
    <col min="2" max="2" width="16.7109375" bestFit="1" customWidth="1"/>
    <col min="3" max="3" width="16.7109375" customWidth="1"/>
    <col min="4" max="4" width="13.28515625" bestFit="1" customWidth="1"/>
    <col min="5" max="5" width="16.42578125" customWidth="1"/>
    <col min="6" max="6" width="20.140625" customWidth="1"/>
    <col min="7" max="7" width="18" customWidth="1"/>
    <col min="8" max="8" width="14.140625" customWidth="1"/>
  </cols>
  <sheetData>
    <row r="1" spans="1:16" s="237" customFormat="1" ht="16.5">
      <c r="A1" s="234" t="s">
        <v>393</v>
      </c>
      <c r="B1" s="368"/>
      <c r="C1" s="234"/>
      <c r="D1" s="234"/>
      <c r="E1" s="236"/>
      <c r="F1" s="241"/>
      <c r="G1" s="241"/>
      <c r="H1" s="236"/>
      <c r="I1" s="236"/>
      <c r="J1" s="236"/>
      <c r="K1" s="236"/>
      <c r="L1" s="236"/>
      <c r="M1" s="236"/>
      <c r="N1" s="236"/>
      <c r="O1" s="236"/>
      <c r="P1" s="236"/>
    </row>
    <row r="2" spans="1:16" s="237" customFormat="1" ht="16.5">
      <c r="A2" s="234" t="s">
        <v>450</v>
      </c>
      <c r="B2" s="234"/>
      <c r="C2" s="234"/>
      <c r="D2" s="234"/>
      <c r="E2" s="236"/>
      <c r="F2" s="236"/>
      <c r="G2" s="236"/>
      <c r="H2" s="236"/>
      <c r="I2" s="236"/>
      <c r="J2" s="236"/>
      <c r="K2" s="236"/>
      <c r="L2" s="236"/>
      <c r="M2" s="236"/>
      <c r="N2" s="236"/>
      <c r="O2" s="236"/>
      <c r="P2" s="236"/>
    </row>
    <row r="3" spans="1:16" s="97" customFormat="1" ht="16.5">
      <c r="A3" s="499" t="s">
        <v>451</v>
      </c>
      <c r="B3" s="499"/>
      <c r="C3" s="499"/>
      <c r="D3" s="499"/>
      <c r="E3" s="499"/>
      <c r="F3" s="499"/>
      <c r="G3" s="140"/>
      <c r="H3" s="145"/>
      <c r="I3" s="98"/>
      <c r="J3" s="98"/>
      <c r="K3" s="98"/>
      <c r="L3" s="98"/>
      <c r="M3" s="98"/>
      <c r="N3" s="98"/>
      <c r="O3" s="98"/>
      <c r="P3" s="98"/>
    </row>
    <row r="4" spans="1:16" ht="75">
      <c r="A4" s="141" t="s">
        <v>452</v>
      </c>
      <c r="B4" s="148" t="s">
        <v>453</v>
      </c>
      <c r="C4" s="112" t="s">
        <v>454</v>
      </c>
      <c r="D4" s="112" t="s">
        <v>455</v>
      </c>
      <c r="E4" s="112" t="s">
        <v>456</v>
      </c>
      <c r="F4" s="112" t="s">
        <v>457</v>
      </c>
      <c r="G4" s="112" t="s">
        <v>458</v>
      </c>
      <c r="H4" s="112" t="s">
        <v>459</v>
      </c>
    </row>
    <row r="5" spans="1:16">
      <c r="A5" s="361" t="s">
        <v>460</v>
      </c>
      <c r="B5" s="414">
        <v>446577</v>
      </c>
      <c r="C5" s="29"/>
      <c r="D5" s="414">
        <v>57684</v>
      </c>
      <c r="E5" s="114">
        <f>D5/B5</f>
        <v>0.12916921381978919</v>
      </c>
      <c r="F5" s="366">
        <f>B5+D5</f>
        <v>504261</v>
      </c>
      <c r="H5" s="28"/>
    </row>
    <row r="6" spans="1:16">
      <c r="A6" s="362" t="s">
        <v>461</v>
      </c>
      <c r="B6" s="415">
        <v>314647</v>
      </c>
      <c r="C6" s="113"/>
      <c r="D6" s="415">
        <v>60599</v>
      </c>
      <c r="E6" s="114">
        <f>D6/B6</f>
        <v>0.19259360489691624</v>
      </c>
      <c r="F6" s="366">
        <f t="shared" ref="F6:F16" si="0">B6+D6</f>
        <v>375246</v>
      </c>
      <c r="G6" s="113"/>
      <c r="H6" s="146"/>
    </row>
    <row r="7" spans="1:16">
      <c r="A7" s="362" t="s">
        <v>462</v>
      </c>
      <c r="B7" s="415">
        <v>260460</v>
      </c>
      <c r="C7" s="113"/>
      <c r="D7" s="415">
        <v>48903</v>
      </c>
      <c r="E7" s="114">
        <f t="shared" ref="E7:E16" si="1">D7/B7</f>
        <v>0.18775627735544806</v>
      </c>
      <c r="F7" s="366">
        <f t="shared" si="0"/>
        <v>309363</v>
      </c>
      <c r="G7" s="113"/>
      <c r="H7" s="146"/>
    </row>
    <row r="8" spans="1:16">
      <c r="A8" s="362" t="s">
        <v>463</v>
      </c>
      <c r="B8" s="415">
        <v>208699</v>
      </c>
      <c r="C8" s="113"/>
      <c r="D8" s="415">
        <v>39627</v>
      </c>
      <c r="E8" s="114">
        <f t="shared" si="1"/>
        <v>0.18987632906722121</v>
      </c>
      <c r="F8" s="366">
        <f t="shared" si="0"/>
        <v>248326</v>
      </c>
      <c r="G8" s="113"/>
      <c r="H8" s="146"/>
    </row>
    <row r="9" spans="1:16">
      <c r="A9" s="362" t="s">
        <v>464</v>
      </c>
      <c r="B9" s="415">
        <v>197308</v>
      </c>
      <c r="C9" s="113"/>
      <c r="D9" s="415">
        <v>22754</v>
      </c>
      <c r="E9" s="114">
        <f t="shared" si="1"/>
        <v>0.1153222373142498</v>
      </c>
      <c r="F9" s="366">
        <f t="shared" si="0"/>
        <v>220062</v>
      </c>
      <c r="G9" s="113"/>
      <c r="H9" s="146"/>
    </row>
    <row r="10" spans="1:16">
      <c r="A10" s="362" t="s">
        <v>465</v>
      </c>
      <c r="B10" s="415">
        <v>168113</v>
      </c>
      <c r="C10" s="113"/>
      <c r="D10" s="415">
        <v>16512</v>
      </c>
      <c r="E10" s="114">
        <f t="shared" si="1"/>
        <v>9.821964987835563E-2</v>
      </c>
      <c r="F10" s="366">
        <f t="shared" si="0"/>
        <v>184625</v>
      </c>
      <c r="G10" s="113"/>
      <c r="H10" s="146"/>
    </row>
    <row r="11" spans="1:16">
      <c r="A11" s="362" t="s">
        <v>466</v>
      </c>
      <c r="B11" s="415">
        <v>183967</v>
      </c>
      <c r="C11" s="113"/>
      <c r="D11" s="415">
        <v>17728</v>
      </c>
      <c r="E11" s="114">
        <f t="shared" si="1"/>
        <v>9.6365108959759083E-2</v>
      </c>
      <c r="F11" s="366">
        <f t="shared" si="0"/>
        <v>201695</v>
      </c>
      <c r="G11" s="113"/>
      <c r="H11" s="146"/>
    </row>
    <row r="12" spans="1:16">
      <c r="A12" s="362" t="s">
        <v>467</v>
      </c>
      <c r="B12" s="415">
        <v>172994</v>
      </c>
      <c r="C12" s="113"/>
      <c r="D12" s="415">
        <v>16659</v>
      </c>
      <c r="E12" s="114">
        <f t="shared" si="1"/>
        <v>9.6298137507659226E-2</v>
      </c>
      <c r="F12" s="366">
        <f t="shared" si="0"/>
        <v>189653</v>
      </c>
      <c r="G12" s="113"/>
      <c r="H12" s="146"/>
    </row>
    <row r="13" spans="1:16">
      <c r="A13" s="362" t="s">
        <v>468</v>
      </c>
      <c r="B13" s="415">
        <v>162000</v>
      </c>
      <c r="C13" s="113"/>
      <c r="D13" s="415">
        <v>12600</v>
      </c>
      <c r="E13" s="114">
        <f t="shared" si="1"/>
        <v>7.7777777777777779E-2</v>
      </c>
      <c r="F13" s="366">
        <f t="shared" si="0"/>
        <v>174600</v>
      </c>
      <c r="G13" s="113"/>
      <c r="H13" s="146"/>
    </row>
    <row r="14" spans="1:16">
      <c r="A14" s="362" t="s">
        <v>469</v>
      </c>
      <c r="B14" s="415">
        <v>167054</v>
      </c>
      <c r="C14" s="113"/>
      <c r="D14" s="415">
        <v>16087</v>
      </c>
      <c r="E14" s="114">
        <f t="shared" si="1"/>
        <v>9.6298202976283123E-2</v>
      </c>
      <c r="F14" s="366">
        <f t="shared" si="0"/>
        <v>183141</v>
      </c>
      <c r="G14" s="113"/>
      <c r="H14" s="146"/>
    </row>
    <row r="15" spans="1:16">
      <c r="A15" s="362" t="s">
        <v>470</v>
      </c>
      <c r="B15" s="415">
        <v>180943</v>
      </c>
      <c r="C15" s="113"/>
      <c r="D15" s="415">
        <v>17424</v>
      </c>
      <c r="E15" s="114">
        <f t="shared" si="1"/>
        <v>9.6295518478194786E-2</v>
      </c>
      <c r="F15" s="366">
        <f t="shared" si="0"/>
        <v>198367</v>
      </c>
      <c r="G15" s="115"/>
      <c r="H15" s="146"/>
    </row>
    <row r="16" spans="1:16">
      <c r="A16" s="362" t="s">
        <v>471</v>
      </c>
      <c r="B16" s="415">
        <v>183967</v>
      </c>
      <c r="C16" s="113"/>
      <c r="D16" s="415">
        <v>18070</v>
      </c>
      <c r="E16" s="114">
        <f t="shared" si="1"/>
        <v>9.8224138024754437E-2</v>
      </c>
      <c r="F16" s="366">
        <f t="shared" si="0"/>
        <v>202037</v>
      </c>
      <c r="G16" s="113"/>
      <c r="H16" s="146"/>
    </row>
    <row r="17" spans="1:8">
      <c r="A17" s="1"/>
      <c r="B17" s="113"/>
      <c r="C17" s="113"/>
      <c r="D17" s="113"/>
      <c r="E17" s="114"/>
      <c r="F17" s="366"/>
      <c r="G17" s="113"/>
      <c r="H17" s="146"/>
    </row>
    <row r="18" spans="1:8">
      <c r="A18" s="1"/>
      <c r="B18" s="113"/>
      <c r="C18" s="113"/>
      <c r="D18" s="113"/>
      <c r="E18" s="114"/>
      <c r="F18" s="366"/>
      <c r="G18" s="113"/>
      <c r="H18" s="146"/>
    </row>
    <row r="19" spans="1:8">
      <c r="A19" s="29" t="s">
        <v>472</v>
      </c>
      <c r="B19" s="142">
        <f>SUM(B5:B18)</f>
        <v>2646729</v>
      </c>
      <c r="C19" s="143" t="s">
        <v>473</v>
      </c>
      <c r="D19" s="142">
        <f>SUM(D5:D18)</f>
        <v>344647</v>
      </c>
      <c r="E19" s="144" t="s">
        <v>473</v>
      </c>
      <c r="F19" s="142">
        <f>SUM(F5:F18)</f>
        <v>2991376</v>
      </c>
      <c r="G19" s="143" t="s">
        <v>473</v>
      </c>
      <c r="H19" s="147">
        <f>SUM(H6:H18)</f>
        <v>0</v>
      </c>
    </row>
    <row r="20" spans="1:8" ht="5.45" customHeight="1"/>
    <row r="21" spans="1:8">
      <c r="A21" s="500" t="s">
        <v>474</v>
      </c>
      <c r="B21" s="499"/>
      <c r="C21" s="499"/>
      <c r="D21" s="499"/>
      <c r="E21" s="499"/>
      <c r="F21" s="499"/>
      <c r="G21" s="140"/>
      <c r="H21" s="65"/>
    </row>
    <row r="22" spans="1:8" ht="75">
      <c r="A22" s="91" t="s">
        <v>452</v>
      </c>
      <c r="B22" s="148" t="s">
        <v>453</v>
      </c>
      <c r="C22" s="112" t="s">
        <v>454</v>
      </c>
      <c r="D22" s="112" t="s">
        <v>455</v>
      </c>
      <c r="E22" s="112" t="s">
        <v>456</v>
      </c>
      <c r="F22" s="112" t="s">
        <v>475</v>
      </c>
      <c r="G22" s="112" t="s">
        <v>458</v>
      </c>
      <c r="H22" s="112" t="s">
        <v>459</v>
      </c>
    </row>
    <row r="23" spans="1:8">
      <c r="A23" s="361" t="s">
        <v>476</v>
      </c>
      <c r="B23" s="363">
        <v>391464</v>
      </c>
      <c r="C23" s="29"/>
      <c r="D23" s="290">
        <v>97017</v>
      </c>
      <c r="E23" s="114">
        <f>D23/B23</f>
        <v>0.24783121819630924</v>
      </c>
      <c r="F23" s="366">
        <f>B23+D23</f>
        <v>488481</v>
      </c>
      <c r="G23" s="28"/>
      <c r="H23" s="113"/>
    </row>
    <row r="24" spans="1:8">
      <c r="A24" s="362" t="s">
        <v>461</v>
      </c>
      <c r="B24" s="364">
        <v>316342</v>
      </c>
      <c r="C24" s="113"/>
      <c r="D24" s="365">
        <v>62720</v>
      </c>
      <c r="E24" s="114">
        <f>D24/B24</f>
        <v>0.19826643316410719</v>
      </c>
      <c r="F24" s="366">
        <f>B24+D24</f>
        <v>379062</v>
      </c>
      <c r="G24" s="113"/>
      <c r="H24" s="113"/>
    </row>
    <row r="25" spans="1:8">
      <c r="A25" s="362" t="s">
        <v>462</v>
      </c>
      <c r="B25" s="364">
        <v>264536</v>
      </c>
      <c r="C25" s="113"/>
      <c r="D25" s="365">
        <v>52448</v>
      </c>
      <c r="E25" s="114">
        <f>D25/B25</f>
        <v>0.19826413040191126</v>
      </c>
      <c r="F25" s="366">
        <f>B25+D25</f>
        <v>316984</v>
      </c>
      <c r="G25" s="113"/>
      <c r="H25" s="113"/>
    </row>
    <row r="26" spans="1:8">
      <c r="A26" s="362" t="s">
        <v>463</v>
      </c>
      <c r="B26" s="364">
        <v>206870</v>
      </c>
      <c r="C26" s="113"/>
      <c r="D26" s="365">
        <v>41015</v>
      </c>
      <c r="E26" s="114">
        <f>D26/B26</f>
        <v>0.1982646106250302</v>
      </c>
      <c r="F26" s="366">
        <f>B26+D26</f>
        <v>247885</v>
      </c>
      <c r="G26" s="113"/>
      <c r="H26" s="113"/>
    </row>
    <row r="27" spans="1:8">
      <c r="A27" s="362" t="s">
        <v>464</v>
      </c>
      <c r="B27" s="364">
        <v>181666</v>
      </c>
      <c r="C27" s="113"/>
      <c r="D27" s="365">
        <v>36018</v>
      </c>
      <c r="E27" s="114">
        <f>D27/B27</f>
        <v>0.19826494776127618</v>
      </c>
      <c r="F27" s="366">
        <f>B27+D27</f>
        <v>217684</v>
      </c>
      <c r="G27" s="113"/>
      <c r="H27" s="113"/>
    </row>
    <row r="28" spans="1:8">
      <c r="A28" s="362" t="s">
        <v>465</v>
      </c>
      <c r="B28" s="364">
        <v>169019</v>
      </c>
      <c r="C28" s="113"/>
      <c r="D28" s="365">
        <v>16755</v>
      </c>
      <c r="E28" s="114">
        <f t="shared" ref="E28:E32" si="2">D28/B28</f>
        <v>9.9130866943953053E-2</v>
      </c>
      <c r="F28" s="366">
        <f t="shared" ref="F28:F32" si="3">B28+D28</f>
        <v>185774</v>
      </c>
      <c r="G28" s="113"/>
      <c r="H28" s="113"/>
    </row>
    <row r="29" spans="1:8">
      <c r="A29" s="362" t="s">
        <v>466</v>
      </c>
      <c r="B29" s="364">
        <v>184958</v>
      </c>
      <c r="C29" s="113"/>
      <c r="D29" s="365">
        <v>18335</v>
      </c>
      <c r="E29" s="114">
        <f t="shared" si="2"/>
        <v>9.9130613436563972E-2</v>
      </c>
      <c r="F29" s="366">
        <f t="shared" si="3"/>
        <v>203293</v>
      </c>
      <c r="G29" s="113"/>
      <c r="H29" s="113"/>
    </row>
    <row r="30" spans="1:8">
      <c r="A30" s="362" t="s">
        <v>467</v>
      </c>
      <c r="B30" s="364">
        <v>173927</v>
      </c>
      <c r="C30" s="113"/>
      <c r="D30" s="365">
        <v>17242</v>
      </c>
      <c r="E30" s="114">
        <f t="shared" si="2"/>
        <v>9.9133544533051218E-2</v>
      </c>
      <c r="F30" s="366">
        <f t="shared" si="3"/>
        <v>191169</v>
      </c>
      <c r="G30" s="113"/>
      <c r="H30" s="113"/>
    </row>
    <row r="31" spans="1:8">
      <c r="A31" s="362" t="s">
        <v>468</v>
      </c>
      <c r="B31" s="364">
        <v>162873</v>
      </c>
      <c r="C31" s="113"/>
      <c r="D31" s="365">
        <v>16146</v>
      </c>
      <c r="E31" s="114">
        <f t="shared" si="2"/>
        <v>9.9132452892744652E-2</v>
      </c>
      <c r="F31" s="366">
        <f t="shared" si="3"/>
        <v>179019</v>
      </c>
      <c r="G31" s="115"/>
      <c r="H31" s="113"/>
    </row>
    <row r="32" spans="1:8">
      <c r="A32" s="362" t="s">
        <v>469</v>
      </c>
      <c r="B32" s="364">
        <v>167954</v>
      </c>
      <c r="C32" s="113"/>
      <c r="D32" s="365">
        <v>16650</v>
      </c>
      <c r="E32" s="114">
        <f t="shared" si="2"/>
        <v>9.9134286768996271E-2</v>
      </c>
      <c r="F32" s="366">
        <f t="shared" si="3"/>
        <v>184604</v>
      </c>
      <c r="G32" s="113"/>
      <c r="H32" s="113"/>
    </row>
    <row r="33" spans="1:8">
      <c r="A33" s="362" t="s">
        <v>470</v>
      </c>
      <c r="B33" s="364">
        <v>181918</v>
      </c>
      <c r="C33" s="113"/>
      <c r="D33" s="365">
        <v>18034</v>
      </c>
      <c r="E33" s="114">
        <f>D33/B33</f>
        <v>9.9132576215657603E-2</v>
      </c>
      <c r="F33" s="366">
        <f>B33+D33</f>
        <v>199952</v>
      </c>
      <c r="G33" s="113"/>
      <c r="H33" s="113"/>
    </row>
    <row r="34" spans="1:8">
      <c r="A34" s="362" t="s">
        <v>471</v>
      </c>
      <c r="B34" s="364">
        <v>184958</v>
      </c>
      <c r="C34" s="113"/>
      <c r="D34" s="365">
        <v>18335</v>
      </c>
      <c r="E34" s="114">
        <f>D34/B34</f>
        <v>9.9130613436563972E-2</v>
      </c>
      <c r="F34" s="366">
        <f>B34+D34</f>
        <v>203293</v>
      </c>
      <c r="G34" s="113"/>
      <c r="H34" s="113"/>
    </row>
    <row r="35" spans="1:8">
      <c r="A35" s="1"/>
      <c r="B35" s="113"/>
      <c r="C35" s="113"/>
      <c r="D35" s="113"/>
      <c r="E35" s="1"/>
      <c r="F35" s="113"/>
      <c r="G35" s="113"/>
      <c r="H35" s="113"/>
    </row>
    <row r="36" spans="1:8">
      <c r="A36" s="123" t="s">
        <v>472</v>
      </c>
      <c r="B36" s="367">
        <f>SUM(B23:B35)</f>
        <v>2586485</v>
      </c>
      <c r="C36" s="143" t="s">
        <v>473</v>
      </c>
      <c r="D36" s="367">
        <f>SUM(D23:D35)</f>
        <v>410715</v>
      </c>
      <c r="E36" s="144" t="s">
        <v>473</v>
      </c>
      <c r="F36" s="367">
        <f>SUM(F23:F35)</f>
        <v>2997200</v>
      </c>
      <c r="G36" s="143" t="s">
        <v>473</v>
      </c>
      <c r="H36" s="113">
        <v>0</v>
      </c>
    </row>
    <row r="39" spans="1:8" ht="45.75" customHeight="1">
      <c r="A39" s="490" t="s">
        <v>477</v>
      </c>
      <c r="B39" s="490"/>
      <c r="C39" s="490"/>
      <c r="D39" s="490"/>
      <c r="E39" s="490"/>
      <c r="F39" s="490"/>
    </row>
    <row r="40" spans="1:8">
      <c r="A40" t="s">
        <v>478</v>
      </c>
    </row>
    <row r="41" spans="1:8" ht="15" customHeight="1">
      <c r="A41" t="s">
        <v>479</v>
      </c>
    </row>
  </sheetData>
  <mergeCells count="3">
    <mergeCell ref="A3:F3"/>
    <mergeCell ref="A21:F21"/>
    <mergeCell ref="A39:F39"/>
  </mergeCells>
  <pageMargins left="0.7" right="0.7" top="0.75" bottom="0.75" header="0.3" footer="0.3"/>
  <pageSetup scale="68" orientation="landscape" r:id="rId1"/>
  <headerFooter>
    <oddFooter>&amp;L&amp;9OneCare Vermont FY 2024 ACO Budget Submission&amp;R&amp;9&amp;P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R128"/>
  <sheetViews>
    <sheetView zoomScaleNormal="100" workbookViewId="0">
      <selection activeCell="F128" sqref="F128"/>
    </sheetView>
  </sheetViews>
  <sheetFormatPr defaultColWidth="9.140625" defaultRowHeight="15" customHeight="1"/>
  <cols>
    <col min="1" max="1" width="51.85546875" customWidth="1"/>
    <col min="2" max="2" width="14.85546875" style="102" customWidth="1"/>
    <col min="3" max="12" width="14.85546875" style="54" customWidth="1"/>
    <col min="13" max="13" width="9.42578125" style="103" customWidth="1"/>
    <col min="14" max="14" width="16.42578125" style="103" customWidth="1"/>
    <col min="15" max="15" width="16.5703125" style="103" customWidth="1"/>
    <col min="16" max="16" width="14.42578125" style="103" customWidth="1"/>
    <col min="17" max="17" width="9.140625" style="103" customWidth="1"/>
    <col min="18" max="18" width="12" customWidth="1"/>
  </cols>
  <sheetData>
    <row r="1" spans="1:17" s="233" customFormat="1" ht="16.5">
      <c r="A1" s="234" t="s">
        <v>480</v>
      </c>
      <c r="B1" s="437"/>
      <c r="C1" s="238"/>
      <c r="D1" s="238"/>
      <c r="E1" s="238"/>
      <c r="F1" s="238"/>
      <c r="G1" s="238"/>
      <c r="H1" s="238"/>
      <c r="I1" s="239"/>
      <c r="J1" s="238"/>
      <c r="K1" s="238"/>
      <c r="L1" s="238"/>
      <c r="M1" s="240"/>
    </row>
    <row r="2" spans="1:17" s="233" customFormat="1" ht="16.5">
      <c r="A2" s="234" t="s">
        <v>481</v>
      </c>
      <c r="B2" s="238"/>
      <c r="C2" s="238"/>
      <c r="D2" s="238"/>
      <c r="E2" s="238"/>
      <c r="F2" s="238"/>
      <c r="G2" s="238"/>
      <c r="H2" s="238"/>
      <c r="I2" s="238"/>
      <c r="J2" s="238"/>
      <c r="K2" s="238"/>
      <c r="L2" s="238"/>
      <c r="M2" s="240"/>
    </row>
    <row r="3" spans="1:17">
      <c r="D3" s="104"/>
      <c r="E3" s="105"/>
      <c r="N3"/>
      <c r="O3"/>
      <c r="P3"/>
      <c r="Q3"/>
    </row>
    <row r="4" spans="1:17" ht="30">
      <c r="A4" s="106"/>
      <c r="B4" s="107" t="s">
        <v>482</v>
      </c>
      <c r="C4" s="107" t="s">
        <v>483</v>
      </c>
      <c r="D4" s="107" t="s">
        <v>484</v>
      </c>
      <c r="E4" s="107" t="s">
        <v>485</v>
      </c>
      <c r="F4" s="107" t="s">
        <v>486</v>
      </c>
      <c r="G4" s="107" t="s">
        <v>487</v>
      </c>
      <c r="H4" s="107" t="s">
        <v>488</v>
      </c>
      <c r="I4" s="107" t="s">
        <v>489</v>
      </c>
      <c r="J4" s="107" t="s">
        <v>490</v>
      </c>
      <c r="K4" s="107" t="s">
        <v>491</v>
      </c>
      <c r="L4" s="107" t="s">
        <v>492</v>
      </c>
      <c r="M4" s="105"/>
      <c r="N4"/>
      <c r="O4"/>
      <c r="P4"/>
      <c r="Q4"/>
    </row>
    <row r="5" spans="1:17">
      <c r="A5" s="82" t="s">
        <v>493</v>
      </c>
      <c r="B5" s="120"/>
      <c r="C5" s="120"/>
      <c r="D5" s="120"/>
      <c r="E5" s="120"/>
      <c r="F5" s="120"/>
      <c r="G5" s="120"/>
      <c r="H5" s="120"/>
      <c r="I5" s="120"/>
      <c r="J5" s="120"/>
      <c r="K5" s="120"/>
      <c r="L5" s="120"/>
      <c r="M5"/>
      <c r="N5"/>
      <c r="O5"/>
      <c r="P5"/>
      <c r="Q5"/>
    </row>
    <row r="6" spans="1:17">
      <c r="A6" s="108" t="s">
        <v>494</v>
      </c>
      <c r="B6" s="395">
        <v>417708909</v>
      </c>
      <c r="C6" s="395">
        <v>11283866</v>
      </c>
      <c r="D6" s="395">
        <v>0</v>
      </c>
      <c r="E6" s="395">
        <v>0</v>
      </c>
      <c r="F6" s="395">
        <v>0</v>
      </c>
      <c r="G6" s="395">
        <v>0</v>
      </c>
      <c r="H6" s="395">
        <v>0</v>
      </c>
      <c r="I6" s="395">
        <v>0</v>
      </c>
      <c r="J6" s="395">
        <v>0</v>
      </c>
      <c r="K6" s="395">
        <v>1287433</v>
      </c>
      <c r="L6" s="395">
        <v>430280208</v>
      </c>
      <c r="M6"/>
      <c r="N6"/>
      <c r="O6"/>
      <c r="P6"/>
      <c r="Q6"/>
    </row>
    <row r="7" spans="1:17">
      <c r="A7" s="108" t="s">
        <v>495</v>
      </c>
      <c r="B7" s="395">
        <v>3220283</v>
      </c>
      <c r="C7" s="395">
        <v>1718802</v>
      </c>
      <c r="D7" s="395">
        <v>2298784</v>
      </c>
      <c r="E7" s="395">
        <v>0</v>
      </c>
      <c r="F7" s="395">
        <v>564750</v>
      </c>
      <c r="G7" s="395">
        <v>778500</v>
      </c>
      <c r="H7" s="395">
        <v>150000</v>
      </c>
      <c r="I7" s="395">
        <v>0</v>
      </c>
      <c r="J7" s="395">
        <v>0</v>
      </c>
      <c r="K7" s="395">
        <v>0</v>
      </c>
      <c r="L7" s="395">
        <v>8731119</v>
      </c>
      <c r="M7"/>
      <c r="N7"/>
      <c r="O7"/>
      <c r="P7"/>
      <c r="Q7"/>
    </row>
    <row r="8" spans="1:17">
      <c r="A8" s="108" t="s">
        <v>496</v>
      </c>
      <c r="B8" s="395">
        <v>1136571</v>
      </c>
      <c r="C8" s="395">
        <v>606636</v>
      </c>
      <c r="D8" s="395">
        <v>811335</v>
      </c>
      <c r="E8" s="395">
        <v>0</v>
      </c>
      <c r="F8" s="395">
        <v>612950</v>
      </c>
      <c r="G8" s="395">
        <v>155700</v>
      </c>
      <c r="H8" s="395">
        <v>30000</v>
      </c>
      <c r="I8" s="395">
        <v>0</v>
      </c>
      <c r="J8" s="395">
        <v>0</v>
      </c>
      <c r="K8" s="395">
        <v>0</v>
      </c>
      <c r="L8" s="395">
        <v>3353192</v>
      </c>
      <c r="M8"/>
      <c r="N8"/>
      <c r="O8"/>
      <c r="P8"/>
      <c r="Q8"/>
    </row>
    <row r="9" spans="1:17">
      <c r="A9" s="108" t="s">
        <v>497</v>
      </c>
      <c r="B9" s="395">
        <v>0</v>
      </c>
      <c r="C9" s="395">
        <v>0</v>
      </c>
      <c r="D9" s="395">
        <v>0</v>
      </c>
      <c r="E9" s="395">
        <v>0</v>
      </c>
      <c r="F9" s="395">
        <v>0</v>
      </c>
      <c r="G9" s="395">
        <v>0</v>
      </c>
      <c r="H9" s="395">
        <v>0</v>
      </c>
      <c r="I9" s="395">
        <v>0</v>
      </c>
      <c r="J9" s="395">
        <v>0</v>
      </c>
      <c r="K9" s="395">
        <v>0</v>
      </c>
      <c r="L9" s="395">
        <v>0</v>
      </c>
      <c r="M9"/>
      <c r="N9"/>
      <c r="O9"/>
      <c r="P9"/>
      <c r="Q9"/>
    </row>
    <row r="10" spans="1:17">
      <c r="A10" s="108" t="s">
        <v>498</v>
      </c>
      <c r="B10" s="395">
        <v>720682</v>
      </c>
      <c r="C10" s="395">
        <v>414588</v>
      </c>
      <c r="D10" s="395">
        <v>536457</v>
      </c>
      <c r="E10" s="395">
        <v>0</v>
      </c>
      <c r="F10" s="395">
        <v>0</v>
      </c>
      <c r="G10" s="395">
        <v>0</v>
      </c>
      <c r="H10" s="395">
        <v>0</v>
      </c>
      <c r="I10" s="395">
        <v>0</v>
      </c>
      <c r="J10" s="395">
        <v>0</v>
      </c>
      <c r="K10" s="395">
        <v>0</v>
      </c>
      <c r="L10" s="395">
        <v>1671727</v>
      </c>
      <c r="M10"/>
      <c r="N10"/>
      <c r="O10"/>
      <c r="P10"/>
      <c r="Q10"/>
    </row>
    <row r="11" spans="1:17">
      <c r="A11" s="108" t="s">
        <v>499</v>
      </c>
      <c r="B11" s="395">
        <v>0</v>
      </c>
      <c r="C11" s="395">
        <v>1323900</v>
      </c>
      <c r="D11" s="395">
        <v>0</v>
      </c>
      <c r="E11" s="395">
        <v>0</v>
      </c>
      <c r="F11" s="395">
        <v>0</v>
      </c>
      <c r="G11" s="395">
        <v>0</v>
      </c>
      <c r="H11" s="395">
        <v>0</v>
      </c>
      <c r="I11" s="395">
        <v>0</v>
      </c>
      <c r="J11" s="395">
        <v>0</v>
      </c>
      <c r="K11" s="395">
        <v>0</v>
      </c>
      <c r="L11" s="395">
        <v>1323900</v>
      </c>
      <c r="M11"/>
      <c r="N11"/>
      <c r="O11"/>
      <c r="P11"/>
      <c r="Q11"/>
    </row>
    <row r="12" spans="1:17">
      <c r="A12" s="108" t="s">
        <v>500</v>
      </c>
      <c r="B12" s="395">
        <v>0</v>
      </c>
      <c r="C12" s="395">
        <v>0</v>
      </c>
      <c r="D12" s="395">
        <v>0</v>
      </c>
      <c r="E12" s="395">
        <v>0</v>
      </c>
      <c r="F12" s="395">
        <v>0</v>
      </c>
      <c r="G12" s="395">
        <v>0</v>
      </c>
      <c r="H12" s="395">
        <v>0</v>
      </c>
      <c r="I12" s="395">
        <v>0</v>
      </c>
      <c r="J12" s="395">
        <v>0</v>
      </c>
      <c r="K12" s="395">
        <v>0</v>
      </c>
      <c r="L12" s="395">
        <v>0</v>
      </c>
      <c r="M12"/>
      <c r="N12"/>
      <c r="O12"/>
      <c r="P12"/>
      <c r="Q12"/>
    </row>
    <row r="13" spans="1:17">
      <c r="A13" s="108" t="s">
        <v>501</v>
      </c>
      <c r="B13" s="395">
        <v>0</v>
      </c>
      <c r="C13" s="395">
        <v>0</v>
      </c>
      <c r="D13" s="395">
        <v>0</v>
      </c>
      <c r="E13" s="395">
        <v>0</v>
      </c>
      <c r="F13" s="395">
        <v>0</v>
      </c>
      <c r="G13" s="395">
        <v>0</v>
      </c>
      <c r="H13" s="395">
        <v>0</v>
      </c>
      <c r="I13" s="395">
        <v>0</v>
      </c>
      <c r="J13" s="395">
        <v>0</v>
      </c>
      <c r="K13" s="395">
        <v>0</v>
      </c>
      <c r="L13" s="395">
        <v>0</v>
      </c>
      <c r="M13"/>
      <c r="N13"/>
      <c r="O13"/>
      <c r="P13"/>
      <c r="Q13"/>
    </row>
    <row r="14" spans="1:17">
      <c r="A14" s="108" t="s">
        <v>502</v>
      </c>
      <c r="B14" s="395">
        <v>0</v>
      </c>
      <c r="C14" s="395">
        <v>0</v>
      </c>
      <c r="D14" s="395">
        <v>0</v>
      </c>
      <c r="E14" s="395">
        <v>0</v>
      </c>
      <c r="F14" s="395">
        <v>0</v>
      </c>
      <c r="G14" s="395">
        <v>0</v>
      </c>
      <c r="H14" s="395">
        <v>0</v>
      </c>
      <c r="I14" s="395">
        <v>0</v>
      </c>
      <c r="J14" s="395">
        <v>0</v>
      </c>
      <c r="K14" s="395">
        <v>0</v>
      </c>
      <c r="L14" s="395">
        <v>0</v>
      </c>
      <c r="M14"/>
      <c r="N14"/>
      <c r="O14"/>
      <c r="P14"/>
      <c r="Q14"/>
    </row>
    <row r="15" spans="1:17">
      <c r="A15" s="108" t="s">
        <v>503</v>
      </c>
      <c r="B15" s="395">
        <v>0</v>
      </c>
      <c r="C15" s="395">
        <v>0</v>
      </c>
      <c r="D15" s="395">
        <v>0</v>
      </c>
      <c r="E15" s="395">
        <v>0</v>
      </c>
      <c r="F15" s="395">
        <v>68162</v>
      </c>
      <c r="G15" s="395">
        <v>0</v>
      </c>
      <c r="H15" s="395">
        <v>0</v>
      </c>
      <c r="I15" s="395">
        <v>0</v>
      </c>
      <c r="J15" s="395">
        <v>0</v>
      </c>
      <c r="K15" s="395">
        <v>0</v>
      </c>
      <c r="L15" s="395">
        <v>68162</v>
      </c>
      <c r="M15"/>
      <c r="N15"/>
      <c r="O15"/>
      <c r="P15"/>
      <c r="Q15"/>
    </row>
    <row r="16" spans="1:17">
      <c r="A16" s="108" t="s">
        <v>504</v>
      </c>
      <c r="B16" s="395">
        <v>0</v>
      </c>
      <c r="C16" s="395">
        <v>0</v>
      </c>
      <c r="D16" s="395">
        <v>0</v>
      </c>
      <c r="E16" s="395">
        <v>0</v>
      </c>
      <c r="F16" s="395">
        <v>0</v>
      </c>
      <c r="G16" s="395">
        <v>399000</v>
      </c>
      <c r="H16" s="395">
        <v>0</v>
      </c>
      <c r="I16" s="395">
        <v>0</v>
      </c>
      <c r="J16" s="395">
        <v>0</v>
      </c>
      <c r="K16" s="395">
        <v>0</v>
      </c>
      <c r="L16" s="395">
        <v>399000</v>
      </c>
      <c r="M16"/>
      <c r="N16"/>
      <c r="O16"/>
      <c r="P16"/>
      <c r="Q16"/>
    </row>
    <row r="17" spans="1:17">
      <c r="A17" s="108" t="s">
        <v>505</v>
      </c>
      <c r="B17" s="395">
        <v>0</v>
      </c>
      <c r="C17" s="395">
        <v>0</v>
      </c>
      <c r="D17" s="395">
        <v>0</v>
      </c>
      <c r="E17" s="395">
        <v>0</v>
      </c>
      <c r="F17" s="395">
        <v>0</v>
      </c>
      <c r="G17" s="395">
        <v>0</v>
      </c>
      <c r="H17" s="395">
        <v>0</v>
      </c>
      <c r="I17" s="395">
        <v>0</v>
      </c>
      <c r="J17" s="395">
        <v>0</v>
      </c>
      <c r="K17" s="395">
        <v>0</v>
      </c>
      <c r="L17" s="395">
        <v>0</v>
      </c>
      <c r="M17"/>
      <c r="N17"/>
      <c r="O17"/>
      <c r="P17"/>
      <c r="Q17"/>
    </row>
    <row r="18" spans="1:17">
      <c r="A18" s="108" t="s">
        <v>506</v>
      </c>
      <c r="B18" s="395">
        <v>0</v>
      </c>
      <c r="C18" s="395">
        <v>0</v>
      </c>
      <c r="D18" s="395">
        <v>0</v>
      </c>
      <c r="E18" s="395">
        <v>0</v>
      </c>
      <c r="F18" s="395">
        <v>0</v>
      </c>
      <c r="G18" s="395">
        <v>0</v>
      </c>
      <c r="H18" s="395">
        <v>0</v>
      </c>
      <c r="I18" s="395">
        <v>0</v>
      </c>
      <c r="J18" s="395">
        <v>0</v>
      </c>
      <c r="K18" s="395">
        <v>0</v>
      </c>
      <c r="L18" s="395">
        <v>0</v>
      </c>
      <c r="M18"/>
      <c r="N18"/>
      <c r="O18"/>
      <c r="P18"/>
      <c r="Q18"/>
    </row>
    <row r="19" spans="1:17">
      <c r="A19" s="108" t="s">
        <v>507</v>
      </c>
      <c r="B19" s="395">
        <v>0</v>
      </c>
      <c r="C19" s="395">
        <v>0</v>
      </c>
      <c r="D19" s="395">
        <v>0</v>
      </c>
      <c r="E19" s="395">
        <v>0</v>
      </c>
      <c r="F19" s="395">
        <v>0</v>
      </c>
      <c r="G19" s="395">
        <v>0</v>
      </c>
      <c r="H19" s="395">
        <v>0</v>
      </c>
      <c r="I19" s="395">
        <v>0</v>
      </c>
      <c r="J19" s="395">
        <v>0</v>
      </c>
      <c r="K19" s="395">
        <v>0</v>
      </c>
      <c r="L19" s="395">
        <v>0</v>
      </c>
      <c r="M19"/>
      <c r="N19"/>
      <c r="O19"/>
      <c r="P19"/>
      <c r="Q19"/>
    </row>
    <row r="20" spans="1:17">
      <c r="A20" s="108" t="s">
        <v>508</v>
      </c>
      <c r="B20" s="395">
        <v>955756</v>
      </c>
      <c r="C20" s="395">
        <v>438770</v>
      </c>
      <c r="D20" s="395">
        <v>828750</v>
      </c>
      <c r="E20" s="395">
        <v>0</v>
      </c>
      <c r="F20" s="395">
        <v>0</v>
      </c>
      <c r="G20" s="395">
        <v>0</v>
      </c>
      <c r="H20" s="395">
        <v>0</v>
      </c>
      <c r="I20" s="395">
        <v>0</v>
      </c>
      <c r="J20" s="395">
        <v>0</v>
      </c>
      <c r="K20" s="395">
        <v>0</v>
      </c>
      <c r="L20" s="395">
        <v>2223276</v>
      </c>
      <c r="M20"/>
      <c r="N20"/>
      <c r="O20"/>
      <c r="P20"/>
      <c r="Q20"/>
    </row>
    <row r="21" spans="1:17">
      <c r="A21" s="108" t="s">
        <v>509</v>
      </c>
      <c r="B21" s="395">
        <v>2645865</v>
      </c>
      <c r="C21" s="395">
        <v>0</v>
      </c>
      <c r="D21" s="395">
        <v>383672</v>
      </c>
      <c r="E21" s="395">
        <v>0</v>
      </c>
      <c r="F21" s="395">
        <v>0</v>
      </c>
      <c r="G21" s="395">
        <v>0</v>
      </c>
      <c r="H21" s="395">
        <v>0</v>
      </c>
      <c r="I21" s="395">
        <v>0</v>
      </c>
      <c r="J21" s="395">
        <v>0</v>
      </c>
      <c r="K21" s="395">
        <v>0</v>
      </c>
      <c r="L21" s="395">
        <v>3029537</v>
      </c>
      <c r="M21"/>
      <c r="N21"/>
      <c r="O21"/>
      <c r="P21"/>
      <c r="Q21"/>
    </row>
    <row r="22" spans="1:17">
      <c r="A22" s="108" t="s">
        <v>510</v>
      </c>
      <c r="B22" s="395">
        <v>0</v>
      </c>
      <c r="C22" s="395">
        <v>0</v>
      </c>
      <c r="D22" s="395">
        <v>0</v>
      </c>
      <c r="E22" s="395">
        <v>0</v>
      </c>
      <c r="F22" s="395">
        <v>0</v>
      </c>
      <c r="G22" s="395">
        <v>0</v>
      </c>
      <c r="H22" s="395">
        <v>0</v>
      </c>
      <c r="I22" s="395">
        <v>4701668</v>
      </c>
      <c r="J22" s="395">
        <v>0</v>
      </c>
      <c r="K22" s="395">
        <v>0</v>
      </c>
      <c r="L22" s="395">
        <v>4701668</v>
      </c>
      <c r="M22"/>
      <c r="N22"/>
      <c r="O22"/>
      <c r="P22"/>
      <c r="Q22"/>
    </row>
    <row r="23" spans="1:17">
      <c r="A23" s="108" t="s">
        <v>511</v>
      </c>
      <c r="B23" s="395">
        <v>0</v>
      </c>
      <c r="C23" s="395">
        <v>0</v>
      </c>
      <c r="D23" s="395">
        <v>0</v>
      </c>
      <c r="E23" s="395">
        <v>0</v>
      </c>
      <c r="F23" s="395">
        <v>0</v>
      </c>
      <c r="G23" s="395">
        <v>0</v>
      </c>
      <c r="H23" s="395">
        <v>0</v>
      </c>
      <c r="I23" s="395">
        <v>0</v>
      </c>
      <c r="J23" s="395">
        <v>0</v>
      </c>
      <c r="K23" s="395">
        <v>0</v>
      </c>
      <c r="L23" s="395">
        <v>0</v>
      </c>
      <c r="M23"/>
      <c r="N23"/>
      <c r="O23"/>
      <c r="P23"/>
      <c r="Q23"/>
    </row>
    <row r="24" spans="1:17">
      <c r="A24" s="108" t="s">
        <v>16</v>
      </c>
      <c r="B24" s="395">
        <v>200000</v>
      </c>
      <c r="C24" s="395">
        <v>0</v>
      </c>
      <c r="D24" s="395">
        <v>0</v>
      </c>
      <c r="E24" s="395">
        <v>0</v>
      </c>
      <c r="F24" s="395">
        <v>0</v>
      </c>
      <c r="G24" s="395">
        <v>0</v>
      </c>
      <c r="H24" s="395">
        <v>0</v>
      </c>
      <c r="I24" s="395">
        <v>0</v>
      </c>
      <c r="J24" s="395">
        <v>0</v>
      </c>
      <c r="K24" s="395">
        <v>0</v>
      </c>
      <c r="L24" s="395">
        <v>200000</v>
      </c>
      <c r="M24"/>
      <c r="N24"/>
      <c r="O24"/>
      <c r="P24"/>
      <c r="Q24"/>
    </row>
    <row r="25" spans="1:17">
      <c r="A25" s="109" t="s">
        <v>225</v>
      </c>
      <c r="B25" s="396">
        <v>426588066</v>
      </c>
      <c r="C25" s="396">
        <v>15786562</v>
      </c>
      <c r="D25" s="396">
        <v>4858998</v>
      </c>
      <c r="E25" s="396">
        <v>0</v>
      </c>
      <c r="F25" s="396">
        <v>1245862</v>
      </c>
      <c r="G25" s="396">
        <v>1333200</v>
      </c>
      <c r="H25" s="396">
        <v>180000</v>
      </c>
      <c r="I25" s="396">
        <v>4701668</v>
      </c>
      <c r="J25" s="396">
        <v>0</v>
      </c>
      <c r="K25" s="396">
        <v>1287433</v>
      </c>
      <c r="L25" s="396">
        <v>455981789</v>
      </c>
      <c r="M25" s="110"/>
      <c r="N25"/>
      <c r="O25"/>
      <c r="P25"/>
      <c r="Q25"/>
    </row>
    <row r="26" spans="1:17">
      <c r="A26" s="209"/>
      <c r="B26" s="209"/>
      <c r="C26" s="209"/>
      <c r="D26" s="209"/>
      <c r="E26" s="209"/>
      <c r="F26" s="209"/>
      <c r="G26" s="209"/>
      <c r="H26" s="209"/>
      <c r="I26" s="209"/>
      <c r="J26" s="209"/>
      <c r="K26" s="209"/>
      <c r="N26"/>
      <c r="O26"/>
      <c r="P26"/>
      <c r="Q26"/>
    </row>
    <row r="27" spans="1:17">
      <c r="A27" s="209"/>
      <c r="B27" s="209"/>
      <c r="C27" s="209"/>
      <c r="D27" s="209"/>
      <c r="E27" s="209"/>
      <c r="F27" s="209"/>
      <c r="G27" s="209"/>
      <c r="H27" s="209"/>
      <c r="I27" s="209"/>
      <c r="J27" s="209"/>
      <c r="K27" s="209"/>
      <c r="N27"/>
      <c r="O27"/>
      <c r="P27"/>
      <c r="Q27"/>
    </row>
    <row r="28" spans="1:17">
      <c r="A28" s="209" t="s">
        <v>513</v>
      </c>
      <c r="B28" s="209"/>
      <c r="C28" s="209"/>
      <c r="D28" s="209"/>
      <c r="E28" s="209"/>
      <c r="F28" s="209"/>
      <c r="G28" s="209"/>
      <c r="H28" s="209"/>
      <c r="I28" s="209"/>
      <c r="J28" s="209"/>
      <c r="K28" s="209"/>
      <c r="L28" s="209"/>
      <c r="N28"/>
      <c r="O28"/>
      <c r="P28"/>
      <c r="Q28"/>
    </row>
    <row r="29" spans="1:17">
      <c r="N29"/>
      <c r="O29"/>
      <c r="P29"/>
      <c r="Q29"/>
    </row>
    <row r="30" spans="1:17">
      <c r="N30"/>
      <c r="O30"/>
      <c r="P30"/>
      <c r="Q30"/>
    </row>
    <row r="31" spans="1:17">
      <c r="N31"/>
      <c r="O31"/>
      <c r="P31"/>
      <c r="Q31"/>
    </row>
    <row r="32" spans="1:17">
      <c r="N32"/>
      <c r="O32"/>
      <c r="P32"/>
      <c r="Q32"/>
    </row>
    <row r="33" spans="14:17">
      <c r="N33"/>
      <c r="O33"/>
      <c r="P33"/>
      <c r="Q33"/>
    </row>
    <row r="34" spans="14:17">
      <c r="N34"/>
      <c r="O34"/>
      <c r="P34"/>
      <c r="Q34"/>
    </row>
    <row r="35" spans="14:17">
      <c r="N35"/>
      <c r="O35"/>
      <c r="P35"/>
      <c r="Q35"/>
    </row>
    <row r="36" spans="14:17">
      <c r="N36"/>
      <c r="O36"/>
      <c r="P36"/>
      <c r="Q36"/>
    </row>
    <row r="37" spans="14:17">
      <c r="N37"/>
      <c r="O37"/>
      <c r="P37"/>
      <c r="Q37"/>
    </row>
    <row r="38" spans="14:17">
      <c r="N38"/>
      <c r="O38"/>
      <c r="P38"/>
      <c r="Q38"/>
    </row>
    <row r="39" spans="14:17">
      <c r="N39"/>
      <c r="O39"/>
      <c r="P39"/>
      <c r="Q39"/>
    </row>
    <row r="40" spans="14:17">
      <c r="N40"/>
      <c r="O40"/>
      <c r="P40"/>
      <c r="Q40"/>
    </row>
    <row r="41" spans="14:17">
      <c r="N41"/>
      <c r="O41"/>
      <c r="P41"/>
      <c r="Q41"/>
    </row>
    <row r="42" spans="14:17">
      <c r="N42"/>
      <c r="O42"/>
      <c r="P42"/>
      <c r="Q42"/>
    </row>
    <row r="43" spans="14:17">
      <c r="N43"/>
      <c r="O43"/>
      <c r="P43"/>
      <c r="Q43"/>
    </row>
    <row r="44" spans="14:17">
      <c r="N44"/>
      <c r="O44"/>
      <c r="P44"/>
      <c r="Q44"/>
    </row>
    <row r="45" spans="14:17">
      <c r="N45"/>
      <c r="O45"/>
      <c r="P45"/>
      <c r="Q45"/>
    </row>
    <row r="46" spans="14:17">
      <c r="N46"/>
      <c r="O46"/>
      <c r="P46"/>
      <c r="Q46"/>
    </row>
    <row r="47" spans="14:17">
      <c r="N47"/>
      <c r="O47"/>
      <c r="P47"/>
      <c r="Q47"/>
    </row>
    <row r="48" spans="14:17">
      <c r="N48"/>
      <c r="O48"/>
      <c r="P48"/>
      <c r="Q48"/>
    </row>
    <row r="49" spans="14:17">
      <c r="N49"/>
      <c r="O49"/>
      <c r="P49"/>
      <c r="Q49"/>
    </row>
    <row r="50" spans="14:17">
      <c r="N50"/>
      <c r="O50"/>
      <c r="P50"/>
      <c r="Q50"/>
    </row>
    <row r="51" spans="14:17">
      <c r="N51"/>
      <c r="O51"/>
      <c r="P51"/>
      <c r="Q51"/>
    </row>
    <row r="52" spans="14:17">
      <c r="N52"/>
      <c r="O52"/>
      <c r="P52"/>
      <c r="Q52"/>
    </row>
    <row r="53" spans="14:17">
      <c r="N53"/>
      <c r="O53"/>
      <c r="P53"/>
      <c r="Q53"/>
    </row>
    <row r="54" spans="14:17">
      <c r="N54"/>
      <c r="O54"/>
      <c r="P54"/>
      <c r="Q54"/>
    </row>
    <row r="55" spans="14:17">
      <c r="N55"/>
      <c r="O55"/>
      <c r="P55"/>
      <c r="Q55"/>
    </row>
    <row r="56" spans="14:17">
      <c r="N56"/>
      <c r="O56"/>
      <c r="P56"/>
      <c r="Q56"/>
    </row>
    <row r="57" spans="14:17">
      <c r="N57"/>
      <c r="O57"/>
      <c r="P57"/>
      <c r="Q57"/>
    </row>
    <row r="58" spans="14:17">
      <c r="N58"/>
      <c r="O58"/>
      <c r="P58"/>
      <c r="Q58"/>
    </row>
    <row r="59" spans="14:17">
      <c r="N59"/>
      <c r="O59"/>
      <c r="P59"/>
      <c r="Q59"/>
    </row>
    <row r="60" spans="14:17">
      <c r="N60"/>
      <c r="O60"/>
      <c r="P60"/>
      <c r="Q60"/>
    </row>
    <row r="61" spans="14:17">
      <c r="N61"/>
      <c r="O61"/>
      <c r="P61"/>
      <c r="Q61"/>
    </row>
    <row r="62" spans="14:17">
      <c r="N62"/>
      <c r="O62"/>
      <c r="P62"/>
      <c r="Q62"/>
    </row>
    <row r="63" spans="14:17">
      <c r="N63"/>
      <c r="O63"/>
      <c r="P63"/>
      <c r="Q63"/>
    </row>
    <row r="64" spans="14:17">
      <c r="N64"/>
      <c r="O64"/>
      <c r="P64"/>
      <c r="Q64"/>
    </row>
    <row r="65" spans="14:17">
      <c r="N65"/>
      <c r="O65"/>
      <c r="P65"/>
      <c r="Q65"/>
    </row>
    <row r="66" spans="14:17">
      <c r="N66"/>
      <c r="O66"/>
      <c r="P66"/>
      <c r="Q66"/>
    </row>
    <row r="67" spans="14:17">
      <c r="N67"/>
      <c r="O67"/>
      <c r="P67"/>
      <c r="Q67"/>
    </row>
    <row r="68" spans="14:17">
      <c r="N68"/>
      <c r="O68"/>
      <c r="P68"/>
      <c r="Q68"/>
    </row>
    <row r="69" spans="14:17">
      <c r="N69"/>
      <c r="O69"/>
      <c r="P69"/>
      <c r="Q69"/>
    </row>
    <row r="70" spans="14:17">
      <c r="N70"/>
      <c r="O70"/>
      <c r="P70"/>
      <c r="Q70"/>
    </row>
    <row r="71" spans="14:17">
      <c r="N71"/>
      <c r="O71"/>
      <c r="P71"/>
      <c r="Q71"/>
    </row>
    <row r="72" spans="14:17">
      <c r="N72"/>
      <c r="O72"/>
      <c r="P72"/>
      <c r="Q72"/>
    </row>
    <row r="73" spans="14:17">
      <c r="N73"/>
      <c r="O73"/>
      <c r="P73"/>
      <c r="Q73"/>
    </row>
    <row r="74" spans="14:17">
      <c r="N74"/>
      <c r="O74"/>
      <c r="P74"/>
      <c r="Q74"/>
    </row>
    <row r="75" spans="14:17">
      <c r="N75"/>
      <c r="O75"/>
      <c r="P75"/>
      <c r="Q75"/>
    </row>
    <row r="76" spans="14:17">
      <c r="N76"/>
      <c r="O76"/>
      <c r="P76"/>
      <c r="Q76"/>
    </row>
    <row r="77" spans="14:17">
      <c r="N77"/>
      <c r="O77"/>
      <c r="P77"/>
      <c r="Q77"/>
    </row>
    <row r="78" spans="14:17">
      <c r="N78"/>
      <c r="O78"/>
      <c r="P78"/>
      <c r="Q78"/>
    </row>
    <row r="79" spans="14:17">
      <c r="N79"/>
      <c r="O79"/>
      <c r="P79"/>
      <c r="Q79"/>
    </row>
    <row r="80" spans="14:17">
      <c r="N80"/>
      <c r="O80"/>
      <c r="P80"/>
      <c r="Q80"/>
    </row>
    <row r="81" spans="1:17">
      <c r="N81"/>
      <c r="O81"/>
      <c r="P81"/>
      <c r="Q81"/>
    </row>
    <row r="82" spans="1:17">
      <c r="N82"/>
      <c r="O82"/>
      <c r="P82"/>
      <c r="Q82"/>
    </row>
    <row r="83" spans="1:17">
      <c r="N83"/>
      <c r="O83"/>
      <c r="P83"/>
      <c r="Q83"/>
    </row>
    <row r="84" spans="1:17" ht="14.25" customHeight="1">
      <c r="N84"/>
      <c r="O84"/>
      <c r="P84"/>
      <c r="Q84"/>
    </row>
    <row r="85" spans="1:17" s="111" customFormat="1">
      <c r="A85"/>
      <c r="B85" s="102"/>
      <c r="C85" s="54"/>
      <c r="D85" s="54"/>
      <c r="E85" s="54"/>
      <c r="F85" s="54"/>
      <c r="G85" s="54"/>
      <c r="H85" s="54"/>
      <c r="I85" s="54"/>
      <c r="J85" s="54"/>
      <c r="K85" s="54"/>
      <c r="L85" s="54"/>
      <c r="M85" s="103"/>
    </row>
    <row r="86" spans="1:17">
      <c r="N86"/>
      <c r="O86"/>
      <c r="P86"/>
      <c r="Q86"/>
    </row>
    <row r="87" spans="1:17">
      <c r="N87"/>
      <c r="O87"/>
      <c r="P87"/>
      <c r="Q87"/>
    </row>
    <row r="88" spans="1:17">
      <c r="N88"/>
      <c r="O88"/>
      <c r="P88"/>
      <c r="Q88"/>
    </row>
    <row r="89" spans="1:17">
      <c r="N89"/>
      <c r="O89"/>
      <c r="P89"/>
      <c r="Q89"/>
    </row>
    <row r="90" spans="1:17">
      <c r="N90"/>
      <c r="O90"/>
      <c r="P90"/>
      <c r="Q90"/>
    </row>
    <row r="91" spans="1:17">
      <c r="N91"/>
      <c r="O91"/>
      <c r="P91"/>
      <c r="Q91"/>
    </row>
    <row r="92" spans="1:17">
      <c r="N92"/>
      <c r="O92"/>
      <c r="P92"/>
      <c r="Q92"/>
    </row>
    <row r="93" spans="1:17">
      <c r="N93"/>
      <c r="O93"/>
      <c r="P93"/>
      <c r="Q93"/>
    </row>
    <row r="94" spans="1:17">
      <c r="N94"/>
      <c r="O94"/>
      <c r="P94"/>
      <c r="Q94"/>
    </row>
    <row r="95" spans="1:17">
      <c r="N95"/>
      <c r="O95"/>
      <c r="P95"/>
      <c r="Q95"/>
    </row>
    <row r="96" spans="1:17">
      <c r="N96"/>
      <c r="O96"/>
      <c r="P96"/>
      <c r="Q96"/>
    </row>
    <row r="97" spans="14:17">
      <c r="N97"/>
      <c r="O97"/>
      <c r="P97"/>
      <c r="Q97"/>
    </row>
    <row r="98" spans="14:17">
      <c r="N98"/>
      <c r="O98"/>
      <c r="P98"/>
      <c r="Q98"/>
    </row>
    <row r="99" spans="14:17">
      <c r="N99"/>
      <c r="O99"/>
      <c r="P99"/>
      <c r="Q99"/>
    </row>
    <row r="100" spans="14:17">
      <c r="N100"/>
      <c r="O100"/>
      <c r="P100"/>
      <c r="Q100"/>
    </row>
    <row r="101" spans="14:17">
      <c r="N101"/>
      <c r="O101"/>
      <c r="P101"/>
      <c r="Q101"/>
    </row>
    <row r="102" spans="14:17">
      <c r="N102"/>
      <c r="O102"/>
      <c r="P102"/>
      <c r="Q102"/>
    </row>
    <row r="103" spans="14:17">
      <c r="N103"/>
      <c r="O103"/>
      <c r="P103"/>
      <c r="Q103"/>
    </row>
    <row r="104" spans="14:17">
      <c r="N104"/>
      <c r="O104"/>
      <c r="P104"/>
      <c r="Q104"/>
    </row>
    <row r="105" spans="14:17">
      <c r="N105"/>
      <c r="O105"/>
      <c r="P105"/>
      <c r="Q105"/>
    </row>
    <row r="106" spans="14:17">
      <c r="N106"/>
      <c r="O106"/>
      <c r="P106"/>
      <c r="Q106"/>
    </row>
    <row r="107" spans="14:17">
      <c r="N107"/>
      <c r="O107"/>
      <c r="P107"/>
      <c r="Q107"/>
    </row>
    <row r="108" spans="14:17">
      <c r="N108"/>
      <c r="O108"/>
      <c r="P108"/>
      <c r="Q108"/>
    </row>
    <row r="109" spans="14:17">
      <c r="N109"/>
      <c r="O109"/>
      <c r="P109"/>
      <c r="Q109"/>
    </row>
    <row r="110" spans="14:17">
      <c r="N110"/>
      <c r="O110"/>
      <c r="P110"/>
      <c r="Q110"/>
    </row>
    <row r="111" spans="14:17">
      <c r="N111"/>
      <c r="O111"/>
      <c r="P111"/>
      <c r="Q111"/>
    </row>
    <row r="112" spans="14:17">
      <c r="N112"/>
      <c r="O112"/>
      <c r="P112"/>
      <c r="Q112"/>
    </row>
    <row r="113" spans="14:17">
      <c r="N113"/>
      <c r="O113"/>
      <c r="P113"/>
      <c r="Q113"/>
    </row>
    <row r="114" spans="14:17">
      <c r="N114"/>
      <c r="O114"/>
      <c r="P114"/>
      <c r="Q114"/>
    </row>
    <row r="115" spans="14:17">
      <c r="N115"/>
      <c r="O115"/>
      <c r="P115"/>
      <c r="Q115"/>
    </row>
    <row r="116" spans="14:17">
      <c r="N116"/>
      <c r="O116"/>
      <c r="P116"/>
      <c r="Q116"/>
    </row>
    <row r="117" spans="14:17">
      <c r="N117"/>
      <c r="O117"/>
      <c r="P117"/>
      <c r="Q117"/>
    </row>
    <row r="118" spans="14:17">
      <c r="N118"/>
      <c r="O118"/>
      <c r="P118"/>
      <c r="Q118"/>
    </row>
    <row r="119" spans="14:17">
      <c r="N119"/>
      <c r="O119"/>
      <c r="P119"/>
      <c r="Q119"/>
    </row>
    <row r="120" spans="14:17">
      <c r="N120"/>
      <c r="O120"/>
      <c r="P120"/>
      <c r="Q120"/>
    </row>
    <row r="121" spans="14:17">
      <c r="N121"/>
      <c r="O121"/>
      <c r="P121"/>
      <c r="Q121"/>
    </row>
    <row r="122" spans="14:17">
      <c r="N122"/>
      <c r="O122"/>
      <c r="P122"/>
      <c r="Q122"/>
    </row>
    <row r="123" spans="14:17">
      <c r="N123"/>
      <c r="O123"/>
      <c r="P123"/>
      <c r="Q123"/>
    </row>
    <row r="124" spans="14:17">
      <c r="N124"/>
      <c r="O124"/>
      <c r="P124"/>
      <c r="Q124"/>
    </row>
    <row r="125" spans="14:17">
      <c r="N125"/>
      <c r="O125"/>
      <c r="P125"/>
      <c r="Q125"/>
    </row>
    <row r="126" spans="14:17">
      <c r="N126"/>
      <c r="O126"/>
      <c r="P126"/>
      <c r="Q126"/>
    </row>
    <row r="127" spans="14:17">
      <c r="N127"/>
      <c r="O127"/>
      <c r="P127"/>
      <c r="Q127"/>
    </row>
    <row r="128" spans="14:17">
      <c r="N128"/>
      <c r="O128"/>
      <c r="P128"/>
      <c r="Q128"/>
    </row>
  </sheetData>
  <pageMargins left="0.25" right="0.25" top="0.75" bottom="0.75" header="0.3" footer="0.3"/>
  <pageSetup scale="62" fitToHeight="0" orientation="landscape" horizontalDpi="1200" verticalDpi="1200" r:id="rId1"/>
  <headerFooter>
    <oddFooter>&amp;LOneCare Vermont FY 2024 ACO Budget Submission&amp;R&amp;P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pageSetUpPr fitToPage="1"/>
  </sheetPr>
  <dimension ref="A1:K32"/>
  <sheetViews>
    <sheetView zoomScaleNormal="100" workbookViewId="0">
      <selection activeCell="C2" sqref="C2"/>
    </sheetView>
  </sheetViews>
  <sheetFormatPr defaultColWidth="9.140625" defaultRowHeight="15" customHeight="1"/>
  <cols>
    <col min="1" max="1" width="28.140625" style="56" customWidth="1"/>
    <col min="2" max="2" width="22" style="56" customWidth="1"/>
    <col min="3" max="3" width="20.140625" style="56" customWidth="1"/>
    <col min="4" max="4" width="18.42578125" style="56" customWidth="1"/>
    <col min="5" max="5" width="20.5703125" style="56" customWidth="1"/>
    <col min="6" max="9" width="22" style="56" customWidth="1"/>
    <col min="10" max="10" width="19" style="56" customWidth="1"/>
    <col min="11" max="12" width="22" style="56" customWidth="1"/>
    <col min="13" max="16384" width="9.140625" style="56"/>
  </cols>
  <sheetData>
    <row r="1" spans="1:11" s="237" customFormat="1" ht="16.5">
      <c r="A1" s="224" t="s">
        <v>514</v>
      </c>
      <c r="B1" s="236"/>
      <c r="C1" s="236"/>
      <c r="D1" s="236"/>
      <c r="E1" s="236"/>
      <c r="F1" s="236"/>
      <c r="G1" s="236"/>
      <c r="H1" s="236"/>
    </row>
    <row r="2" spans="1:11" s="237" customFormat="1" ht="16.5">
      <c r="A2" s="224" t="s">
        <v>515</v>
      </c>
      <c r="B2" s="236"/>
      <c r="C2" s="368"/>
      <c r="D2" s="236"/>
      <c r="E2" s="236"/>
      <c r="F2" s="236"/>
      <c r="G2" s="236"/>
      <c r="H2" s="236"/>
    </row>
    <row r="3" spans="1:11" ht="14.45" customHeight="1">
      <c r="A3" s="513" t="s">
        <v>516</v>
      </c>
      <c r="B3" s="513"/>
      <c r="C3" s="513"/>
      <c r="D3" s="513"/>
      <c r="E3" s="513"/>
      <c r="F3" s="513"/>
      <c r="G3" s="513"/>
      <c r="H3" s="513"/>
      <c r="I3" s="513"/>
      <c r="J3" s="513"/>
      <c r="K3" s="513"/>
    </row>
    <row r="4" spans="1:11">
      <c r="A4" s="506" t="s">
        <v>517</v>
      </c>
      <c r="B4" s="514" t="s">
        <v>518</v>
      </c>
      <c r="C4" s="516" t="s">
        <v>12</v>
      </c>
      <c r="D4" s="516"/>
      <c r="E4" s="516"/>
      <c r="F4" s="516" t="s">
        <v>519</v>
      </c>
      <c r="G4" s="516"/>
      <c r="H4" s="516"/>
      <c r="I4" s="516" t="s">
        <v>520</v>
      </c>
      <c r="J4" s="516"/>
      <c r="K4" s="516"/>
    </row>
    <row r="5" spans="1:11" ht="30.75" customHeight="1">
      <c r="A5" s="506"/>
      <c r="B5" s="515"/>
      <c r="C5" s="61" t="s">
        <v>521</v>
      </c>
      <c r="D5" s="61" t="s">
        <v>522</v>
      </c>
      <c r="E5" s="61" t="s">
        <v>523</v>
      </c>
      <c r="F5" s="61" t="s">
        <v>521</v>
      </c>
      <c r="G5" s="61" t="s">
        <v>522</v>
      </c>
      <c r="H5" s="61" t="s">
        <v>523</v>
      </c>
      <c r="I5" s="61" t="s">
        <v>521</v>
      </c>
      <c r="J5" s="61" t="s">
        <v>522</v>
      </c>
      <c r="K5" s="61" t="s">
        <v>523</v>
      </c>
    </row>
    <row r="6" spans="1:11" ht="180">
      <c r="A6" s="8" t="s">
        <v>524</v>
      </c>
      <c r="B6" s="191" t="s">
        <v>525</v>
      </c>
      <c r="C6" s="162">
        <v>0.5</v>
      </c>
      <c r="D6" s="162">
        <v>0.10009999999999999</v>
      </c>
      <c r="E6" s="163">
        <f>((C6-D6)/C6)*-1</f>
        <v>-0.79980000000000007</v>
      </c>
      <c r="F6" s="163">
        <v>0.38</v>
      </c>
      <c r="G6" s="163">
        <v>0.2676</v>
      </c>
      <c r="H6" s="163">
        <f>((F6-G6)/F6)*-1</f>
        <v>-0.29578947368421055</v>
      </c>
      <c r="I6" s="163">
        <v>0.32</v>
      </c>
      <c r="J6" s="163">
        <v>0.19670000000000001</v>
      </c>
      <c r="K6" s="163">
        <f>((I6-J6)/I6)*-1</f>
        <v>-0.38531249999999995</v>
      </c>
    </row>
    <row r="7" spans="1:11" ht="150">
      <c r="A7" s="8" t="s">
        <v>526</v>
      </c>
      <c r="B7" s="191" t="s">
        <v>527</v>
      </c>
      <c r="C7" s="163">
        <v>0.5</v>
      </c>
      <c r="D7" s="162">
        <v>0.65359999999999996</v>
      </c>
      <c r="E7" s="163">
        <f>((C7-D7)/C7)*-1</f>
        <v>0.30719999999999992</v>
      </c>
      <c r="F7" s="163">
        <v>0.59</v>
      </c>
      <c r="G7" s="163">
        <v>0.61429999999999996</v>
      </c>
      <c r="H7" s="163">
        <f t="shared" ref="H7:H9" si="0">((F7-G7)/F7)*-1</f>
        <v>4.1186440677966084E-2</v>
      </c>
      <c r="I7" s="163">
        <v>0.62</v>
      </c>
      <c r="J7" s="163">
        <v>0.63470000000000004</v>
      </c>
      <c r="K7" s="163">
        <f t="shared" ref="K7:K9" si="1">((I7-J7)/I7)*-1</f>
        <v>2.3709677419354914E-2</v>
      </c>
    </row>
    <row r="8" spans="1:11" ht="48.6" customHeight="1">
      <c r="A8" s="8" t="s">
        <v>528</v>
      </c>
      <c r="B8" s="60" t="s">
        <v>82</v>
      </c>
      <c r="C8" s="503" t="s">
        <v>82</v>
      </c>
      <c r="D8" s="503"/>
      <c r="E8" s="503"/>
      <c r="F8" s="163">
        <v>0.4</v>
      </c>
      <c r="G8" s="163">
        <v>0.78200000000000003</v>
      </c>
      <c r="H8" s="163">
        <f t="shared" si="0"/>
        <v>0.95499999999999996</v>
      </c>
      <c r="I8" s="163">
        <v>0.4</v>
      </c>
      <c r="J8" s="163">
        <v>0.82399999999999995</v>
      </c>
      <c r="K8" s="163">
        <f t="shared" si="1"/>
        <v>1.0599999999999998</v>
      </c>
    </row>
    <row r="9" spans="1:11" ht="88.9" customHeight="1">
      <c r="A9" s="8" t="s">
        <v>529</v>
      </c>
      <c r="B9" s="60" t="s">
        <v>530</v>
      </c>
      <c r="C9" s="503"/>
      <c r="D9" s="503"/>
      <c r="E9" s="503"/>
      <c r="F9" s="163">
        <v>0.5</v>
      </c>
      <c r="G9" s="163">
        <v>0.68100000000000005</v>
      </c>
      <c r="H9" s="163">
        <f t="shared" si="0"/>
        <v>0.3620000000000001</v>
      </c>
      <c r="I9" s="163">
        <v>0.5</v>
      </c>
      <c r="J9" s="163">
        <v>0.63600000000000001</v>
      </c>
      <c r="K9" s="163">
        <f t="shared" si="1"/>
        <v>0.27200000000000002</v>
      </c>
    </row>
    <row r="10" spans="1:11" ht="20.25" customHeight="1">
      <c r="A10" s="58"/>
    </row>
    <row r="11" spans="1:11" s="193" customFormat="1">
      <c r="A11" s="504" t="s">
        <v>531</v>
      </c>
      <c r="B11" s="505"/>
      <c r="C11" s="505"/>
      <c r="D11" s="505"/>
      <c r="E11" s="505"/>
      <c r="F11" s="505"/>
      <c r="G11" s="505"/>
      <c r="H11" s="505"/>
      <c r="I11" s="505"/>
      <c r="J11" s="505"/>
      <c r="K11" s="505"/>
    </row>
    <row r="12" spans="1:11" s="193" customFormat="1">
      <c r="A12" s="506" t="s">
        <v>517</v>
      </c>
      <c r="B12" s="507" t="s">
        <v>518</v>
      </c>
      <c r="C12" s="508" t="s">
        <v>532</v>
      </c>
      <c r="D12" s="508"/>
      <c r="E12" s="508"/>
      <c r="F12" s="508" t="s">
        <v>533</v>
      </c>
      <c r="G12" s="508"/>
      <c r="H12" s="508"/>
      <c r="I12" s="508" t="s">
        <v>534</v>
      </c>
      <c r="J12" s="508"/>
      <c r="K12" s="508"/>
    </row>
    <row r="13" spans="1:11" s="193" customFormat="1">
      <c r="A13" s="506"/>
      <c r="B13" s="507"/>
      <c r="C13" s="153" t="s">
        <v>521</v>
      </c>
      <c r="D13" s="153" t="s">
        <v>535</v>
      </c>
      <c r="E13" s="152" t="s">
        <v>536</v>
      </c>
      <c r="F13" s="153" t="s">
        <v>521</v>
      </c>
      <c r="G13" s="153" t="s">
        <v>535</v>
      </c>
      <c r="H13" s="153" t="s">
        <v>536</v>
      </c>
      <c r="I13" s="153" t="s">
        <v>521</v>
      </c>
      <c r="J13" s="153" t="s">
        <v>535</v>
      </c>
      <c r="K13" s="153" t="s">
        <v>536</v>
      </c>
    </row>
    <row r="14" spans="1:11" s="193" customFormat="1">
      <c r="A14" s="455" t="s">
        <v>537</v>
      </c>
      <c r="B14" s="451" t="s">
        <v>82</v>
      </c>
      <c r="C14" s="194">
        <v>0.57499999999999996</v>
      </c>
      <c r="D14" s="195">
        <v>0.26700000000000002</v>
      </c>
      <c r="E14" s="196" t="s">
        <v>68</v>
      </c>
      <c r="F14" s="197">
        <v>0.57499999999999996</v>
      </c>
      <c r="G14" s="168">
        <v>60.7</v>
      </c>
      <c r="H14" s="198" t="s">
        <v>62</v>
      </c>
      <c r="I14" s="197">
        <v>0.57499999999999996</v>
      </c>
      <c r="J14" s="199">
        <v>0.69899999999999995</v>
      </c>
      <c r="K14" s="198" t="s">
        <v>62</v>
      </c>
    </row>
    <row r="15" spans="1:11" s="193" customFormat="1">
      <c r="A15" s="455" t="s">
        <v>528</v>
      </c>
      <c r="B15" s="451" t="s">
        <v>82</v>
      </c>
      <c r="C15" s="197">
        <v>0.57399999999999995</v>
      </c>
      <c r="D15" s="168" t="s">
        <v>82</v>
      </c>
      <c r="E15" s="196" t="s">
        <v>82</v>
      </c>
      <c r="F15" s="197">
        <v>0.57399999999999995</v>
      </c>
      <c r="G15" s="199">
        <v>0.61799999999999999</v>
      </c>
      <c r="H15" s="198" t="s">
        <v>62</v>
      </c>
      <c r="I15" s="197">
        <v>0.57399999999999995</v>
      </c>
      <c r="J15" s="199">
        <v>0.71399999999999997</v>
      </c>
      <c r="K15" s="304" t="s">
        <v>62</v>
      </c>
    </row>
    <row r="16" spans="1:11" s="193" customFormat="1" ht="150">
      <c r="A16" s="8" t="s">
        <v>538</v>
      </c>
      <c r="B16" s="452" t="s">
        <v>527</v>
      </c>
      <c r="C16" s="192">
        <v>0.39900000000000002</v>
      </c>
      <c r="D16" s="192" t="s">
        <v>539</v>
      </c>
      <c r="E16" s="200" t="s">
        <v>82</v>
      </c>
      <c r="F16" s="197">
        <v>0.39900000000000002</v>
      </c>
      <c r="G16" s="201" t="s">
        <v>539</v>
      </c>
      <c r="H16" s="198" t="s">
        <v>82</v>
      </c>
      <c r="I16" s="197">
        <v>0.39900000000000002</v>
      </c>
      <c r="J16" s="201" t="s">
        <v>539</v>
      </c>
      <c r="K16" s="198" t="s">
        <v>82</v>
      </c>
    </row>
    <row r="17" spans="1:11" s="193" customFormat="1" ht="135">
      <c r="A17" s="8" t="s">
        <v>540</v>
      </c>
      <c r="B17" s="316" t="s">
        <v>541</v>
      </c>
      <c r="C17" s="202" t="s">
        <v>542</v>
      </c>
      <c r="D17" s="501">
        <v>0.503</v>
      </c>
      <c r="E17" s="203" t="s">
        <v>543</v>
      </c>
      <c r="F17" s="202" t="s">
        <v>542</v>
      </c>
      <c r="G17" s="509">
        <v>0.53900000000000003</v>
      </c>
      <c r="H17" s="203" t="s">
        <v>543</v>
      </c>
      <c r="I17" s="202" t="s">
        <v>542</v>
      </c>
      <c r="J17" s="511">
        <v>0.32900000000000001</v>
      </c>
      <c r="K17" s="149" t="s">
        <v>543</v>
      </c>
    </row>
    <row r="18" spans="1:11" s="193" customFormat="1" ht="135">
      <c r="A18" s="8" t="s">
        <v>544</v>
      </c>
      <c r="B18" s="453" t="s">
        <v>541</v>
      </c>
      <c r="C18" s="202" t="s">
        <v>545</v>
      </c>
      <c r="D18" s="502"/>
      <c r="E18" s="203" t="s">
        <v>546</v>
      </c>
      <c r="F18" s="202" t="s">
        <v>545</v>
      </c>
      <c r="G18" s="510"/>
      <c r="H18" s="203" t="s">
        <v>546</v>
      </c>
      <c r="I18" s="202" t="s">
        <v>545</v>
      </c>
      <c r="J18" s="512"/>
      <c r="K18" s="149" t="s">
        <v>547</v>
      </c>
    </row>
    <row r="19" spans="1:11" s="193" customFormat="1" ht="61.5" customHeight="1">
      <c r="A19" s="8" t="s">
        <v>548</v>
      </c>
      <c r="B19" s="454" t="s">
        <v>82</v>
      </c>
      <c r="C19" s="202" t="s">
        <v>545</v>
      </c>
      <c r="D19" s="199">
        <v>0.35399999999999998</v>
      </c>
      <c r="E19" s="149" t="s">
        <v>549</v>
      </c>
      <c r="F19" s="202" t="s">
        <v>545</v>
      </c>
      <c r="G19" s="199">
        <v>0.32100000000000001</v>
      </c>
      <c r="H19" s="149" t="s">
        <v>549</v>
      </c>
      <c r="I19" s="202" t="s">
        <v>545</v>
      </c>
      <c r="J19" s="199">
        <v>0.23599999999999999</v>
      </c>
      <c r="K19" s="305" t="s">
        <v>549</v>
      </c>
    </row>
    <row r="20" spans="1:11" s="193" customFormat="1" ht="162" customHeight="1">
      <c r="A20" s="8" t="s">
        <v>550</v>
      </c>
      <c r="B20" s="453" t="s">
        <v>551</v>
      </c>
      <c r="C20" s="202" t="s">
        <v>545</v>
      </c>
      <c r="D20" s="199">
        <v>0.65</v>
      </c>
      <c r="E20" s="202" t="s">
        <v>552</v>
      </c>
      <c r="F20" s="202" t="s">
        <v>545</v>
      </c>
      <c r="G20" s="199">
        <v>0.56799999999999995</v>
      </c>
      <c r="H20" s="202" t="s">
        <v>552</v>
      </c>
      <c r="I20" s="202" t="s">
        <v>545</v>
      </c>
      <c r="J20" s="199">
        <v>0.65600000000000003</v>
      </c>
      <c r="K20" s="202" t="s">
        <v>552</v>
      </c>
    </row>
    <row r="21" spans="1:11" s="193" customFormat="1" ht="156" customHeight="1">
      <c r="A21" s="456" t="s">
        <v>553</v>
      </c>
      <c r="B21" s="453" t="s">
        <v>551</v>
      </c>
      <c r="C21" s="202" t="s">
        <v>545</v>
      </c>
      <c r="D21" s="199">
        <v>0.22600000000000001</v>
      </c>
      <c r="E21" s="202" t="s">
        <v>554</v>
      </c>
      <c r="F21" s="202" t="s">
        <v>545</v>
      </c>
      <c r="G21" s="199">
        <v>0.20100000000000001</v>
      </c>
      <c r="H21" s="202" t="s">
        <v>554</v>
      </c>
      <c r="I21" s="202" t="s">
        <v>545</v>
      </c>
      <c r="J21" s="199">
        <v>0.25700000000000001</v>
      </c>
      <c r="K21" s="202" t="s">
        <v>554</v>
      </c>
    </row>
    <row r="22" spans="1:11" s="193" customFormat="1">
      <c r="A22" s="26"/>
      <c r="B22" s="204"/>
      <c r="C22" s="204"/>
      <c r="D22" s="204"/>
    </row>
    <row r="23" spans="1:11" s="193" customFormat="1">
      <c r="A23" s="205" t="s">
        <v>555</v>
      </c>
      <c r="B23" s="204"/>
      <c r="D23" s="204"/>
    </row>
    <row r="24" spans="1:11" s="193" customFormat="1">
      <c r="A24" s="258" t="s">
        <v>556</v>
      </c>
      <c r="B24" s="204"/>
      <c r="C24" s="204"/>
      <c r="D24" s="204"/>
    </row>
    <row r="25" spans="1:11">
      <c r="A25" s="59"/>
      <c r="B25" s="59"/>
      <c r="C25" s="59"/>
      <c r="D25" s="59"/>
    </row>
    <row r="26" spans="1:11">
      <c r="A26" s="59"/>
      <c r="B26" s="59"/>
      <c r="C26" s="59"/>
      <c r="D26" s="59"/>
    </row>
    <row r="27" spans="1:11">
      <c r="A27" s="58"/>
      <c r="B27" s="57"/>
      <c r="C27" s="57"/>
      <c r="D27" s="57"/>
    </row>
    <row r="28" spans="1:11">
      <c r="A28" s="58"/>
      <c r="B28" s="57"/>
      <c r="C28" s="57"/>
      <c r="D28" s="57"/>
    </row>
    <row r="29" spans="1:11">
      <c r="A29" s="58"/>
      <c r="B29" s="57"/>
      <c r="C29" s="57"/>
      <c r="D29" s="57"/>
    </row>
    <row r="30" spans="1:11">
      <c r="A30" s="58"/>
      <c r="B30" s="57"/>
      <c r="C30" s="57"/>
      <c r="D30" s="57"/>
    </row>
    <row r="31" spans="1:11">
      <c r="A31" s="58"/>
      <c r="B31" s="57"/>
      <c r="C31" s="57"/>
      <c r="D31" s="57"/>
    </row>
    <row r="32" spans="1:11">
      <c r="B32" s="57"/>
      <c r="C32" s="57"/>
      <c r="D32" s="57"/>
    </row>
  </sheetData>
  <mergeCells count="16">
    <mergeCell ref="A3:K3"/>
    <mergeCell ref="A4:A5"/>
    <mergeCell ref="B4:B5"/>
    <mergeCell ref="C4:E4"/>
    <mergeCell ref="F4:H4"/>
    <mergeCell ref="I4:K4"/>
    <mergeCell ref="D17:D18"/>
    <mergeCell ref="C8:E9"/>
    <mergeCell ref="A11:K11"/>
    <mergeCell ref="A12:A13"/>
    <mergeCell ref="B12:B13"/>
    <mergeCell ref="C12:E12"/>
    <mergeCell ref="F12:H12"/>
    <mergeCell ref="I12:K12"/>
    <mergeCell ref="G17:G18"/>
    <mergeCell ref="J17:J18"/>
  </mergeCells>
  <pageMargins left="0.25" right="0.25" top="0.75" bottom="0.75" header="0.3" footer="0.3"/>
  <pageSetup scale="56" fitToHeight="0" orientation="landscape" r:id="rId1"/>
  <headerFooter>
    <oddFooter>&amp;LOneCare Vermont FY 2024 ACO Budget Submission&amp;R&amp;P of &amp;N</oddFooter>
  </headerFooter>
  <rowBreaks count="1" manualBreakCount="1">
    <brk id="1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pageSetUpPr fitToPage="1"/>
  </sheetPr>
  <dimension ref="A1:R26"/>
  <sheetViews>
    <sheetView zoomScaleNormal="100" workbookViewId="0">
      <selection activeCell="E1" sqref="E1"/>
    </sheetView>
  </sheetViews>
  <sheetFormatPr defaultColWidth="8.85546875" defaultRowHeight="15"/>
  <cols>
    <col min="1" max="1" width="24" style="355" customWidth="1"/>
    <col min="2" max="3" width="11.5703125" style="355" customWidth="1"/>
    <col min="4" max="4" width="37.42578125" style="355" customWidth="1"/>
    <col min="5" max="5" width="12.5703125" style="355" customWidth="1"/>
    <col min="6" max="6" width="24.85546875" style="355" customWidth="1"/>
    <col min="7" max="7" width="23.28515625" style="355" customWidth="1"/>
    <col min="8" max="8" width="15.5703125" style="355" customWidth="1"/>
    <col min="9" max="9" width="22.7109375" style="355" customWidth="1"/>
    <col min="10" max="10" width="19.85546875" style="355" customWidth="1"/>
    <col min="11" max="11" width="26.5703125" style="355" customWidth="1"/>
    <col min="12" max="12" width="32.28515625" style="355" customWidth="1"/>
    <col min="13" max="13" width="29.7109375" style="355" customWidth="1"/>
    <col min="14" max="16384" width="8.85546875" style="355"/>
  </cols>
  <sheetData>
    <row r="1" spans="1:18" s="354" customFormat="1" ht="16.5">
      <c r="A1" s="242" t="s">
        <v>514</v>
      </c>
      <c r="B1" s="352"/>
      <c r="C1" s="352"/>
      <c r="D1" s="352"/>
      <c r="E1" s="368"/>
      <c r="F1" s="352"/>
      <c r="G1" s="353"/>
      <c r="H1" s="353"/>
      <c r="I1" s="353"/>
      <c r="J1" s="353"/>
      <c r="K1" s="353"/>
      <c r="L1" s="353"/>
      <c r="M1" s="353"/>
      <c r="N1" s="353"/>
      <c r="O1" s="353"/>
      <c r="P1" s="353"/>
      <c r="Q1" s="353"/>
      <c r="R1" s="353"/>
    </row>
    <row r="2" spans="1:18" s="354" customFormat="1" ht="16.5">
      <c r="A2" s="242" t="s">
        <v>557</v>
      </c>
      <c r="B2" s="352"/>
      <c r="C2" s="352"/>
      <c r="D2" s="352"/>
      <c r="E2" s="352"/>
      <c r="F2" s="352"/>
      <c r="G2" s="353"/>
      <c r="H2" s="353"/>
      <c r="I2" s="353"/>
      <c r="J2" s="353"/>
      <c r="K2" s="353"/>
      <c r="L2" s="353"/>
      <c r="M2" s="353"/>
      <c r="N2" s="353"/>
      <c r="O2" s="353"/>
      <c r="P2" s="353"/>
      <c r="Q2" s="353"/>
      <c r="R2" s="353"/>
    </row>
    <row r="3" spans="1:18" ht="75">
      <c r="A3" s="63" t="s">
        <v>558</v>
      </c>
      <c r="B3" s="63" t="s">
        <v>559</v>
      </c>
      <c r="C3" s="62" t="s">
        <v>560</v>
      </c>
      <c r="D3" s="62" t="s">
        <v>561</v>
      </c>
      <c r="E3" s="159" t="s">
        <v>562</v>
      </c>
      <c r="F3" s="62" t="s">
        <v>563</v>
      </c>
      <c r="G3" s="62" t="s">
        <v>564</v>
      </c>
      <c r="H3" s="62" t="s">
        <v>565</v>
      </c>
      <c r="I3" s="62" t="s">
        <v>566</v>
      </c>
      <c r="J3" s="62" t="s">
        <v>567</v>
      </c>
      <c r="K3" s="159" t="s">
        <v>568</v>
      </c>
      <c r="L3" s="62" t="s">
        <v>569</v>
      </c>
      <c r="M3" s="62" t="s">
        <v>570</v>
      </c>
    </row>
    <row r="4" spans="1:18" ht="150">
      <c r="A4" s="60" t="s">
        <v>571</v>
      </c>
      <c r="B4" s="60" t="s">
        <v>572</v>
      </c>
      <c r="C4" s="60"/>
      <c r="D4" s="157" t="s">
        <v>573</v>
      </c>
      <c r="E4" s="356">
        <v>7237869</v>
      </c>
      <c r="F4" s="158" t="s">
        <v>574</v>
      </c>
      <c r="G4" s="154">
        <v>4.25</v>
      </c>
      <c r="H4" s="60" t="s">
        <v>575</v>
      </c>
      <c r="I4" s="60" t="s">
        <v>576</v>
      </c>
      <c r="J4" s="157" t="s">
        <v>577</v>
      </c>
      <c r="K4" s="149" t="s">
        <v>578</v>
      </c>
      <c r="L4" s="158" t="s">
        <v>579</v>
      </c>
      <c r="M4" s="60" t="s">
        <v>580</v>
      </c>
    </row>
    <row r="5" spans="1:18" ht="150">
      <c r="A5" s="60" t="s">
        <v>581</v>
      </c>
      <c r="B5" s="60" t="s">
        <v>572</v>
      </c>
      <c r="C5" s="60"/>
      <c r="D5" s="60" t="s">
        <v>582</v>
      </c>
      <c r="E5" s="356">
        <v>778500</v>
      </c>
      <c r="F5" s="60" t="s">
        <v>574</v>
      </c>
      <c r="G5" s="154" t="s">
        <v>583</v>
      </c>
      <c r="H5" s="60" t="s">
        <v>584</v>
      </c>
      <c r="I5" s="60" t="s">
        <v>576</v>
      </c>
      <c r="J5" s="157" t="s">
        <v>577</v>
      </c>
      <c r="K5" s="149" t="s">
        <v>578</v>
      </c>
      <c r="L5" s="158" t="s">
        <v>579</v>
      </c>
      <c r="M5" s="60" t="s">
        <v>580</v>
      </c>
    </row>
    <row r="6" spans="1:18" ht="150">
      <c r="A6" s="60" t="s">
        <v>585</v>
      </c>
      <c r="B6" s="60" t="s">
        <v>572</v>
      </c>
      <c r="C6" s="60"/>
      <c r="D6" s="60" t="s">
        <v>586</v>
      </c>
      <c r="E6" s="356">
        <v>564750</v>
      </c>
      <c r="F6" s="60" t="s">
        <v>574</v>
      </c>
      <c r="G6" s="154" t="s">
        <v>583</v>
      </c>
      <c r="H6" s="60" t="s">
        <v>587</v>
      </c>
      <c r="I6" s="60" t="s">
        <v>576</v>
      </c>
      <c r="J6" s="157" t="s">
        <v>577</v>
      </c>
      <c r="K6" s="149" t="s">
        <v>578</v>
      </c>
      <c r="L6" s="158" t="s">
        <v>579</v>
      </c>
      <c r="M6" s="60" t="s">
        <v>580</v>
      </c>
    </row>
    <row r="7" spans="1:18" ht="150">
      <c r="A7" s="60" t="s">
        <v>588</v>
      </c>
      <c r="B7" s="60" t="s">
        <v>572</v>
      </c>
      <c r="C7" s="60"/>
      <c r="D7" s="60" t="s">
        <v>589</v>
      </c>
      <c r="E7" s="356">
        <v>150000</v>
      </c>
      <c r="F7" s="60" t="s">
        <v>574</v>
      </c>
      <c r="G7" s="154" t="s">
        <v>583</v>
      </c>
      <c r="H7" s="60" t="s">
        <v>590</v>
      </c>
      <c r="I7" s="60" t="s">
        <v>576</v>
      </c>
      <c r="J7" s="157" t="s">
        <v>577</v>
      </c>
      <c r="K7" s="149" t="s">
        <v>578</v>
      </c>
      <c r="L7" s="158" t="s">
        <v>579</v>
      </c>
      <c r="M7" s="60" t="s">
        <v>580</v>
      </c>
    </row>
    <row r="8" spans="1:18" ht="135">
      <c r="A8" s="60" t="s">
        <v>591</v>
      </c>
      <c r="B8" s="60" t="s">
        <v>572</v>
      </c>
      <c r="C8" s="60"/>
      <c r="D8" s="60" t="s">
        <v>592</v>
      </c>
      <c r="E8" s="356">
        <v>2554542</v>
      </c>
      <c r="F8" s="60" t="s">
        <v>574</v>
      </c>
      <c r="G8" s="154">
        <v>2.5</v>
      </c>
      <c r="H8" s="60" t="s">
        <v>575</v>
      </c>
      <c r="I8" s="60" t="s">
        <v>576</v>
      </c>
      <c r="J8" s="157" t="s">
        <v>577</v>
      </c>
      <c r="K8" s="149" t="s">
        <v>593</v>
      </c>
      <c r="L8" s="158" t="s">
        <v>579</v>
      </c>
      <c r="M8" s="60" t="s">
        <v>580</v>
      </c>
    </row>
    <row r="9" spans="1:18" ht="135">
      <c r="A9" s="60" t="s">
        <v>594</v>
      </c>
      <c r="B9" s="60" t="s">
        <v>572</v>
      </c>
      <c r="C9" s="60"/>
      <c r="D9" s="60" t="s">
        <v>595</v>
      </c>
      <c r="E9" s="356">
        <v>155700</v>
      </c>
      <c r="F9" s="60" t="s">
        <v>574</v>
      </c>
      <c r="G9" s="154" t="s">
        <v>596</v>
      </c>
      <c r="H9" s="60" t="s">
        <v>584</v>
      </c>
      <c r="I9" s="60" t="s">
        <v>576</v>
      </c>
      <c r="J9" s="157" t="s">
        <v>577</v>
      </c>
      <c r="K9" s="149" t="s">
        <v>593</v>
      </c>
      <c r="L9" s="158" t="s">
        <v>579</v>
      </c>
      <c r="M9" s="60" t="s">
        <v>580</v>
      </c>
    </row>
    <row r="10" spans="1:18" ht="135">
      <c r="A10" s="60" t="s">
        <v>597</v>
      </c>
      <c r="B10" s="60" t="s">
        <v>572</v>
      </c>
      <c r="C10" s="60"/>
      <c r="D10" s="60" t="s">
        <v>595</v>
      </c>
      <c r="E10" s="356">
        <v>612950</v>
      </c>
      <c r="F10" s="60" t="s">
        <v>574</v>
      </c>
      <c r="G10" s="154" t="s">
        <v>596</v>
      </c>
      <c r="H10" s="60" t="s">
        <v>587</v>
      </c>
      <c r="I10" s="60" t="s">
        <v>576</v>
      </c>
      <c r="J10" s="157" t="s">
        <v>577</v>
      </c>
      <c r="K10" s="149" t="s">
        <v>593</v>
      </c>
      <c r="L10" s="158" t="s">
        <v>579</v>
      </c>
      <c r="M10" s="60" t="s">
        <v>580</v>
      </c>
    </row>
    <row r="11" spans="1:18" ht="135">
      <c r="A11" s="60" t="s">
        <v>598</v>
      </c>
      <c r="B11" s="60" t="s">
        <v>572</v>
      </c>
      <c r="C11" s="60"/>
      <c r="D11" s="60" t="s">
        <v>595</v>
      </c>
      <c r="E11" s="356">
        <v>30000</v>
      </c>
      <c r="F11" s="60" t="s">
        <v>574</v>
      </c>
      <c r="G11" s="154" t="s">
        <v>596</v>
      </c>
      <c r="H11" s="60" t="s">
        <v>590</v>
      </c>
      <c r="I11" s="60" t="s">
        <v>576</v>
      </c>
      <c r="J11" s="157" t="s">
        <v>577</v>
      </c>
      <c r="K11" s="149" t="s">
        <v>593</v>
      </c>
      <c r="L11" s="158" t="s">
        <v>579</v>
      </c>
      <c r="M11" s="60" t="s">
        <v>580</v>
      </c>
    </row>
    <row r="12" spans="1:18" ht="105">
      <c r="A12" s="60" t="s">
        <v>599</v>
      </c>
      <c r="B12" s="60" t="s">
        <v>572</v>
      </c>
      <c r="C12" s="60"/>
      <c r="D12" s="157" t="s">
        <v>600</v>
      </c>
      <c r="E12" s="356">
        <v>1323900</v>
      </c>
      <c r="F12" s="158" t="s">
        <v>601</v>
      </c>
      <c r="G12" s="60" t="s">
        <v>602</v>
      </c>
      <c r="H12" s="60" t="s">
        <v>575</v>
      </c>
      <c r="I12" s="60" t="s">
        <v>603</v>
      </c>
      <c r="J12" s="157" t="s">
        <v>604</v>
      </c>
      <c r="K12" s="149" t="s">
        <v>605</v>
      </c>
      <c r="L12" s="158" t="s">
        <v>606</v>
      </c>
      <c r="M12" s="60" t="s">
        <v>607</v>
      </c>
    </row>
    <row r="13" spans="1:18" ht="195">
      <c r="A13" s="160" t="s">
        <v>608</v>
      </c>
      <c r="B13" s="60" t="s">
        <v>572</v>
      </c>
      <c r="C13" s="60"/>
      <c r="D13" s="357" t="s">
        <v>609</v>
      </c>
      <c r="E13" s="356">
        <v>1671727</v>
      </c>
      <c r="F13" s="60" t="s">
        <v>610</v>
      </c>
      <c r="G13" s="60" t="s">
        <v>611</v>
      </c>
      <c r="H13" s="60" t="s">
        <v>575</v>
      </c>
      <c r="I13" s="60" t="s">
        <v>612</v>
      </c>
      <c r="J13" s="157" t="s">
        <v>604</v>
      </c>
      <c r="K13" s="149" t="s">
        <v>613</v>
      </c>
      <c r="L13" s="158" t="s">
        <v>614</v>
      </c>
      <c r="M13" s="60" t="s">
        <v>615</v>
      </c>
    </row>
    <row r="14" spans="1:18" ht="90">
      <c r="A14" s="60" t="s">
        <v>616</v>
      </c>
      <c r="B14" s="60" t="s">
        <v>617</v>
      </c>
      <c r="C14" s="60"/>
      <c r="D14" s="60" t="s">
        <v>618</v>
      </c>
      <c r="E14" s="356">
        <v>68162</v>
      </c>
      <c r="F14" s="60" t="s">
        <v>619</v>
      </c>
      <c r="G14" s="60" t="s">
        <v>667</v>
      </c>
      <c r="H14" s="60" t="s">
        <v>620</v>
      </c>
      <c r="I14" s="60" t="s">
        <v>621</v>
      </c>
      <c r="J14" s="157" t="s">
        <v>622</v>
      </c>
      <c r="K14" s="149" t="s">
        <v>623</v>
      </c>
      <c r="L14" s="158" t="s">
        <v>624</v>
      </c>
      <c r="M14" s="60" t="s">
        <v>625</v>
      </c>
    </row>
    <row r="15" spans="1:18" ht="90">
      <c r="A15" s="60" t="s">
        <v>512</v>
      </c>
      <c r="B15" s="60" t="s">
        <v>16</v>
      </c>
      <c r="C15" s="60"/>
      <c r="D15" s="60" t="s">
        <v>626</v>
      </c>
      <c r="E15" s="356">
        <v>0</v>
      </c>
      <c r="F15" s="60" t="s">
        <v>627</v>
      </c>
      <c r="G15" s="60" t="s">
        <v>667</v>
      </c>
      <c r="H15" s="60" t="s">
        <v>628</v>
      </c>
      <c r="I15" s="60" t="s">
        <v>629</v>
      </c>
      <c r="J15" s="157" t="s">
        <v>577</v>
      </c>
      <c r="K15" s="149" t="s">
        <v>630</v>
      </c>
      <c r="L15" s="158" t="s">
        <v>631</v>
      </c>
      <c r="M15" s="60" t="s">
        <v>625</v>
      </c>
    </row>
    <row r="16" spans="1:18" ht="75">
      <c r="A16" s="60" t="s">
        <v>507</v>
      </c>
      <c r="B16" s="60" t="s">
        <v>16</v>
      </c>
      <c r="C16" s="60"/>
      <c r="D16" s="60" t="s">
        <v>632</v>
      </c>
      <c r="E16" s="356">
        <v>0</v>
      </c>
      <c r="F16" s="60" t="s">
        <v>627</v>
      </c>
      <c r="G16" s="60" t="s">
        <v>667</v>
      </c>
      <c r="H16" s="60" t="s">
        <v>620</v>
      </c>
      <c r="I16" s="60" t="s">
        <v>629</v>
      </c>
      <c r="J16" s="157" t="s">
        <v>577</v>
      </c>
      <c r="K16" s="149" t="s">
        <v>633</v>
      </c>
      <c r="L16" s="158" t="s">
        <v>631</v>
      </c>
      <c r="M16" s="60" t="s">
        <v>625</v>
      </c>
    </row>
    <row r="17" spans="1:13" ht="90">
      <c r="A17" s="60" t="s">
        <v>504</v>
      </c>
      <c r="B17" s="60" t="s">
        <v>16</v>
      </c>
      <c r="C17" s="60"/>
      <c r="D17" s="358" t="s">
        <v>634</v>
      </c>
      <c r="E17" s="356">
        <v>399000</v>
      </c>
      <c r="F17" s="60" t="s">
        <v>635</v>
      </c>
      <c r="G17" s="60" t="s">
        <v>667</v>
      </c>
      <c r="H17" s="60" t="s">
        <v>584</v>
      </c>
      <c r="I17" s="60" t="s">
        <v>636</v>
      </c>
      <c r="J17" s="157" t="s">
        <v>637</v>
      </c>
      <c r="K17" s="149" t="s">
        <v>638</v>
      </c>
      <c r="L17" s="158" t="s">
        <v>639</v>
      </c>
      <c r="M17" s="60" t="s">
        <v>640</v>
      </c>
    </row>
    <row r="18" spans="1:13" ht="60">
      <c r="A18" s="60" t="s">
        <v>354</v>
      </c>
      <c r="B18" s="60" t="s">
        <v>16</v>
      </c>
      <c r="C18" s="60"/>
      <c r="D18" s="60" t="s">
        <v>641</v>
      </c>
      <c r="E18" s="356">
        <v>0</v>
      </c>
      <c r="F18" s="60" t="s">
        <v>642</v>
      </c>
      <c r="G18" s="60" t="s">
        <v>844</v>
      </c>
      <c r="H18" s="60" t="s">
        <v>643</v>
      </c>
      <c r="I18" s="60" t="s">
        <v>644</v>
      </c>
      <c r="J18" s="157" t="s">
        <v>637</v>
      </c>
      <c r="K18" s="149" t="s">
        <v>645</v>
      </c>
      <c r="L18" s="158" t="s">
        <v>646</v>
      </c>
      <c r="M18" s="60" t="s">
        <v>647</v>
      </c>
    </row>
    <row r="19" spans="1:13" ht="45">
      <c r="A19" s="60" t="s">
        <v>648</v>
      </c>
      <c r="B19" s="60" t="s">
        <v>16</v>
      </c>
      <c r="C19" s="156"/>
      <c r="D19" s="60" t="s">
        <v>649</v>
      </c>
      <c r="E19" s="356">
        <v>0</v>
      </c>
      <c r="F19" s="60" t="s">
        <v>642</v>
      </c>
      <c r="G19" s="60" t="s">
        <v>844</v>
      </c>
      <c r="H19" s="60" t="s">
        <v>642</v>
      </c>
      <c r="I19" s="60" t="s">
        <v>650</v>
      </c>
      <c r="J19" s="157" t="s">
        <v>637</v>
      </c>
      <c r="K19" s="149" t="s">
        <v>651</v>
      </c>
      <c r="L19" s="158" t="s">
        <v>647</v>
      </c>
      <c r="M19" s="60" t="s">
        <v>647</v>
      </c>
    </row>
    <row r="20" spans="1:13" ht="90">
      <c r="A20" s="60" t="s">
        <v>508</v>
      </c>
      <c r="B20" s="157" t="s">
        <v>652</v>
      </c>
      <c r="C20" s="60"/>
      <c r="D20" s="158" t="s">
        <v>653</v>
      </c>
      <c r="E20" s="356">
        <v>2223276</v>
      </c>
      <c r="F20" s="60" t="s">
        <v>654</v>
      </c>
      <c r="G20" s="154" t="s">
        <v>655</v>
      </c>
      <c r="H20" s="60" t="s">
        <v>656</v>
      </c>
      <c r="I20" s="60" t="s">
        <v>657</v>
      </c>
      <c r="J20" s="157" t="s">
        <v>658</v>
      </c>
      <c r="K20" s="149" t="s">
        <v>659</v>
      </c>
      <c r="L20" s="158" t="s">
        <v>660</v>
      </c>
      <c r="M20" s="158" t="s">
        <v>660</v>
      </c>
    </row>
    <row r="21" spans="1:13" ht="75">
      <c r="A21" s="156" t="s">
        <v>509</v>
      </c>
      <c r="B21" s="314" t="s">
        <v>652</v>
      </c>
      <c r="C21" s="60"/>
      <c r="D21" s="315" t="s">
        <v>661</v>
      </c>
      <c r="E21" s="356">
        <v>3029537</v>
      </c>
      <c r="F21" s="156" t="s">
        <v>654</v>
      </c>
      <c r="G21" s="154" t="s">
        <v>662</v>
      </c>
      <c r="H21" s="156" t="s">
        <v>663</v>
      </c>
      <c r="I21" s="156" t="s">
        <v>657</v>
      </c>
      <c r="J21" s="157" t="s">
        <v>658</v>
      </c>
      <c r="K21" s="149" t="s">
        <v>664</v>
      </c>
      <c r="L21" s="158" t="s">
        <v>660</v>
      </c>
      <c r="M21" s="158" t="s">
        <v>660</v>
      </c>
    </row>
    <row r="22" spans="1:13" ht="75">
      <c r="A22" s="149" t="s">
        <v>510</v>
      </c>
      <c r="B22" s="161" t="s">
        <v>652</v>
      </c>
      <c r="C22" s="60"/>
      <c r="D22" s="316" t="s">
        <v>665</v>
      </c>
      <c r="E22" s="356">
        <v>4701668</v>
      </c>
      <c r="F22" s="149" t="s">
        <v>666</v>
      </c>
      <c r="G22" s="60" t="s">
        <v>667</v>
      </c>
      <c r="H22" s="149" t="s">
        <v>668</v>
      </c>
      <c r="I22" s="149" t="s">
        <v>657</v>
      </c>
      <c r="J22" s="157" t="s">
        <v>658</v>
      </c>
      <c r="K22" s="149" t="s">
        <v>669</v>
      </c>
      <c r="L22" s="158" t="s">
        <v>660</v>
      </c>
      <c r="M22" s="158" t="s">
        <v>660</v>
      </c>
    </row>
    <row r="23" spans="1:13" ht="90">
      <c r="A23" s="149" t="s">
        <v>358</v>
      </c>
      <c r="B23" s="161" t="s">
        <v>16</v>
      </c>
      <c r="C23" s="60"/>
      <c r="D23" s="316" t="s">
        <v>670</v>
      </c>
      <c r="E23" s="359">
        <v>200000</v>
      </c>
      <c r="F23" s="149" t="s">
        <v>671</v>
      </c>
      <c r="G23" s="60" t="s">
        <v>667</v>
      </c>
      <c r="H23" s="149" t="s">
        <v>672</v>
      </c>
      <c r="I23" s="149" t="s">
        <v>673</v>
      </c>
      <c r="J23" s="157" t="s">
        <v>637</v>
      </c>
      <c r="K23" s="149" t="s">
        <v>674</v>
      </c>
      <c r="L23" s="158" t="s">
        <v>675</v>
      </c>
      <c r="M23" s="60" t="s">
        <v>676</v>
      </c>
    </row>
    <row r="25" spans="1:13">
      <c r="A25" s="355" t="s">
        <v>842</v>
      </c>
    </row>
    <row r="26" spans="1:13">
      <c r="A26" s="355" t="s">
        <v>843</v>
      </c>
    </row>
  </sheetData>
  <dataValidations count="1">
    <dataValidation type="list" allowBlank="1" showInputMessage="1" showErrorMessage="1" sqref="A14 A4:A12 B4:B14 A15:B21" xr:uid="{00000000-0002-0000-1100-000000000000}">
      <formula1>#REF!</formula1>
    </dataValidation>
  </dataValidations>
  <pageMargins left="0.25" right="0.25" top="0.75" bottom="0.75" header="0.3" footer="0.3"/>
  <pageSetup scale="45" fitToHeight="0" orientation="landscape" r:id="rId1"/>
  <headerFooter>
    <oddFooter>&amp;LOneCare Vermont FY 2024 ACO Budget Submission&amp;R&amp;P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C13"/>
  <sheetViews>
    <sheetView topLeftCell="A4" workbookViewId="0">
      <selection activeCell="C29" sqref="C29"/>
    </sheetView>
  </sheetViews>
  <sheetFormatPr defaultColWidth="8.85546875" defaultRowHeight="15"/>
  <cols>
    <col min="1" max="2" width="46.85546875" bestFit="1" customWidth="1"/>
    <col min="3" max="3" width="56.85546875" customWidth="1"/>
  </cols>
  <sheetData>
    <row r="1" spans="1:3">
      <c r="A1" s="63" t="s">
        <v>559</v>
      </c>
      <c r="B1" s="63" t="s">
        <v>560</v>
      </c>
      <c r="C1" s="63" t="s">
        <v>565</v>
      </c>
    </row>
    <row r="2" spans="1:3">
      <c r="A2" t="s">
        <v>677</v>
      </c>
      <c r="B2" t="s">
        <v>677</v>
      </c>
      <c r="C2" t="s">
        <v>590</v>
      </c>
    </row>
    <row r="3" spans="1:3">
      <c r="A3" t="s">
        <v>678</v>
      </c>
      <c r="B3" t="s">
        <v>678</v>
      </c>
      <c r="C3" t="s">
        <v>663</v>
      </c>
    </row>
    <row r="4" spans="1:3">
      <c r="A4" t="s">
        <v>572</v>
      </c>
      <c r="B4" t="s">
        <v>572</v>
      </c>
      <c r="C4" t="s">
        <v>656</v>
      </c>
    </row>
    <row r="5" spans="1:3">
      <c r="A5" t="s">
        <v>617</v>
      </c>
      <c r="B5" t="s">
        <v>617</v>
      </c>
      <c r="C5" t="s">
        <v>668</v>
      </c>
    </row>
    <row r="6" spans="1:3">
      <c r="A6" t="s">
        <v>679</v>
      </c>
      <c r="B6" t="s">
        <v>679</v>
      </c>
      <c r="C6" t="s">
        <v>587</v>
      </c>
    </row>
    <row r="7" spans="1:3">
      <c r="A7" t="s">
        <v>680</v>
      </c>
      <c r="B7" t="s">
        <v>680</v>
      </c>
      <c r="C7" t="s">
        <v>584</v>
      </c>
    </row>
    <row r="8" spans="1:3">
      <c r="A8" t="s">
        <v>681</v>
      </c>
      <c r="B8" t="s">
        <v>681</v>
      </c>
      <c r="C8" t="s">
        <v>682</v>
      </c>
    </row>
    <row r="9" spans="1:3">
      <c r="A9" t="s">
        <v>683</v>
      </c>
      <c r="B9" t="s">
        <v>683</v>
      </c>
      <c r="C9" t="s">
        <v>684</v>
      </c>
    </row>
    <row r="10" spans="1:3">
      <c r="A10" t="s">
        <v>685</v>
      </c>
      <c r="B10" t="s">
        <v>685</v>
      </c>
      <c r="C10" t="s">
        <v>575</v>
      </c>
    </row>
    <row r="11" spans="1:3">
      <c r="A11" t="s">
        <v>652</v>
      </c>
      <c r="B11" t="s">
        <v>652</v>
      </c>
      <c r="C11" t="s">
        <v>628</v>
      </c>
    </row>
    <row r="12" spans="1:3">
      <c r="A12" t="s">
        <v>16</v>
      </c>
      <c r="B12" t="s">
        <v>16</v>
      </c>
      <c r="C12" t="s">
        <v>620</v>
      </c>
    </row>
    <row r="13" spans="1:3">
      <c r="C13" t="s">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T10"/>
  <sheetViews>
    <sheetView zoomScaleNormal="100" workbookViewId="0">
      <selection activeCell="D1" sqref="D1"/>
    </sheetView>
  </sheetViews>
  <sheetFormatPr defaultColWidth="10" defaultRowHeight="15" customHeight="1"/>
  <cols>
    <col min="1" max="1" width="8.7109375" customWidth="1"/>
    <col min="2" max="2" width="9" customWidth="1"/>
    <col min="3" max="3" width="9.42578125" customWidth="1"/>
    <col min="4" max="4" width="10.85546875" customWidth="1"/>
    <col min="5" max="5" width="10.140625" bestFit="1" customWidth="1"/>
    <col min="6" max="6" width="10.42578125" customWidth="1"/>
    <col min="7" max="7" width="12" customWidth="1"/>
    <col min="8" max="8" width="12.5703125" bestFit="1" customWidth="1"/>
    <col min="9" max="9" width="14" customWidth="1"/>
    <col min="10" max="10" width="13.42578125" customWidth="1"/>
    <col min="11" max="11" width="6.42578125" bestFit="1" customWidth="1"/>
    <col min="12" max="12" width="7.140625" customWidth="1"/>
    <col min="13" max="13" width="9" customWidth="1"/>
    <col min="14" max="15" width="6.42578125" customWidth="1"/>
    <col min="19" max="19" width="11.42578125" customWidth="1"/>
    <col min="20" max="20" width="7.7109375" customWidth="1"/>
  </cols>
  <sheetData>
    <row r="1" spans="1:20" s="233" customFormat="1" ht="15.75">
      <c r="A1" s="232" t="s">
        <v>0</v>
      </c>
      <c r="B1" s="232"/>
      <c r="C1" s="232"/>
      <c r="D1" s="368"/>
      <c r="F1" s="256"/>
    </row>
    <row r="2" spans="1:20" s="233" customFormat="1" ht="15.75">
      <c r="A2" s="232" t="s">
        <v>18</v>
      </c>
      <c r="B2" s="232"/>
      <c r="C2" s="232"/>
      <c r="D2" s="256"/>
      <c r="F2" s="256"/>
    </row>
    <row r="3" spans="1:20" ht="15" customHeight="1">
      <c r="A3" s="473"/>
      <c r="B3" s="474"/>
      <c r="C3" s="138"/>
      <c r="D3" s="138"/>
      <c r="E3" s="138"/>
      <c r="F3" s="32"/>
      <c r="G3" s="32"/>
      <c r="H3" s="32"/>
      <c r="I3" s="32"/>
      <c r="J3" s="32"/>
      <c r="K3" s="32"/>
      <c r="L3" s="32"/>
      <c r="M3" s="32"/>
      <c r="N3" s="32"/>
      <c r="O3" s="122"/>
      <c r="P3" s="471" t="s">
        <v>19</v>
      </c>
      <c r="Q3" s="472"/>
      <c r="R3" s="472"/>
      <c r="S3" s="472"/>
      <c r="T3" s="472"/>
    </row>
    <row r="4" spans="1:20" ht="45">
      <c r="A4" s="27" t="s">
        <v>9</v>
      </c>
      <c r="B4" s="27" t="s">
        <v>20</v>
      </c>
      <c r="C4" s="27" t="s">
        <v>21</v>
      </c>
      <c r="D4" s="27" t="s">
        <v>22</v>
      </c>
      <c r="E4" s="27" t="s">
        <v>4</v>
      </c>
      <c r="F4" s="27" t="s">
        <v>5</v>
      </c>
      <c r="G4" s="27" t="s">
        <v>23</v>
      </c>
      <c r="H4" s="27" t="s">
        <v>24</v>
      </c>
      <c r="I4" s="27" t="s">
        <v>25</v>
      </c>
      <c r="J4" s="27" t="s">
        <v>26</v>
      </c>
      <c r="K4" s="27" t="s">
        <v>27</v>
      </c>
      <c r="L4" s="27" t="s">
        <v>28</v>
      </c>
      <c r="M4" s="27" t="s">
        <v>29</v>
      </c>
      <c r="N4" s="27" t="s">
        <v>30</v>
      </c>
      <c r="O4" s="27" t="s">
        <v>31</v>
      </c>
      <c r="P4" s="132" t="s">
        <v>12</v>
      </c>
      <c r="Q4" s="132" t="s">
        <v>13</v>
      </c>
      <c r="R4" s="132" t="s">
        <v>14</v>
      </c>
      <c r="S4" s="132" t="s">
        <v>15</v>
      </c>
      <c r="T4" s="132" t="s">
        <v>16</v>
      </c>
    </row>
    <row r="5" spans="1:20">
      <c r="A5" s="33"/>
      <c r="B5" s="33"/>
      <c r="C5" s="33"/>
      <c r="D5" s="33"/>
      <c r="E5" s="33"/>
      <c r="F5" s="33"/>
      <c r="G5" s="33"/>
      <c r="H5" s="33"/>
      <c r="I5" s="33"/>
      <c r="J5" s="33"/>
      <c r="K5" s="33"/>
      <c r="L5" s="33"/>
      <c r="M5" s="33"/>
      <c r="N5" s="1"/>
      <c r="O5" s="1"/>
      <c r="P5" s="1"/>
      <c r="Q5" s="1"/>
      <c r="R5" s="1"/>
      <c r="S5" s="1"/>
      <c r="T5" s="1"/>
    </row>
    <row r="6" spans="1:20">
      <c r="A6" s="1"/>
      <c r="B6" s="1"/>
      <c r="C6" s="1"/>
      <c r="D6" s="1"/>
      <c r="E6" s="1"/>
      <c r="F6" s="1"/>
      <c r="G6" s="1"/>
      <c r="H6" s="1"/>
      <c r="I6" s="1"/>
      <c r="J6" s="1"/>
      <c r="K6" s="1"/>
      <c r="L6" s="1"/>
      <c r="M6" s="1"/>
      <c r="N6" s="1"/>
      <c r="O6" s="1"/>
      <c r="P6" s="1"/>
      <c r="Q6" s="1"/>
      <c r="R6" s="1"/>
      <c r="S6" s="1"/>
      <c r="T6" s="1"/>
    </row>
    <row r="7" spans="1:20">
      <c r="A7" s="1"/>
      <c r="B7" s="169" t="s">
        <v>32</v>
      </c>
      <c r="D7" s="1"/>
      <c r="E7" s="1"/>
      <c r="F7" s="1"/>
      <c r="G7" s="1"/>
      <c r="H7" s="1"/>
      <c r="I7" s="1"/>
      <c r="J7" s="1"/>
      <c r="K7" s="1"/>
      <c r="L7" s="1"/>
      <c r="M7" s="1"/>
      <c r="N7" s="1"/>
      <c r="O7" s="1"/>
      <c r="P7" s="1"/>
      <c r="Q7" s="1"/>
      <c r="R7" s="1"/>
      <c r="S7" s="1"/>
      <c r="T7" s="1"/>
    </row>
    <row r="8" spans="1:20">
      <c r="A8" s="1"/>
      <c r="B8" s="1"/>
      <c r="C8" s="1"/>
      <c r="D8" s="1"/>
      <c r="E8" s="1"/>
      <c r="F8" s="1"/>
      <c r="G8" s="1"/>
      <c r="H8" s="1"/>
      <c r="I8" s="1"/>
      <c r="J8" s="1"/>
      <c r="K8" s="1"/>
      <c r="L8" s="1"/>
      <c r="M8" s="1"/>
      <c r="N8" s="1"/>
      <c r="O8" s="1"/>
      <c r="P8" s="1"/>
      <c r="Q8" s="1"/>
      <c r="R8" s="1"/>
      <c r="S8" s="1"/>
      <c r="T8" s="1"/>
    </row>
    <row r="9" spans="1:20">
      <c r="A9" s="1"/>
      <c r="B9" s="1"/>
      <c r="C9" s="1"/>
      <c r="D9" s="1"/>
      <c r="E9" s="1"/>
      <c r="F9" s="1"/>
      <c r="G9" s="1"/>
      <c r="H9" s="1"/>
      <c r="I9" s="1"/>
      <c r="J9" s="1"/>
      <c r="K9" s="1"/>
      <c r="L9" s="1"/>
      <c r="M9" s="1"/>
      <c r="N9" s="1"/>
      <c r="O9" s="1"/>
      <c r="P9" s="1"/>
      <c r="Q9" s="1"/>
      <c r="R9" s="1"/>
      <c r="S9" s="1"/>
      <c r="T9" s="1"/>
    </row>
    <row r="10" spans="1:20">
      <c r="A10" s="1"/>
      <c r="B10" s="1"/>
      <c r="C10" s="1"/>
      <c r="D10" s="1"/>
      <c r="E10" s="1"/>
      <c r="F10" s="1"/>
      <c r="G10" s="1"/>
      <c r="H10" s="1"/>
      <c r="I10" s="1"/>
      <c r="J10" s="1"/>
      <c r="K10" s="1"/>
      <c r="L10" s="1"/>
      <c r="M10" s="1"/>
      <c r="N10" s="1"/>
      <c r="O10" s="1"/>
      <c r="P10" s="1"/>
      <c r="Q10" s="1"/>
      <c r="R10" s="1"/>
      <c r="S10" s="1"/>
      <c r="T10" s="1"/>
    </row>
  </sheetData>
  <mergeCells count="2">
    <mergeCell ref="P3:T3"/>
    <mergeCell ref="A3:B3"/>
  </mergeCells>
  <pageMargins left="0.7" right="0.7" top="0.75" bottom="0.75" header="0.3" footer="0.3"/>
  <pageSetup scale="62" fitToHeight="0" orientation="landscape" r:id="rId1"/>
  <headerFooter>
    <oddFooter>&amp;LOneCare Vermont FY 2024 ACO Budget Submission&amp;R&amp;P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pageSetUpPr fitToPage="1"/>
  </sheetPr>
  <dimension ref="A1:P56"/>
  <sheetViews>
    <sheetView zoomScaleNormal="100" workbookViewId="0">
      <selection activeCell="C2" sqref="C2"/>
    </sheetView>
  </sheetViews>
  <sheetFormatPr defaultColWidth="8.85546875" defaultRowHeight="15" customHeight="1"/>
  <cols>
    <col min="1" max="1" width="29.5703125" customWidth="1"/>
    <col min="2" max="2" width="15.7109375" customWidth="1"/>
    <col min="3" max="3" width="15.28515625" customWidth="1"/>
    <col min="4" max="4" width="9.7109375" bestFit="1" customWidth="1"/>
    <col min="5" max="5" width="12.140625" bestFit="1" customWidth="1"/>
    <col min="6" max="6" width="12.5703125" bestFit="1" customWidth="1"/>
    <col min="7" max="7" width="11.5703125" customWidth="1"/>
    <col min="8" max="8" width="10.85546875" customWidth="1"/>
    <col min="9" max="9" width="9.85546875" customWidth="1"/>
    <col min="10" max="10" width="9.42578125" customWidth="1"/>
    <col min="11" max="11" width="10.5703125" customWidth="1"/>
    <col min="12" max="12" width="10.5703125" bestFit="1" customWidth="1"/>
    <col min="13" max="13" width="9.7109375" bestFit="1" customWidth="1"/>
    <col min="14" max="14" width="12.5703125" customWidth="1"/>
    <col min="15" max="15" width="9" customWidth="1"/>
  </cols>
  <sheetData>
    <row r="1" spans="1:16" s="233" customFormat="1">
      <c r="A1" s="232" t="s">
        <v>686</v>
      </c>
    </row>
    <row r="2" spans="1:16" s="233" customFormat="1">
      <c r="A2" s="232" t="s">
        <v>687</v>
      </c>
      <c r="C2" s="368"/>
    </row>
    <row r="3" spans="1:16">
      <c r="A3" s="520">
        <v>2021</v>
      </c>
      <c r="B3" s="520"/>
      <c r="C3" s="520"/>
      <c r="D3" s="520"/>
      <c r="E3" s="520"/>
      <c r="F3" s="520"/>
      <c r="G3" s="520"/>
      <c r="H3" s="520"/>
      <c r="I3" s="520"/>
      <c r="J3" s="520"/>
      <c r="K3" s="520"/>
      <c r="L3" s="520"/>
      <c r="M3" s="520"/>
      <c r="N3" s="520"/>
      <c r="O3" s="520"/>
    </row>
    <row r="4" spans="1:16">
      <c r="A4" s="547"/>
      <c r="B4" s="547"/>
      <c r="C4" s="547"/>
      <c r="D4" s="528" t="s">
        <v>688</v>
      </c>
      <c r="E4" s="528"/>
      <c r="F4" s="528"/>
      <c r="G4" s="528"/>
      <c r="H4" s="528"/>
      <c r="I4" s="528"/>
      <c r="J4" s="546"/>
      <c r="K4" s="528" t="s">
        <v>689</v>
      </c>
      <c r="L4" s="528"/>
      <c r="M4" s="528"/>
      <c r="N4" s="528"/>
      <c r="O4" s="528"/>
    </row>
    <row r="5" spans="1:16" ht="3.6" customHeight="1">
      <c r="A5" s="549"/>
      <c r="B5" s="549"/>
      <c r="C5" s="549"/>
      <c r="D5" s="535"/>
      <c r="E5" s="536"/>
      <c r="F5" s="536"/>
      <c r="G5" s="536"/>
      <c r="H5" s="536"/>
      <c r="I5" s="536"/>
      <c r="J5" s="536"/>
    </row>
    <row r="6" spans="1:16" ht="30">
      <c r="A6" s="124" t="s">
        <v>690</v>
      </c>
      <c r="B6" s="124" t="s">
        <v>691</v>
      </c>
      <c r="C6" s="126" t="s">
        <v>692</v>
      </c>
      <c r="D6" s="127" t="s">
        <v>693</v>
      </c>
      <c r="E6" s="127" t="s">
        <v>694</v>
      </c>
      <c r="F6" s="127" t="s">
        <v>695</v>
      </c>
      <c r="G6" s="127" t="s">
        <v>696</v>
      </c>
      <c r="H6" s="127" t="s">
        <v>697</v>
      </c>
      <c r="I6" s="127" t="s">
        <v>698</v>
      </c>
      <c r="J6" s="164" t="s">
        <v>510</v>
      </c>
      <c r="K6" s="171" t="s">
        <v>12</v>
      </c>
      <c r="L6" s="173" t="s">
        <v>186</v>
      </c>
      <c r="M6" s="172" t="s">
        <v>195</v>
      </c>
      <c r="N6" s="174" t="s">
        <v>699</v>
      </c>
      <c r="O6" s="171" t="s">
        <v>700</v>
      </c>
    </row>
    <row r="7" spans="1:16">
      <c r="A7" s="424" t="s">
        <v>701</v>
      </c>
      <c r="B7" s="175">
        <v>3493</v>
      </c>
      <c r="C7" s="259">
        <v>0.19800000000000001</v>
      </c>
      <c r="D7" s="425"/>
      <c r="E7" s="260">
        <v>0.42699999999999999</v>
      </c>
      <c r="F7" s="261">
        <v>0.48499999999999999</v>
      </c>
      <c r="G7" s="261">
        <v>5.3999999999999999E-2</v>
      </c>
      <c r="H7" s="261">
        <v>0.46</v>
      </c>
      <c r="I7" s="261">
        <v>0.151</v>
      </c>
      <c r="J7" s="262">
        <v>0.113</v>
      </c>
      <c r="K7" s="263">
        <v>0.19900000000000001</v>
      </c>
      <c r="L7" s="264">
        <v>0.19</v>
      </c>
      <c r="M7" s="265">
        <v>6.8000000000000005E-2</v>
      </c>
      <c r="N7" s="265">
        <v>0.05</v>
      </c>
      <c r="O7" s="266">
        <v>5.8999999999999997E-2</v>
      </c>
      <c r="P7" s="426"/>
    </row>
    <row r="8" spans="1:16">
      <c r="A8" s="424" t="s">
        <v>702</v>
      </c>
      <c r="B8" s="176">
        <v>2206</v>
      </c>
      <c r="C8" s="265">
        <v>4.3999999999999997E-2</v>
      </c>
      <c r="D8" s="425"/>
      <c r="E8" s="267">
        <v>0.25</v>
      </c>
      <c r="F8" s="268">
        <v>0.625</v>
      </c>
      <c r="G8" s="268">
        <v>0.01</v>
      </c>
      <c r="H8" s="268">
        <v>0.25</v>
      </c>
      <c r="I8" s="268">
        <v>0.19800000000000001</v>
      </c>
      <c r="J8" s="264">
        <v>3.1E-2</v>
      </c>
      <c r="K8" s="265">
        <v>9.6000000000000002E-2</v>
      </c>
      <c r="L8" s="265">
        <v>6.7000000000000004E-2</v>
      </c>
      <c r="M8" s="265">
        <v>6.0000000000000001E-3</v>
      </c>
      <c r="N8" s="265">
        <v>1.7000000000000001E-2</v>
      </c>
      <c r="O8" s="266">
        <v>1.4E-2</v>
      </c>
      <c r="P8" s="426"/>
    </row>
    <row r="9" spans="1:16">
      <c r="A9" s="424" t="s">
        <v>703</v>
      </c>
      <c r="B9" s="176">
        <v>1956</v>
      </c>
      <c r="C9" s="265">
        <v>0.24099999999999999</v>
      </c>
      <c r="D9" s="425"/>
      <c r="E9" s="267">
        <v>0.40400000000000003</v>
      </c>
      <c r="F9" s="268">
        <v>0.44800000000000001</v>
      </c>
      <c r="G9" s="268">
        <v>6.0999999999999999E-2</v>
      </c>
      <c r="H9" s="268">
        <v>0.66600000000000004</v>
      </c>
      <c r="I9" s="268">
        <v>9.2999999999999999E-2</v>
      </c>
      <c r="J9" s="264">
        <v>0.127</v>
      </c>
      <c r="K9" s="265">
        <v>0.23</v>
      </c>
      <c r="L9" s="265">
        <v>0.25</v>
      </c>
      <c r="M9" s="265">
        <v>0.13600000000000001</v>
      </c>
      <c r="N9" s="265">
        <v>8.1000000000000003E-2</v>
      </c>
      <c r="O9" s="266">
        <v>2.9000000000000001E-2</v>
      </c>
      <c r="P9" s="426"/>
    </row>
    <row r="10" spans="1:16">
      <c r="A10" s="424" t="s">
        <v>704</v>
      </c>
      <c r="B10" s="176">
        <v>25338</v>
      </c>
      <c r="C10" s="265">
        <v>9.2999999999999999E-2</v>
      </c>
      <c r="D10" s="425"/>
      <c r="E10" s="267">
        <v>0.32400000000000001</v>
      </c>
      <c r="F10" s="268">
        <v>0.47799999999999998</v>
      </c>
      <c r="G10" s="268">
        <v>5.3999999999999999E-2</v>
      </c>
      <c r="H10" s="268">
        <v>0.53600000000000003</v>
      </c>
      <c r="I10" s="268">
        <v>0.114</v>
      </c>
      <c r="J10" s="264">
        <v>0.11</v>
      </c>
      <c r="K10" s="265">
        <v>0.111</v>
      </c>
      <c r="L10" s="265">
        <v>0.17100000000000001</v>
      </c>
      <c r="M10" s="265">
        <v>5.0999999999999997E-2</v>
      </c>
      <c r="N10" s="265">
        <v>1.6E-2</v>
      </c>
      <c r="O10" s="266">
        <v>1.0999999999999999E-2</v>
      </c>
      <c r="P10" s="426"/>
    </row>
    <row r="11" spans="1:16" ht="17.25" customHeight="1">
      <c r="A11" s="548"/>
      <c r="B11" s="548"/>
      <c r="C11" s="548"/>
      <c r="D11" s="533"/>
      <c r="E11" s="533"/>
      <c r="F11" s="533"/>
      <c r="G11" s="533"/>
      <c r="H11" s="533"/>
      <c r="I11" s="533"/>
      <c r="J11" s="533"/>
      <c r="K11" s="426"/>
      <c r="L11" s="426"/>
      <c r="M11" s="426"/>
      <c r="N11" s="426"/>
      <c r="O11" s="426"/>
      <c r="P11" s="426"/>
    </row>
    <row r="12" spans="1:16">
      <c r="A12" s="530">
        <v>2022</v>
      </c>
      <c r="B12" s="530"/>
      <c r="C12" s="530"/>
      <c r="D12" s="530"/>
      <c r="E12" s="530"/>
      <c r="F12" s="530"/>
      <c r="G12" s="530"/>
      <c r="H12" s="530"/>
      <c r="I12" s="530"/>
      <c r="J12" s="530"/>
      <c r="K12" s="530"/>
      <c r="L12" s="530"/>
      <c r="M12" s="530"/>
      <c r="N12" s="530"/>
      <c r="O12" s="530"/>
      <c r="P12" s="426"/>
    </row>
    <row r="13" spans="1:16">
      <c r="A13" s="527"/>
      <c r="B13" s="531"/>
      <c r="C13" s="531"/>
      <c r="D13" s="529" t="s">
        <v>688</v>
      </c>
      <c r="E13" s="529"/>
      <c r="F13" s="529"/>
      <c r="G13" s="529"/>
      <c r="H13" s="529"/>
      <c r="I13" s="529"/>
      <c r="J13" s="532"/>
      <c r="K13" s="529" t="s">
        <v>689</v>
      </c>
      <c r="L13" s="529"/>
      <c r="M13" s="529"/>
      <c r="N13" s="529"/>
      <c r="O13" s="529"/>
      <c r="P13" s="426"/>
    </row>
    <row r="14" spans="1:16" ht="3.6" customHeight="1">
      <c r="A14" s="523"/>
      <c r="B14" s="523"/>
      <c r="C14" s="523"/>
      <c r="D14" s="534"/>
      <c r="E14" s="534"/>
      <c r="F14" s="534"/>
      <c r="G14" s="534"/>
      <c r="H14" s="534"/>
      <c r="I14" s="534"/>
      <c r="J14" s="524"/>
      <c r="K14" s="426"/>
      <c r="L14" s="426"/>
      <c r="M14" s="426"/>
      <c r="N14" s="426"/>
      <c r="O14" s="426"/>
      <c r="P14" s="426"/>
    </row>
    <row r="15" spans="1:16" ht="30">
      <c r="A15" s="177" t="s">
        <v>690</v>
      </c>
      <c r="B15" s="177" t="s">
        <v>691</v>
      </c>
      <c r="C15" s="178" t="s">
        <v>692</v>
      </c>
      <c r="D15" s="179" t="s">
        <v>693</v>
      </c>
      <c r="E15" s="179" t="s">
        <v>694</v>
      </c>
      <c r="F15" s="179" t="s">
        <v>695</v>
      </c>
      <c r="G15" s="179" t="s">
        <v>696</v>
      </c>
      <c r="H15" s="179" t="s">
        <v>697</v>
      </c>
      <c r="I15" s="179" t="s">
        <v>698</v>
      </c>
      <c r="J15" s="180" t="s">
        <v>510</v>
      </c>
      <c r="K15" s="181" t="s">
        <v>12</v>
      </c>
      <c r="L15" s="182" t="s">
        <v>186</v>
      </c>
      <c r="M15" s="177" t="s">
        <v>195</v>
      </c>
      <c r="N15" s="183" t="s">
        <v>699</v>
      </c>
      <c r="O15" s="183" t="s">
        <v>700</v>
      </c>
      <c r="P15" s="426"/>
    </row>
    <row r="16" spans="1:16">
      <c r="A16" s="427" t="s">
        <v>701</v>
      </c>
      <c r="B16" s="184">
        <v>4342</v>
      </c>
      <c r="C16" s="266">
        <v>0.20499999999999999</v>
      </c>
      <c r="D16" s="428"/>
      <c r="E16" s="269">
        <v>0.25800000000000001</v>
      </c>
      <c r="F16" s="269">
        <v>0.25600000000000001</v>
      </c>
      <c r="G16" s="269">
        <v>7.2999999999999995E-2</v>
      </c>
      <c r="H16" s="269">
        <v>0.34499999999999997</v>
      </c>
      <c r="I16" s="269">
        <v>0.32500000000000001</v>
      </c>
      <c r="J16" s="269">
        <v>9.8000000000000004E-2</v>
      </c>
      <c r="K16" s="270">
        <v>0.25600000000000001</v>
      </c>
      <c r="L16" s="429">
        <v>0.18099999999999999</v>
      </c>
      <c r="M16" s="266">
        <v>7.6999999999999999E-2</v>
      </c>
      <c r="N16" s="266">
        <v>9.8000000000000004E-2</v>
      </c>
      <c r="O16" s="266">
        <v>0.17100000000000001</v>
      </c>
      <c r="P16" s="426"/>
    </row>
    <row r="17" spans="1:16">
      <c r="A17" s="427" t="s">
        <v>702</v>
      </c>
      <c r="B17" s="184">
        <v>2671</v>
      </c>
      <c r="C17" s="266">
        <v>6.4000000000000001E-2</v>
      </c>
      <c r="D17" s="428"/>
      <c r="E17" s="269">
        <v>0.17100000000000001</v>
      </c>
      <c r="F17" s="269">
        <v>0.29399999999999998</v>
      </c>
      <c r="G17" s="269">
        <v>4.7E-2</v>
      </c>
      <c r="H17" s="269">
        <v>0.13500000000000001</v>
      </c>
      <c r="I17" s="269">
        <v>0.51800000000000002</v>
      </c>
      <c r="J17" s="269">
        <v>4.7E-2</v>
      </c>
      <c r="K17" s="271">
        <v>0.12</v>
      </c>
      <c r="L17" s="429">
        <v>9.9000000000000005E-2</v>
      </c>
      <c r="M17" s="266">
        <v>0.05</v>
      </c>
      <c r="N17" s="266">
        <v>8.9999999999999993E-3</v>
      </c>
      <c r="O17" s="266">
        <v>1.7999999999999999E-2</v>
      </c>
      <c r="P17" s="426"/>
    </row>
    <row r="18" spans="1:16">
      <c r="A18" s="427" t="s">
        <v>703</v>
      </c>
      <c r="B18" s="184">
        <v>1985</v>
      </c>
      <c r="C18" s="266">
        <v>0.27500000000000002</v>
      </c>
      <c r="D18" s="428"/>
      <c r="E18" s="269">
        <v>0.224</v>
      </c>
      <c r="F18" s="269">
        <v>0.246</v>
      </c>
      <c r="G18" s="269">
        <v>8.4000000000000005E-2</v>
      </c>
      <c r="H18" s="269">
        <v>0.622</v>
      </c>
      <c r="I18" s="269">
        <v>0.16900000000000001</v>
      </c>
      <c r="J18" s="269">
        <v>9.9000000000000005E-2</v>
      </c>
      <c r="K18" s="271">
        <v>0.28499999999999998</v>
      </c>
      <c r="L18" s="429">
        <v>0.317</v>
      </c>
      <c r="M18" s="266">
        <v>0.184</v>
      </c>
      <c r="N18" s="266">
        <v>0.14799999999999999</v>
      </c>
      <c r="O18" s="266">
        <v>0.214</v>
      </c>
      <c r="P18" s="426"/>
    </row>
    <row r="19" spans="1:16">
      <c r="A19" s="427" t="s">
        <v>704</v>
      </c>
      <c r="B19" s="184">
        <v>28341</v>
      </c>
      <c r="C19" s="266">
        <v>0.105</v>
      </c>
      <c r="D19" s="428"/>
      <c r="E19" s="269">
        <v>0.21</v>
      </c>
      <c r="F19" s="269">
        <v>0.26700000000000002</v>
      </c>
      <c r="G19" s="269">
        <v>7.3999999999999996E-2</v>
      </c>
      <c r="H19" s="269">
        <v>0.47</v>
      </c>
      <c r="I19" s="269">
        <v>0.191</v>
      </c>
      <c r="J19" s="269">
        <v>8.6999999999999994E-2</v>
      </c>
      <c r="K19" s="271">
        <v>0.152</v>
      </c>
      <c r="L19" s="429">
        <v>0.16600000000000001</v>
      </c>
      <c r="M19" s="266">
        <v>6.8000000000000005E-2</v>
      </c>
      <c r="N19" s="266">
        <v>2.7E-2</v>
      </c>
      <c r="O19" s="266">
        <v>0.03</v>
      </c>
      <c r="P19" s="426"/>
    </row>
    <row r="20" spans="1:16" ht="17.25" customHeight="1">
      <c r="A20" s="533"/>
      <c r="B20" s="533"/>
      <c r="C20" s="533"/>
      <c r="D20" s="533"/>
      <c r="E20" s="533"/>
      <c r="F20" s="533"/>
      <c r="G20" s="533"/>
      <c r="H20" s="533"/>
      <c r="I20" s="533"/>
      <c r="J20" s="533"/>
      <c r="K20" s="426"/>
      <c r="L20" s="426"/>
      <c r="M20" s="426"/>
      <c r="N20" s="426"/>
      <c r="O20" s="426"/>
      <c r="P20" s="426"/>
    </row>
    <row r="21" spans="1:16">
      <c r="A21" s="530">
        <v>2023</v>
      </c>
      <c r="B21" s="530"/>
      <c r="C21" s="530"/>
      <c r="D21" s="530"/>
      <c r="E21" s="530"/>
      <c r="F21" s="530"/>
      <c r="G21" s="530"/>
      <c r="H21" s="530"/>
      <c r="I21" s="530"/>
      <c r="J21" s="530"/>
      <c r="K21" s="530"/>
      <c r="L21" s="530"/>
      <c r="M21" s="530"/>
      <c r="N21" s="530"/>
      <c r="O21" s="530"/>
      <c r="P21" s="426"/>
    </row>
    <row r="22" spans="1:16">
      <c r="A22" s="531"/>
      <c r="B22" s="531"/>
      <c r="C22" s="531"/>
      <c r="D22" s="529" t="s">
        <v>688</v>
      </c>
      <c r="E22" s="529"/>
      <c r="F22" s="529"/>
      <c r="G22" s="529"/>
      <c r="H22" s="529"/>
      <c r="I22" s="529"/>
      <c r="J22" s="532"/>
      <c r="K22" s="529" t="s">
        <v>689</v>
      </c>
      <c r="L22" s="529"/>
      <c r="M22" s="529"/>
      <c r="N22" s="529"/>
      <c r="O22" s="529"/>
      <c r="P22" s="426"/>
    </row>
    <row r="23" spans="1:16" ht="3.6" customHeight="1">
      <c r="A23" s="523"/>
      <c r="B23" s="523"/>
      <c r="C23" s="523"/>
      <c r="D23" s="524"/>
      <c r="E23" s="525"/>
      <c r="F23" s="525"/>
      <c r="G23" s="525"/>
      <c r="H23" s="525"/>
      <c r="I23" s="525"/>
      <c r="J23" s="525"/>
      <c r="K23" s="426"/>
      <c r="L23" s="426"/>
      <c r="M23" s="426"/>
      <c r="N23" s="426"/>
      <c r="O23" s="426"/>
      <c r="P23" s="426"/>
    </row>
    <row r="24" spans="1:16" ht="30">
      <c r="A24" s="177" t="s">
        <v>690</v>
      </c>
      <c r="B24" s="177" t="s">
        <v>691</v>
      </c>
      <c r="C24" s="178" t="s">
        <v>692</v>
      </c>
      <c r="D24" s="177" t="s">
        <v>693</v>
      </c>
      <c r="E24" s="177" t="s">
        <v>694</v>
      </c>
      <c r="F24" s="177" t="s">
        <v>695</v>
      </c>
      <c r="G24" s="177" t="s">
        <v>696</v>
      </c>
      <c r="H24" s="177" t="s">
        <v>697</v>
      </c>
      <c r="I24" s="177" t="s">
        <v>698</v>
      </c>
      <c r="J24" s="185" t="s">
        <v>16</v>
      </c>
      <c r="K24" s="181" t="s">
        <v>12</v>
      </c>
      <c r="L24" s="182" t="s">
        <v>186</v>
      </c>
      <c r="M24" s="177" t="s">
        <v>195</v>
      </c>
      <c r="N24" s="177" t="s">
        <v>15</v>
      </c>
      <c r="O24" s="183" t="s">
        <v>700</v>
      </c>
      <c r="P24" s="426"/>
    </row>
    <row r="25" spans="1:16">
      <c r="A25" s="427" t="s">
        <v>701</v>
      </c>
      <c r="B25" s="184">
        <v>2993</v>
      </c>
      <c r="C25" s="266">
        <v>0.14799999999999999</v>
      </c>
      <c r="D25" s="428"/>
      <c r="E25" s="269">
        <v>0.17199999999999999</v>
      </c>
      <c r="F25" s="269">
        <v>0.27100000000000002</v>
      </c>
      <c r="G25" s="269">
        <v>5.8999999999999997E-2</v>
      </c>
      <c r="H25" s="269">
        <v>0.27600000000000002</v>
      </c>
      <c r="I25" s="269">
        <v>0.34200000000000003</v>
      </c>
      <c r="J25" s="269">
        <v>8.9999999999999993E-3</v>
      </c>
      <c r="K25" s="270">
        <v>0.17100000000000001</v>
      </c>
      <c r="L25" s="266">
        <v>0.13500000000000001</v>
      </c>
      <c r="M25" s="266">
        <v>5.7000000000000002E-2</v>
      </c>
      <c r="N25" s="537" t="s">
        <v>705</v>
      </c>
      <c r="O25" s="266">
        <v>0.111</v>
      </c>
      <c r="P25" s="426"/>
    </row>
    <row r="26" spans="1:16">
      <c r="A26" s="427" t="s">
        <v>702</v>
      </c>
      <c r="B26" s="184">
        <v>1318</v>
      </c>
      <c r="C26" s="266">
        <v>6.8000000000000005E-2</v>
      </c>
      <c r="D26" s="428"/>
      <c r="E26" s="269">
        <v>0.14399999999999999</v>
      </c>
      <c r="F26" s="269">
        <v>0.32200000000000001</v>
      </c>
      <c r="G26" s="269">
        <v>3.3000000000000002E-2</v>
      </c>
      <c r="H26" s="269">
        <v>0.156</v>
      </c>
      <c r="I26" s="269">
        <v>0.46700000000000003</v>
      </c>
      <c r="J26" s="269">
        <v>1.0999999999999999E-2</v>
      </c>
      <c r="K26" s="271">
        <v>0.114</v>
      </c>
      <c r="L26" s="266">
        <v>8.5000000000000006E-2</v>
      </c>
      <c r="M26" s="266">
        <v>1.2E-2</v>
      </c>
      <c r="N26" s="538"/>
      <c r="O26" s="266">
        <v>0</v>
      </c>
      <c r="P26" s="426"/>
    </row>
    <row r="27" spans="1:16">
      <c r="A27" s="427" t="s">
        <v>703</v>
      </c>
      <c r="B27" s="184">
        <v>1089</v>
      </c>
      <c r="C27" s="266">
        <v>0.23799999999999999</v>
      </c>
      <c r="D27" s="428"/>
      <c r="E27" s="269">
        <v>0.184</v>
      </c>
      <c r="F27" s="269">
        <v>0.21099999999999999</v>
      </c>
      <c r="G27" s="269">
        <v>7.6999999999999999E-2</v>
      </c>
      <c r="H27" s="269">
        <v>0.51700000000000002</v>
      </c>
      <c r="I27" s="269">
        <v>0.14899999999999999</v>
      </c>
      <c r="J27" s="269">
        <v>4.0000000000000001E-3</v>
      </c>
      <c r="K27" s="271">
        <v>0.24099999999999999</v>
      </c>
      <c r="L27" s="266">
        <v>0.25700000000000001</v>
      </c>
      <c r="M27" s="266">
        <v>6.3E-2</v>
      </c>
      <c r="N27" s="538"/>
      <c r="O27" s="266">
        <v>6.7000000000000004E-2</v>
      </c>
      <c r="P27" s="426"/>
    </row>
    <row r="28" spans="1:16">
      <c r="A28" s="427" t="s">
        <v>704</v>
      </c>
      <c r="B28" s="184">
        <v>14024</v>
      </c>
      <c r="C28" s="266">
        <v>0.113</v>
      </c>
      <c r="D28" s="428"/>
      <c r="E28" s="269">
        <v>0.159</v>
      </c>
      <c r="F28" s="269">
        <v>0.24399999999999999</v>
      </c>
      <c r="G28" s="269">
        <v>0.08</v>
      </c>
      <c r="H28" s="269">
        <v>0.42499999999999999</v>
      </c>
      <c r="I28" s="269">
        <v>0.185</v>
      </c>
      <c r="J28" s="269">
        <v>8.9999999999999993E-3</v>
      </c>
      <c r="K28" s="271">
        <v>0.121</v>
      </c>
      <c r="L28" s="266">
        <v>0.11899999999999999</v>
      </c>
      <c r="M28" s="266">
        <v>4.4999999999999998E-2</v>
      </c>
      <c r="N28" s="539"/>
      <c r="O28" s="266">
        <v>1.9E-2</v>
      </c>
      <c r="P28" s="426"/>
    </row>
    <row r="29" spans="1:16" ht="17.25" customHeight="1">
      <c r="A29" s="426"/>
      <c r="B29" s="426"/>
      <c r="C29" s="426"/>
      <c r="D29" s="426"/>
      <c r="E29" s="426"/>
      <c r="F29" s="426"/>
      <c r="G29" s="426"/>
      <c r="H29" s="426"/>
      <c r="I29" s="426"/>
      <c r="J29" s="426"/>
      <c r="K29" s="426"/>
      <c r="L29" s="426"/>
      <c r="M29" s="426"/>
      <c r="N29" s="426"/>
      <c r="O29" s="426"/>
      <c r="P29" s="426"/>
    </row>
    <row r="30" spans="1:16">
      <c r="A30" s="522" t="s">
        <v>706</v>
      </c>
      <c r="B30" s="522"/>
      <c r="C30" s="522"/>
      <c r="D30" s="186"/>
      <c r="E30" s="186"/>
      <c r="F30" s="186"/>
      <c r="G30" s="186"/>
      <c r="H30" s="186"/>
      <c r="I30" s="186"/>
      <c r="J30" s="186"/>
      <c r="K30" s="426"/>
      <c r="L30" s="426"/>
      <c r="M30" s="426"/>
      <c r="N30" s="426"/>
      <c r="O30" s="426"/>
      <c r="P30" s="426"/>
    </row>
    <row r="31" spans="1:16">
      <c r="A31" s="526"/>
      <c r="B31" s="526"/>
      <c r="C31" s="527"/>
      <c r="D31" s="187"/>
      <c r="E31" s="187"/>
      <c r="F31" s="187"/>
      <c r="G31" s="187"/>
      <c r="H31" s="187"/>
      <c r="I31" s="187"/>
      <c r="J31" s="187"/>
      <c r="K31" s="426"/>
      <c r="L31" s="426"/>
      <c r="M31" s="426"/>
      <c r="N31" s="426"/>
      <c r="O31" s="426"/>
      <c r="P31" s="426"/>
    </row>
    <row r="32" spans="1:16" ht="3.6" customHeight="1">
      <c r="A32" s="521"/>
      <c r="B32" s="521"/>
      <c r="C32" s="521"/>
      <c r="D32" s="187"/>
      <c r="E32" s="187"/>
      <c r="F32" s="187"/>
      <c r="G32" s="187"/>
      <c r="H32" s="187"/>
      <c r="I32" s="187"/>
      <c r="J32" s="187"/>
      <c r="K32" s="426"/>
      <c r="L32" s="426"/>
      <c r="M32" s="426"/>
      <c r="N32" s="426"/>
      <c r="O32" s="426"/>
      <c r="P32" s="426"/>
    </row>
    <row r="33" spans="1:16" ht="45">
      <c r="A33" s="188" t="s">
        <v>707</v>
      </c>
      <c r="B33" s="188" t="s">
        <v>708</v>
      </c>
      <c r="C33" s="189" t="s">
        <v>709</v>
      </c>
      <c r="D33" s="190"/>
      <c r="E33" s="190"/>
      <c r="F33" s="190"/>
      <c r="G33" s="190"/>
      <c r="H33" s="190"/>
      <c r="I33" s="190"/>
      <c r="J33" s="190"/>
      <c r="K33" s="426"/>
      <c r="L33" s="426"/>
      <c r="M33" s="426"/>
      <c r="N33" s="426"/>
      <c r="O33" s="426"/>
      <c r="P33" s="426"/>
    </row>
    <row r="34" spans="1:16">
      <c r="A34" s="424" t="s">
        <v>701</v>
      </c>
      <c r="B34" s="540" t="s">
        <v>710</v>
      </c>
      <c r="C34" s="541"/>
      <c r="D34" s="426"/>
      <c r="E34" s="426"/>
      <c r="F34" s="426"/>
      <c r="G34" s="426"/>
      <c r="H34" s="426"/>
      <c r="I34" s="426"/>
      <c r="J34" s="426"/>
      <c r="K34" s="426"/>
      <c r="L34" s="426"/>
      <c r="M34" s="426"/>
      <c r="N34" s="426"/>
      <c r="O34" s="426"/>
      <c r="P34" s="426"/>
    </row>
    <row r="35" spans="1:16">
      <c r="A35" s="424" t="s">
        <v>702</v>
      </c>
      <c r="B35" s="542"/>
      <c r="C35" s="543"/>
      <c r="D35" s="426"/>
      <c r="E35" s="426"/>
      <c r="F35" s="426"/>
      <c r="G35" s="426"/>
      <c r="H35" s="426"/>
      <c r="I35" s="426"/>
      <c r="J35" s="426"/>
      <c r="K35" s="426"/>
      <c r="L35" s="426"/>
      <c r="M35" s="426"/>
      <c r="N35" s="426"/>
      <c r="O35" s="426"/>
      <c r="P35" s="426"/>
    </row>
    <row r="36" spans="1:16">
      <c r="A36" s="424" t="s">
        <v>703</v>
      </c>
      <c r="B36" s="542"/>
      <c r="C36" s="543"/>
      <c r="D36" s="426"/>
      <c r="E36" s="426"/>
      <c r="F36" s="426"/>
      <c r="G36" s="426"/>
      <c r="H36" s="426"/>
      <c r="I36" s="426"/>
      <c r="J36" s="426"/>
      <c r="K36" s="426"/>
      <c r="L36" s="426"/>
      <c r="M36" s="426"/>
      <c r="N36" s="426"/>
      <c r="O36" s="426"/>
      <c r="P36" s="426"/>
    </row>
    <row r="37" spans="1:16">
      <c r="A37" s="424" t="s">
        <v>704</v>
      </c>
      <c r="B37" s="544"/>
      <c r="C37" s="545"/>
      <c r="D37" s="426"/>
      <c r="E37" s="426"/>
      <c r="F37" s="426"/>
      <c r="G37" s="426"/>
      <c r="H37" s="426"/>
      <c r="I37" s="426"/>
      <c r="J37" s="426"/>
      <c r="K37" s="426"/>
      <c r="L37" s="426"/>
      <c r="M37" s="426"/>
      <c r="N37" s="426"/>
      <c r="O37" s="426"/>
      <c r="P37" s="426"/>
    </row>
    <row r="38" spans="1:16">
      <c r="A38" s="426"/>
      <c r="B38" s="430"/>
      <c r="C38" s="430"/>
      <c r="D38" s="426"/>
      <c r="E38" s="426"/>
      <c r="F38" s="426"/>
      <c r="G38" s="426"/>
      <c r="H38" s="426"/>
      <c r="I38" s="426"/>
      <c r="J38" s="426"/>
      <c r="K38" s="426"/>
      <c r="L38" s="426"/>
      <c r="M38" s="426"/>
      <c r="N38" s="426"/>
      <c r="O38" s="426"/>
      <c r="P38" s="426"/>
    </row>
    <row r="39" spans="1:16" ht="15" customHeight="1">
      <c r="A39" s="187" t="s">
        <v>711</v>
      </c>
      <c r="B39" s="426"/>
      <c r="C39" s="426"/>
      <c r="D39" s="426"/>
      <c r="E39" s="426"/>
      <c r="F39" s="426"/>
      <c r="G39" s="426"/>
      <c r="H39" s="426"/>
      <c r="I39" s="426"/>
      <c r="J39" s="426"/>
      <c r="K39" s="426"/>
      <c r="L39" s="426"/>
      <c r="M39" s="426"/>
      <c r="N39" s="426"/>
      <c r="O39" s="426"/>
      <c r="P39" s="426"/>
    </row>
    <row r="40" spans="1:16">
      <c r="A40" s="518" t="s">
        <v>712</v>
      </c>
      <c r="B40" s="518"/>
      <c r="C40" s="518"/>
      <c r="D40" s="518"/>
      <c r="E40" s="518"/>
      <c r="F40" s="426"/>
      <c r="G40" s="426"/>
      <c r="H40" s="426"/>
      <c r="I40" s="426"/>
      <c r="J40" s="426"/>
      <c r="K40" s="426"/>
      <c r="L40" s="426"/>
      <c r="M40" s="426"/>
      <c r="N40" s="426"/>
      <c r="O40" s="426"/>
      <c r="P40" s="426"/>
    </row>
    <row r="41" spans="1:16">
      <c r="A41" s="518" t="s">
        <v>713</v>
      </c>
      <c r="B41" s="518"/>
      <c r="C41" s="518"/>
      <c r="D41" s="518"/>
      <c r="E41" s="518"/>
      <c r="F41" s="426"/>
      <c r="G41" s="426"/>
      <c r="H41" s="426"/>
      <c r="I41" s="426"/>
      <c r="J41" s="426"/>
      <c r="K41" s="426"/>
      <c r="L41" s="426"/>
      <c r="M41" s="426"/>
      <c r="N41" s="426"/>
      <c r="O41" s="426"/>
      <c r="P41" s="426"/>
    </row>
    <row r="42" spans="1:16" ht="47.25" customHeight="1">
      <c r="A42" s="519" t="s">
        <v>714</v>
      </c>
      <c r="B42" s="519"/>
      <c r="C42" s="519"/>
      <c r="D42" s="519"/>
      <c r="E42" s="519"/>
      <c r="F42" s="519"/>
      <c r="G42" s="519"/>
      <c r="H42" s="519"/>
      <c r="I42" s="519"/>
      <c r="J42" s="519"/>
      <c r="K42" s="426"/>
      <c r="L42" s="426"/>
      <c r="M42" s="426"/>
      <c r="N42" s="426"/>
      <c r="O42" s="426"/>
      <c r="P42" s="426"/>
    </row>
    <row r="43" spans="1:16" ht="7.5" customHeight="1">
      <c r="A43" s="431"/>
      <c r="B43" s="431"/>
      <c r="C43" s="431"/>
      <c r="D43" s="431"/>
      <c r="E43" s="431"/>
      <c r="F43" s="431"/>
      <c r="G43" s="431"/>
      <c r="H43" s="431"/>
      <c r="I43" s="431"/>
      <c r="J43" s="431"/>
      <c r="K43" s="426"/>
      <c r="L43" s="426"/>
      <c r="M43" s="426"/>
      <c r="N43" s="426"/>
      <c r="O43" s="426"/>
      <c r="P43" s="426"/>
    </row>
    <row r="44" spans="1:16" ht="15" customHeight="1">
      <c r="A44" s="187" t="s">
        <v>715</v>
      </c>
      <c r="B44" s="426"/>
      <c r="C44" s="426"/>
      <c r="D44" s="426"/>
      <c r="E44" s="426"/>
      <c r="F44" s="426"/>
      <c r="G44" s="426"/>
      <c r="H44" s="426"/>
      <c r="I44" s="426"/>
      <c r="J44" s="426"/>
      <c r="K44" s="426"/>
      <c r="L44" s="426"/>
      <c r="M44" s="426"/>
      <c r="N44" s="426"/>
      <c r="O44" s="426"/>
      <c r="P44" s="426"/>
    </row>
    <row r="45" spans="1:16" ht="15" customHeight="1">
      <c r="A45" s="517" t="s">
        <v>716</v>
      </c>
      <c r="B45" s="517"/>
      <c r="C45" s="517"/>
      <c r="D45" s="517"/>
      <c r="E45" s="517"/>
      <c r="F45" s="517"/>
      <c r="G45" s="517"/>
      <c r="H45" s="517"/>
      <c r="I45" s="517"/>
      <c r="J45" s="517"/>
      <c r="K45" s="426"/>
      <c r="L45" s="426"/>
      <c r="M45" s="426"/>
      <c r="N45" s="426"/>
      <c r="O45" s="426"/>
      <c r="P45" s="426"/>
    </row>
    <row r="46" spans="1:16" ht="15" customHeight="1">
      <c r="A46" s="517" t="s">
        <v>717</v>
      </c>
      <c r="B46" s="517"/>
      <c r="C46" s="517"/>
      <c r="D46" s="517"/>
      <c r="E46" s="517"/>
      <c r="F46" s="517"/>
      <c r="G46" s="517"/>
      <c r="H46" s="517"/>
      <c r="I46" s="517"/>
      <c r="J46" s="517"/>
      <c r="K46" s="426"/>
      <c r="L46" s="426"/>
      <c r="M46" s="426"/>
      <c r="N46" s="426"/>
      <c r="O46" s="426"/>
      <c r="P46" s="426"/>
    </row>
    <row r="47" spans="1:16" ht="15" customHeight="1">
      <c r="A47" s="517" t="s">
        <v>718</v>
      </c>
      <c r="B47" s="517"/>
      <c r="C47" s="517"/>
      <c r="D47" s="517"/>
      <c r="E47" s="517"/>
      <c r="F47" s="517"/>
      <c r="G47" s="517"/>
      <c r="H47" s="517"/>
      <c r="I47" s="517"/>
      <c r="J47" s="517"/>
      <c r="K47" s="426"/>
      <c r="L47" s="426"/>
      <c r="M47" s="426"/>
      <c r="N47" s="426"/>
      <c r="O47" s="426"/>
      <c r="P47" s="426"/>
    </row>
    <row r="48" spans="1:16" ht="15" customHeight="1">
      <c r="A48" s="426" t="s">
        <v>719</v>
      </c>
      <c r="B48" s="426"/>
      <c r="C48" s="426"/>
      <c r="D48" s="426"/>
      <c r="E48" s="426"/>
      <c r="F48" s="426"/>
      <c r="G48" s="426"/>
      <c r="H48" s="426"/>
      <c r="I48" s="426"/>
      <c r="J48" s="426"/>
      <c r="K48" s="426"/>
      <c r="L48" s="426"/>
      <c r="M48" s="426"/>
      <c r="N48" s="426"/>
      <c r="O48" s="426"/>
      <c r="P48" s="426"/>
    </row>
    <row r="49" spans="1:16" ht="15" customHeight="1">
      <c r="A49" s="426"/>
      <c r="B49" s="426"/>
      <c r="C49" s="426"/>
      <c r="D49" s="426"/>
      <c r="E49" s="426"/>
      <c r="F49" s="426"/>
      <c r="G49" s="426"/>
      <c r="H49" s="426"/>
      <c r="I49" s="426"/>
      <c r="J49" s="426"/>
      <c r="K49" s="426"/>
      <c r="L49" s="426"/>
      <c r="M49" s="426"/>
      <c r="N49" s="426"/>
      <c r="O49" s="426"/>
      <c r="P49" s="426"/>
    </row>
    <row r="50" spans="1:16" ht="15" customHeight="1">
      <c r="A50" s="426"/>
      <c r="B50" s="426"/>
      <c r="C50" s="426"/>
      <c r="D50" s="426"/>
      <c r="E50" s="426"/>
      <c r="F50" s="426"/>
      <c r="G50" s="426"/>
      <c r="H50" s="426"/>
      <c r="I50" s="426"/>
      <c r="J50" s="426"/>
      <c r="K50" s="426"/>
      <c r="L50" s="426"/>
      <c r="M50" s="426"/>
      <c r="N50" s="426"/>
      <c r="O50" s="426"/>
      <c r="P50" s="426"/>
    </row>
    <row r="51" spans="1:16" ht="15" customHeight="1">
      <c r="A51" s="426"/>
      <c r="B51" s="426"/>
      <c r="C51" s="426"/>
      <c r="D51" s="426"/>
      <c r="E51" s="426"/>
      <c r="F51" s="426"/>
      <c r="G51" s="426"/>
      <c r="H51" s="426"/>
      <c r="I51" s="426"/>
      <c r="J51" s="426"/>
      <c r="K51" s="426"/>
      <c r="L51" s="426"/>
      <c r="M51" s="426"/>
      <c r="N51" s="426"/>
      <c r="O51" s="426"/>
      <c r="P51" s="426"/>
    </row>
    <row r="52" spans="1:16" ht="15" customHeight="1">
      <c r="A52" s="426"/>
      <c r="B52" s="426"/>
      <c r="C52" s="426"/>
      <c r="D52" s="426"/>
      <c r="E52" s="426"/>
      <c r="F52" s="426"/>
      <c r="G52" s="426"/>
      <c r="H52" s="426"/>
      <c r="I52" s="426"/>
      <c r="J52" s="426"/>
      <c r="K52" s="426"/>
      <c r="L52" s="426"/>
      <c r="M52" s="426"/>
      <c r="N52" s="426"/>
      <c r="O52" s="426"/>
      <c r="P52" s="426"/>
    </row>
    <row r="53" spans="1:16" ht="15" customHeight="1">
      <c r="A53" s="426"/>
      <c r="B53" s="426"/>
      <c r="C53" s="426"/>
      <c r="D53" s="426"/>
      <c r="E53" s="426"/>
      <c r="F53" s="426"/>
      <c r="G53" s="426"/>
      <c r="H53" s="426"/>
      <c r="I53" s="426"/>
      <c r="J53" s="426"/>
      <c r="K53" s="426"/>
      <c r="L53" s="426"/>
      <c r="M53" s="426"/>
      <c r="N53" s="426"/>
      <c r="O53" s="426"/>
      <c r="P53" s="426"/>
    </row>
    <row r="54" spans="1:16" ht="15" customHeight="1">
      <c r="A54" s="426"/>
      <c r="B54" s="426"/>
      <c r="C54" s="426"/>
      <c r="D54" s="426"/>
      <c r="E54" s="426"/>
      <c r="F54" s="426"/>
      <c r="G54" s="426"/>
      <c r="H54" s="426"/>
      <c r="I54" s="426"/>
      <c r="J54" s="426"/>
      <c r="K54" s="426"/>
      <c r="L54" s="426"/>
      <c r="M54" s="426"/>
      <c r="N54" s="426"/>
      <c r="O54" s="426"/>
      <c r="P54" s="426"/>
    </row>
    <row r="55" spans="1:16" ht="15" customHeight="1">
      <c r="A55" s="426"/>
      <c r="B55" s="426"/>
      <c r="C55" s="426"/>
      <c r="D55" s="426"/>
      <c r="E55" s="426"/>
      <c r="F55" s="426"/>
      <c r="G55" s="426"/>
      <c r="H55" s="426"/>
      <c r="I55" s="426"/>
      <c r="J55" s="426"/>
      <c r="K55" s="426"/>
      <c r="L55" s="426"/>
      <c r="M55" s="426"/>
      <c r="N55" s="426"/>
      <c r="O55" s="426"/>
      <c r="P55" s="426"/>
    </row>
    <row r="56" spans="1:16" ht="15" customHeight="1">
      <c r="A56" s="426"/>
      <c r="B56" s="426"/>
      <c r="C56" s="426"/>
      <c r="D56" s="426"/>
      <c r="E56" s="426"/>
      <c r="F56" s="426"/>
      <c r="G56" s="426"/>
      <c r="H56" s="426"/>
      <c r="I56" s="426"/>
      <c r="J56" s="426"/>
      <c r="K56" s="426"/>
      <c r="L56" s="426"/>
      <c r="M56" s="426"/>
      <c r="N56" s="426"/>
      <c r="O56" s="426"/>
      <c r="P56" s="426"/>
    </row>
  </sheetData>
  <mergeCells count="31">
    <mergeCell ref="N25:N28"/>
    <mergeCell ref="B34:C37"/>
    <mergeCell ref="D4:J4"/>
    <mergeCell ref="A4:C4"/>
    <mergeCell ref="A13:C13"/>
    <mergeCell ref="D13:J13"/>
    <mergeCell ref="A11:J11"/>
    <mergeCell ref="A5:C5"/>
    <mergeCell ref="A14:C14"/>
    <mergeCell ref="A3:O3"/>
    <mergeCell ref="A32:C32"/>
    <mergeCell ref="A30:C30"/>
    <mergeCell ref="A23:C23"/>
    <mergeCell ref="D23:J23"/>
    <mergeCell ref="A31:C31"/>
    <mergeCell ref="K4:O4"/>
    <mergeCell ref="K13:O13"/>
    <mergeCell ref="K22:O22"/>
    <mergeCell ref="A21:O21"/>
    <mergeCell ref="A12:O12"/>
    <mergeCell ref="A22:C22"/>
    <mergeCell ref="D22:J22"/>
    <mergeCell ref="A20:J20"/>
    <mergeCell ref="D14:J14"/>
    <mergeCell ref="D5:J5"/>
    <mergeCell ref="A45:J45"/>
    <mergeCell ref="A46:J46"/>
    <mergeCell ref="A47:J47"/>
    <mergeCell ref="A40:E40"/>
    <mergeCell ref="A41:E41"/>
    <mergeCell ref="A42:J42"/>
  </mergeCells>
  <pageMargins left="0.7" right="0.7" top="0.75" bottom="0.75" header="0.3" footer="0.3"/>
  <pageSetup scale="64" fitToHeight="0" orientation="landscape" r:id="rId1"/>
  <headerFooter>
    <oddFooter>&amp;LOneCare Vermont FY 2024 ACO Budget Submission&amp;R&amp;P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pageSetUpPr fitToPage="1"/>
  </sheetPr>
  <dimension ref="A1:M18"/>
  <sheetViews>
    <sheetView zoomScaleNormal="100" zoomScalePageLayoutView="60" workbookViewId="0">
      <selection activeCell="H1" sqref="H1"/>
    </sheetView>
  </sheetViews>
  <sheetFormatPr defaultColWidth="9.140625" defaultRowHeight="15" customHeight="1"/>
  <cols>
    <col min="1" max="1" width="19.85546875" style="5" customWidth="1"/>
    <col min="2" max="2" width="17.28515625" customWidth="1"/>
    <col min="3" max="3" width="11.42578125" customWidth="1"/>
    <col min="4" max="4" width="12.140625" bestFit="1" customWidth="1"/>
    <col min="5" max="5" width="12.5703125" bestFit="1" customWidth="1"/>
    <col min="6" max="6" width="10.5703125" bestFit="1" customWidth="1"/>
    <col min="7" max="7" width="12.5703125" bestFit="1" customWidth="1"/>
    <col min="8" max="8" width="10.85546875" bestFit="1" customWidth="1"/>
    <col min="9" max="9" width="12" customWidth="1"/>
    <col min="10" max="10" width="13" customWidth="1"/>
    <col min="11" max="11" width="13.5703125" customWidth="1"/>
    <col min="12" max="12" width="14" bestFit="1" customWidth="1"/>
    <col min="13" max="13" width="13.28515625" bestFit="1" customWidth="1"/>
  </cols>
  <sheetData>
    <row r="1" spans="1:13" s="458" customFormat="1" ht="16.5">
      <c r="A1" s="457" t="s">
        <v>686</v>
      </c>
      <c r="H1" s="437"/>
      <c r="M1" s="459"/>
    </row>
    <row r="2" spans="1:13" s="458" customFormat="1" ht="16.5">
      <c r="A2" s="457" t="s">
        <v>720</v>
      </c>
      <c r="M2" s="459"/>
    </row>
    <row r="3" spans="1:13">
      <c r="C3" s="550" t="s">
        <v>721</v>
      </c>
      <c r="D3" s="550"/>
      <c r="E3" s="550"/>
      <c r="F3" s="550"/>
      <c r="G3" s="550"/>
      <c r="H3" s="550"/>
      <c r="I3" s="550"/>
      <c r="J3" s="550"/>
      <c r="K3" s="550"/>
      <c r="L3" s="550"/>
      <c r="M3" s="550"/>
    </row>
    <row r="4" spans="1:13" s="64" customFormat="1" ht="45">
      <c r="A4" s="124" t="s">
        <v>722</v>
      </c>
      <c r="B4" s="125" t="s">
        <v>723</v>
      </c>
      <c r="C4" s="124" t="s">
        <v>72</v>
      </c>
      <c r="D4" s="124" t="s">
        <v>724</v>
      </c>
      <c r="E4" s="124" t="s">
        <v>695</v>
      </c>
      <c r="F4" s="124" t="s">
        <v>725</v>
      </c>
      <c r="G4" s="124" t="s">
        <v>726</v>
      </c>
      <c r="H4" s="124" t="s">
        <v>727</v>
      </c>
      <c r="I4" s="124" t="s">
        <v>696</v>
      </c>
      <c r="J4" s="124" t="s">
        <v>697</v>
      </c>
      <c r="K4" s="124" t="s">
        <v>698</v>
      </c>
      <c r="L4" s="124" t="s">
        <v>728</v>
      </c>
      <c r="M4" s="124" t="s">
        <v>729</v>
      </c>
    </row>
    <row r="5" spans="1:13">
      <c r="A5" s="131">
        <v>2018</v>
      </c>
      <c r="B5" s="207" t="s">
        <v>730</v>
      </c>
      <c r="C5" s="206">
        <v>0</v>
      </c>
      <c r="D5" s="206">
        <v>1848640</v>
      </c>
      <c r="E5" s="206">
        <v>346885</v>
      </c>
      <c r="F5" s="206">
        <v>0</v>
      </c>
      <c r="G5" s="206">
        <v>12105</v>
      </c>
      <c r="H5" s="206">
        <v>241365</v>
      </c>
      <c r="I5" s="206">
        <v>577370</v>
      </c>
      <c r="J5" s="206">
        <v>1038890</v>
      </c>
      <c r="K5" s="206">
        <v>1368054</v>
      </c>
      <c r="L5" s="206">
        <v>0</v>
      </c>
      <c r="M5" s="206">
        <v>0</v>
      </c>
    </row>
    <row r="6" spans="1:13">
      <c r="A6" s="131">
        <v>2019</v>
      </c>
      <c r="B6" s="207" t="s">
        <v>731</v>
      </c>
      <c r="C6" s="206">
        <v>0</v>
      </c>
      <c r="D6" s="206">
        <v>2450705</v>
      </c>
      <c r="E6" s="206">
        <v>433085.72</v>
      </c>
      <c r="F6" s="206">
        <v>0</v>
      </c>
      <c r="G6" s="206">
        <v>11340</v>
      </c>
      <c r="H6" s="206">
        <v>1492833.6</v>
      </c>
      <c r="I6" s="206">
        <v>931610</v>
      </c>
      <c r="J6" s="206">
        <v>1670980</v>
      </c>
      <c r="K6" s="206">
        <v>2259095</v>
      </c>
      <c r="L6" s="206">
        <v>6650</v>
      </c>
      <c r="M6" s="206">
        <v>0</v>
      </c>
    </row>
    <row r="7" spans="1:13">
      <c r="A7" s="131">
        <v>2020</v>
      </c>
      <c r="B7" s="207" t="s">
        <v>732</v>
      </c>
      <c r="C7" s="206">
        <v>0</v>
      </c>
      <c r="D7" s="206">
        <v>1832080</v>
      </c>
      <c r="E7" s="206">
        <v>474805</v>
      </c>
      <c r="F7" s="206">
        <v>0</v>
      </c>
      <c r="G7" s="206">
        <v>4425</v>
      </c>
      <c r="H7" s="206">
        <v>1533360</v>
      </c>
      <c r="I7" s="206">
        <v>553150</v>
      </c>
      <c r="J7" s="206">
        <v>1539800</v>
      </c>
      <c r="K7" s="206">
        <v>1294874</v>
      </c>
      <c r="L7" s="206">
        <v>0</v>
      </c>
      <c r="M7" s="206">
        <v>0</v>
      </c>
    </row>
    <row r="8" spans="1:13">
      <c r="A8" s="131">
        <v>2021</v>
      </c>
      <c r="B8" s="208">
        <v>5993</v>
      </c>
      <c r="C8" s="206">
        <v>0</v>
      </c>
      <c r="D8" s="206">
        <v>1224420</v>
      </c>
      <c r="E8" s="206">
        <v>916260</v>
      </c>
      <c r="F8" s="206">
        <v>0</v>
      </c>
      <c r="G8" s="206">
        <v>0</v>
      </c>
      <c r="H8" s="206">
        <v>1392990</v>
      </c>
      <c r="I8" s="206">
        <v>194000</v>
      </c>
      <c r="J8" s="206">
        <v>1177780</v>
      </c>
      <c r="K8" s="206">
        <v>476240</v>
      </c>
      <c r="L8" s="206">
        <v>0</v>
      </c>
      <c r="M8" s="206">
        <v>0</v>
      </c>
    </row>
    <row r="9" spans="1:13">
      <c r="A9" s="131">
        <v>2022</v>
      </c>
      <c r="B9" s="207" t="s">
        <v>733</v>
      </c>
      <c r="C9" s="206">
        <v>0</v>
      </c>
      <c r="D9" s="206">
        <v>1278262.5</v>
      </c>
      <c r="E9" s="206">
        <v>677398.5</v>
      </c>
      <c r="F9" s="206">
        <v>0</v>
      </c>
      <c r="G9" s="206">
        <v>0</v>
      </c>
      <c r="H9" s="206">
        <v>953630.4</v>
      </c>
      <c r="I9" s="206">
        <v>127500.03</v>
      </c>
      <c r="J9" s="206">
        <v>609054.56999999995</v>
      </c>
      <c r="K9" s="206">
        <v>318750.03000000003</v>
      </c>
      <c r="L9" s="206">
        <v>0</v>
      </c>
      <c r="M9" s="206">
        <v>0</v>
      </c>
    </row>
    <row r="10" spans="1:13">
      <c r="A10" s="131">
        <v>2023</v>
      </c>
      <c r="B10" s="231" t="s">
        <v>734</v>
      </c>
      <c r="C10" s="206">
        <v>0</v>
      </c>
      <c r="D10" s="206">
        <v>4348997.21</v>
      </c>
      <c r="E10" s="206">
        <v>2504764.96</v>
      </c>
      <c r="F10" s="206">
        <v>0</v>
      </c>
      <c r="G10" s="206">
        <v>0</v>
      </c>
      <c r="H10" s="206">
        <v>3504730.89</v>
      </c>
      <c r="I10" s="206">
        <v>194000</v>
      </c>
      <c r="J10" s="206">
        <v>998140.8</v>
      </c>
      <c r="K10" s="206">
        <v>640953.59999999998</v>
      </c>
      <c r="L10" s="206">
        <v>0</v>
      </c>
      <c r="M10" s="206">
        <v>0</v>
      </c>
    </row>
    <row r="11" spans="1:13">
      <c r="A11" s="131" t="s">
        <v>735</v>
      </c>
      <c r="B11" s="231" t="s">
        <v>736</v>
      </c>
      <c r="C11" s="206">
        <v>0</v>
      </c>
      <c r="D11" s="290">
        <v>4356854</v>
      </c>
      <c r="E11" s="291">
        <v>2325438</v>
      </c>
      <c r="F11" s="291">
        <v>0</v>
      </c>
      <c r="G11" s="291">
        <v>0</v>
      </c>
      <c r="H11" s="291">
        <v>3110119</v>
      </c>
      <c r="I11" s="291">
        <v>180000</v>
      </c>
      <c r="J11" s="291">
        <v>934200</v>
      </c>
      <c r="K11" s="291">
        <v>1177700</v>
      </c>
      <c r="L11" s="291">
        <v>0</v>
      </c>
      <c r="M11" s="291">
        <v>0</v>
      </c>
    </row>
    <row r="13" spans="1:13" ht="15" customHeight="1">
      <c r="A13" s="5" t="s">
        <v>737</v>
      </c>
    </row>
    <row r="14" spans="1:13" ht="15" customHeight="1">
      <c r="A14" s="5" t="s">
        <v>738</v>
      </c>
    </row>
    <row r="15" spans="1:13" ht="15" customHeight="1">
      <c r="A15" s="5" t="s">
        <v>739</v>
      </c>
    </row>
    <row r="16" spans="1:13" ht="15" customHeight="1">
      <c r="A16" s="5" t="s">
        <v>740</v>
      </c>
    </row>
    <row r="17" spans="1:1" ht="15" customHeight="1">
      <c r="A17" s="5" t="s">
        <v>741</v>
      </c>
    </row>
    <row r="18" spans="1:1" ht="15" customHeight="1">
      <c r="A18" s="5" t="s">
        <v>742</v>
      </c>
    </row>
  </sheetData>
  <mergeCells count="1">
    <mergeCell ref="C3:M3"/>
  </mergeCells>
  <pageMargins left="0.25" right="0.25" top="0.75" bottom="0.75" header="0.3" footer="0.3"/>
  <pageSetup scale="77" fitToHeight="0" orientation="landscape" r:id="rId1"/>
  <headerFooter>
    <oddFooter>&amp;LOneCare Vermont FY 2024 ACO Budget Submission&amp;R&amp;P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pageSetUpPr fitToPage="1"/>
  </sheetPr>
  <dimension ref="A1:G16"/>
  <sheetViews>
    <sheetView zoomScaleNormal="100" zoomScalePageLayoutView="60" workbookViewId="0">
      <selection activeCell="C1" sqref="C1"/>
    </sheetView>
  </sheetViews>
  <sheetFormatPr defaultColWidth="9.140625" defaultRowHeight="15" customHeight="1"/>
  <cols>
    <col min="1" max="1" width="9.140625" style="307" customWidth="1"/>
    <col min="2" max="2" width="48" style="307" customWidth="1"/>
    <col min="3" max="3" width="62.140625" style="307" customWidth="1"/>
    <col min="4" max="4" width="41.85546875" style="307" customWidth="1"/>
    <col min="5" max="5" width="26.28515625" style="307" customWidth="1"/>
    <col min="6" max="6" width="13.28515625" style="307" customWidth="1"/>
    <col min="7" max="7" width="15.7109375" style="307" customWidth="1"/>
    <col min="8" max="16384" width="9.140625" style="307"/>
  </cols>
  <sheetData>
    <row r="1" spans="1:7" ht="15.6" customHeight="1">
      <c r="A1" s="551" t="s">
        <v>743</v>
      </c>
      <c r="B1" s="551"/>
      <c r="C1" s="437"/>
    </row>
    <row r="2" spans="1:7" ht="15.6" customHeight="1">
      <c r="A2" s="551" t="s">
        <v>744</v>
      </c>
      <c r="B2" s="551"/>
    </row>
    <row r="3" spans="1:7">
      <c r="A3" s="351"/>
      <c r="B3" s="351"/>
      <c r="C3" s="351"/>
      <c r="D3" s="351"/>
      <c r="E3" s="351"/>
      <c r="F3" s="351"/>
    </row>
    <row r="4" spans="1:7" s="310" customFormat="1" ht="30">
      <c r="A4" s="308" t="s">
        <v>722</v>
      </c>
      <c r="B4" s="460" t="s">
        <v>745</v>
      </c>
      <c r="C4" s="461" t="s">
        <v>746</v>
      </c>
      <c r="D4" s="461" t="s">
        <v>747</v>
      </c>
      <c r="E4" s="308" t="s">
        <v>748</v>
      </c>
      <c r="F4" s="308" t="s">
        <v>749</v>
      </c>
      <c r="G4" s="309"/>
    </row>
    <row r="5" spans="1:7" s="311" customFormat="1" ht="60">
      <c r="A5" s="210">
        <v>2021</v>
      </c>
      <c r="B5" s="210" t="s">
        <v>750</v>
      </c>
      <c r="C5" s="223" t="s">
        <v>751</v>
      </c>
      <c r="D5" s="210" t="s">
        <v>752</v>
      </c>
      <c r="E5" s="462" t="s">
        <v>753</v>
      </c>
      <c r="F5" s="211" t="s">
        <v>754</v>
      </c>
      <c r="G5" s="432"/>
    </row>
    <row r="6" spans="1:7" s="311" customFormat="1" ht="30">
      <c r="A6" s="210">
        <v>2021</v>
      </c>
      <c r="B6" s="210" t="s">
        <v>755</v>
      </c>
      <c r="C6" s="210" t="s">
        <v>756</v>
      </c>
      <c r="D6" s="210" t="s">
        <v>757</v>
      </c>
      <c r="E6" s="213" t="s">
        <v>758</v>
      </c>
      <c r="F6" s="212">
        <v>18</v>
      </c>
      <c r="G6" s="432"/>
    </row>
    <row r="7" spans="1:7" s="311" customFormat="1" ht="52.5" customHeight="1">
      <c r="A7" s="210">
        <v>2021</v>
      </c>
      <c r="B7" s="210" t="s">
        <v>759</v>
      </c>
      <c r="C7" s="210" t="s">
        <v>760</v>
      </c>
      <c r="D7" s="210" t="s">
        <v>761</v>
      </c>
      <c r="E7" s="214">
        <v>60</v>
      </c>
      <c r="F7" s="215">
        <v>0.68</v>
      </c>
      <c r="G7" s="432"/>
    </row>
    <row r="8" spans="1:7" s="311" customFormat="1" ht="45">
      <c r="A8" s="210">
        <v>2021</v>
      </c>
      <c r="B8" s="210" t="s">
        <v>762</v>
      </c>
      <c r="C8" s="210" t="s">
        <v>763</v>
      </c>
      <c r="D8" s="210" t="s">
        <v>764</v>
      </c>
      <c r="E8" s="214">
        <v>241</v>
      </c>
      <c r="F8" s="215">
        <v>0.32</v>
      </c>
      <c r="G8" s="432"/>
    </row>
    <row r="9" spans="1:7" s="311" customFormat="1" ht="45">
      <c r="A9" s="210">
        <v>2022</v>
      </c>
      <c r="B9" s="210" t="s">
        <v>765</v>
      </c>
      <c r="C9" s="306" t="s">
        <v>751</v>
      </c>
      <c r="D9" s="210" t="s">
        <v>752</v>
      </c>
      <c r="E9" s="462" t="s">
        <v>753</v>
      </c>
      <c r="F9" s="211" t="s">
        <v>766</v>
      </c>
      <c r="G9" s="432"/>
    </row>
    <row r="10" spans="1:7" s="311" customFormat="1" ht="45">
      <c r="A10" s="210">
        <v>2022</v>
      </c>
      <c r="B10" s="210" t="s">
        <v>767</v>
      </c>
      <c r="C10" s="210" t="s">
        <v>768</v>
      </c>
      <c r="D10" s="210" t="s">
        <v>769</v>
      </c>
      <c r="E10" s="214">
        <v>944</v>
      </c>
      <c r="F10" s="215">
        <v>0.13</v>
      </c>
      <c r="G10" s="432"/>
    </row>
    <row r="11" spans="1:7" s="311" customFormat="1" ht="45">
      <c r="A11" s="210">
        <v>2022</v>
      </c>
      <c r="B11" s="210" t="s">
        <v>770</v>
      </c>
      <c r="C11" s="210" t="s">
        <v>771</v>
      </c>
      <c r="D11" s="210" t="s">
        <v>772</v>
      </c>
      <c r="E11" s="211">
        <v>11</v>
      </c>
      <c r="F11" s="272">
        <v>0.73</v>
      </c>
      <c r="G11" s="432"/>
    </row>
    <row r="12" spans="1:7" s="311" customFormat="1" ht="30">
      <c r="A12" s="210">
        <v>2022</v>
      </c>
      <c r="B12" s="210" t="s">
        <v>773</v>
      </c>
      <c r="C12" s="210" t="s">
        <v>774</v>
      </c>
      <c r="D12" s="210" t="s">
        <v>775</v>
      </c>
      <c r="E12" s="211">
        <v>6</v>
      </c>
      <c r="F12" s="216">
        <v>1</v>
      </c>
      <c r="G12" s="432"/>
    </row>
    <row r="13" spans="1:7" s="311" customFormat="1" ht="30">
      <c r="A13" s="212">
        <v>2023</v>
      </c>
      <c r="B13" s="212" t="s">
        <v>776</v>
      </c>
      <c r="C13" s="217" t="s">
        <v>777</v>
      </c>
      <c r="D13" s="210" t="s">
        <v>778</v>
      </c>
      <c r="E13" s="214">
        <v>155</v>
      </c>
      <c r="F13" s="215">
        <v>0.66</v>
      </c>
      <c r="G13" s="432"/>
    </row>
    <row r="14" spans="1:7" s="311" customFormat="1" ht="60">
      <c r="A14" s="218">
        <v>2023</v>
      </c>
      <c r="B14" s="219" t="s">
        <v>779</v>
      </c>
      <c r="C14" s="433" t="s">
        <v>780</v>
      </c>
      <c r="D14" s="220" t="s">
        <v>781</v>
      </c>
      <c r="E14" s="221">
        <v>32</v>
      </c>
      <c r="F14" s="222">
        <v>0.4375</v>
      </c>
      <c r="G14" s="432"/>
    </row>
    <row r="15" spans="1:7" s="311" customFormat="1" ht="60">
      <c r="A15" s="434">
        <v>2023</v>
      </c>
      <c r="B15" s="435" t="s">
        <v>782</v>
      </c>
      <c r="C15" s="312" t="s">
        <v>783</v>
      </c>
      <c r="D15" s="435" t="s">
        <v>784</v>
      </c>
      <c r="E15" s="434">
        <v>20</v>
      </c>
      <c r="F15" s="464" t="s">
        <v>785</v>
      </c>
      <c r="G15" s="432"/>
    </row>
    <row r="16" spans="1:7" s="311" customFormat="1" ht="45">
      <c r="A16" s="210">
        <v>2023</v>
      </c>
      <c r="B16" s="210" t="s">
        <v>786</v>
      </c>
      <c r="C16" s="371" t="s">
        <v>751</v>
      </c>
      <c r="D16" s="210" t="s">
        <v>752</v>
      </c>
      <c r="E16" s="463" t="s">
        <v>753</v>
      </c>
      <c r="F16" s="211" t="s">
        <v>787</v>
      </c>
      <c r="G16" s="432"/>
    </row>
  </sheetData>
  <mergeCells count="2">
    <mergeCell ref="A1:B1"/>
    <mergeCell ref="A2:B2"/>
  </mergeCells>
  <pageMargins left="0.25" right="0.25" top="0.75" bottom="0.75" header="0.3" footer="0.3"/>
  <pageSetup scale="66" fitToHeight="0" orientation="landscape" r:id="rId1"/>
  <headerFooter>
    <oddFooter>&amp;LOneCare Vermont FY 2024 ACO Budget Submission&amp;R&amp;P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pageSetUpPr fitToPage="1"/>
  </sheetPr>
  <dimension ref="A1:G42"/>
  <sheetViews>
    <sheetView zoomScaleNormal="100" workbookViewId="0">
      <selection activeCell="C1" sqref="C1"/>
    </sheetView>
  </sheetViews>
  <sheetFormatPr defaultColWidth="9.140625" defaultRowHeight="15"/>
  <cols>
    <col min="1" max="1" width="31.85546875" customWidth="1"/>
    <col min="2" max="2" width="87.42578125" customWidth="1"/>
    <col min="3" max="3" width="67.85546875" customWidth="1"/>
  </cols>
  <sheetData>
    <row r="1" spans="1:7" s="3" customFormat="1" ht="16.5">
      <c r="A1" s="224" t="s">
        <v>788</v>
      </c>
      <c r="C1" s="368"/>
      <c r="D1" s="225"/>
      <c r="E1" s="225"/>
      <c r="F1" s="225"/>
      <c r="G1" s="225"/>
    </row>
    <row r="2" spans="1:7" s="3" customFormat="1" ht="16.5">
      <c r="A2" s="224" t="s">
        <v>789</v>
      </c>
      <c r="B2" s="225"/>
      <c r="C2" s="225"/>
      <c r="D2" s="225"/>
      <c r="E2" s="225"/>
      <c r="F2" s="225"/>
      <c r="G2" s="225"/>
    </row>
    <row r="3" spans="1:7" ht="45">
      <c r="A3" s="62" t="s">
        <v>790</v>
      </c>
      <c r="B3" s="62" t="s">
        <v>791</v>
      </c>
      <c r="C3" s="62" t="s">
        <v>792</v>
      </c>
    </row>
    <row r="4" spans="1:7">
      <c r="A4" s="553" t="s">
        <v>793</v>
      </c>
      <c r="B4" s="553"/>
      <c r="C4" s="553"/>
    </row>
    <row r="5" spans="1:7" ht="240">
      <c r="A5" s="8" t="s">
        <v>794</v>
      </c>
      <c r="B5" s="151" t="s">
        <v>795</v>
      </c>
      <c r="C5" s="8" t="s">
        <v>796</v>
      </c>
    </row>
    <row r="6" spans="1:7">
      <c r="A6" s="8"/>
      <c r="B6" s="8"/>
      <c r="C6" s="8"/>
    </row>
    <row r="7" spans="1:7">
      <c r="A7" s="553" t="s">
        <v>797</v>
      </c>
      <c r="B7" s="553"/>
      <c r="C7" s="553"/>
    </row>
    <row r="8" spans="1:7" ht="180">
      <c r="A8" s="8" t="s">
        <v>798</v>
      </c>
      <c r="B8" s="150" t="s">
        <v>799</v>
      </c>
      <c r="C8" s="8" t="s">
        <v>800</v>
      </c>
    </row>
    <row r="9" spans="1:7" ht="195">
      <c r="A9" s="151" t="s">
        <v>801</v>
      </c>
      <c r="B9" s="8" t="s">
        <v>802</v>
      </c>
      <c r="C9" s="151" t="s">
        <v>803</v>
      </c>
    </row>
    <row r="10" spans="1:7">
      <c r="A10" s="8"/>
      <c r="B10" s="8"/>
      <c r="C10" s="8"/>
    </row>
    <row r="11" spans="1:7">
      <c r="A11" s="553" t="s">
        <v>804</v>
      </c>
      <c r="B11" s="553"/>
      <c r="C11" s="554"/>
    </row>
    <row r="12" spans="1:7" ht="409.5">
      <c r="A12" s="8" t="s">
        <v>805</v>
      </c>
      <c r="B12" s="166" t="s">
        <v>806</v>
      </c>
      <c r="C12" s="165" t="s">
        <v>807</v>
      </c>
    </row>
    <row r="13" spans="1:7" ht="150">
      <c r="A13" s="8" t="s">
        <v>808</v>
      </c>
      <c r="B13" s="150" t="s">
        <v>809</v>
      </c>
      <c r="C13" s="167" t="s">
        <v>810</v>
      </c>
    </row>
    <row r="14" spans="1:7" ht="75">
      <c r="A14" s="227" t="s">
        <v>811</v>
      </c>
      <c r="B14" s="8" t="s">
        <v>812</v>
      </c>
      <c r="C14" s="8" t="s">
        <v>813</v>
      </c>
    </row>
    <row r="15" spans="1:7">
      <c r="A15" s="32"/>
      <c r="B15" s="32"/>
      <c r="C15" s="32"/>
    </row>
    <row r="16" spans="1:7">
      <c r="A16" s="28" t="s">
        <v>13</v>
      </c>
      <c r="B16" s="555"/>
      <c r="C16" s="1"/>
    </row>
    <row r="17" spans="1:3" ht="45">
      <c r="A17" s="9" t="s">
        <v>814</v>
      </c>
      <c r="B17" s="552"/>
      <c r="C17" s="9" t="s">
        <v>815</v>
      </c>
    </row>
    <row r="18" spans="1:3" ht="30">
      <c r="A18" s="9" t="s">
        <v>528</v>
      </c>
      <c r="B18" s="552"/>
      <c r="C18" s="9" t="s">
        <v>816</v>
      </c>
    </row>
    <row r="19" spans="1:3" ht="90">
      <c r="A19" s="9" t="s">
        <v>817</v>
      </c>
      <c r="B19" s="552"/>
      <c r="C19" s="9" t="s">
        <v>818</v>
      </c>
    </row>
    <row r="20" spans="1:3" ht="30">
      <c r="A20" s="9" t="s">
        <v>526</v>
      </c>
      <c r="B20" s="552"/>
      <c r="C20" s="9" t="s">
        <v>816</v>
      </c>
    </row>
    <row r="21" spans="1:3" ht="30">
      <c r="A21" s="9" t="s">
        <v>819</v>
      </c>
      <c r="B21" s="552"/>
      <c r="C21" s="9" t="s">
        <v>816</v>
      </c>
    </row>
    <row r="22" spans="1:3" ht="75">
      <c r="A22" s="9" t="s">
        <v>820</v>
      </c>
      <c r="B22" s="552"/>
      <c r="C22" s="226" t="s">
        <v>821</v>
      </c>
    </row>
    <row r="23" spans="1:3">
      <c r="A23" s="466"/>
      <c r="B23" s="465"/>
      <c r="C23" s="228"/>
    </row>
    <row r="24" spans="1:3">
      <c r="A24" s="29" t="s">
        <v>12</v>
      </c>
      <c r="B24" s="552"/>
      <c r="C24" s="33"/>
    </row>
    <row r="25" spans="1:3" ht="90">
      <c r="A25" s="9" t="s">
        <v>822</v>
      </c>
      <c r="B25" s="552"/>
      <c r="C25" s="9" t="s">
        <v>818</v>
      </c>
    </row>
    <row r="26" spans="1:3" ht="120">
      <c r="A26" s="9" t="s">
        <v>823</v>
      </c>
      <c r="B26" s="552"/>
      <c r="C26" s="9" t="s">
        <v>824</v>
      </c>
    </row>
    <row r="27" spans="1:3" ht="120">
      <c r="A27" s="9" t="s">
        <v>825</v>
      </c>
      <c r="B27" s="552"/>
      <c r="C27" s="9" t="s">
        <v>826</v>
      </c>
    </row>
    <row r="28" spans="1:3" ht="75">
      <c r="A28" s="9" t="s">
        <v>827</v>
      </c>
      <c r="B28" s="556"/>
      <c r="C28" s="9" t="s">
        <v>828</v>
      </c>
    </row>
    <row r="29" spans="1:3">
      <c r="A29" s="466"/>
      <c r="B29" s="229"/>
      <c r="C29" s="32"/>
    </row>
    <row r="30" spans="1:3">
      <c r="A30" s="29" t="s">
        <v>700</v>
      </c>
      <c r="B30" s="552"/>
      <c r="C30" s="1"/>
    </row>
    <row r="31" spans="1:3" ht="90">
      <c r="A31" s="9" t="s">
        <v>817</v>
      </c>
      <c r="B31" s="552"/>
      <c r="C31" s="9" t="s">
        <v>818</v>
      </c>
    </row>
    <row r="32" spans="1:3" ht="30">
      <c r="A32" s="9" t="s">
        <v>526</v>
      </c>
      <c r="B32" s="552"/>
      <c r="C32" s="9" t="s">
        <v>816</v>
      </c>
    </row>
    <row r="33" spans="1:3" ht="75">
      <c r="A33" s="9" t="s">
        <v>819</v>
      </c>
      <c r="B33" s="552"/>
      <c r="C33" s="226" t="s">
        <v>829</v>
      </c>
    </row>
    <row r="34" spans="1:3">
      <c r="A34" s="466"/>
      <c r="B34" s="230"/>
      <c r="C34" s="230"/>
    </row>
    <row r="35" spans="1:3">
      <c r="A35" s="29" t="s">
        <v>830</v>
      </c>
      <c r="B35" s="552"/>
    </row>
    <row r="36" spans="1:3" ht="105">
      <c r="A36" s="1" t="s">
        <v>825</v>
      </c>
      <c r="B36" s="552"/>
      <c r="C36" s="9" t="s">
        <v>831</v>
      </c>
    </row>
    <row r="37" spans="1:3" ht="105">
      <c r="A37" s="1" t="s">
        <v>832</v>
      </c>
      <c r="B37" s="552"/>
      <c r="C37" s="9" t="s">
        <v>831</v>
      </c>
    </row>
    <row r="38" spans="1:3" ht="90">
      <c r="A38" s="9" t="s">
        <v>833</v>
      </c>
      <c r="B38" s="552"/>
      <c r="C38" s="9" t="s">
        <v>818</v>
      </c>
    </row>
    <row r="39" spans="1:3" ht="90">
      <c r="A39" s="1" t="s">
        <v>834</v>
      </c>
      <c r="B39" s="552"/>
      <c r="C39" s="9" t="s">
        <v>835</v>
      </c>
    </row>
    <row r="40" spans="1:3" ht="105">
      <c r="A40" s="9" t="s">
        <v>836</v>
      </c>
      <c r="B40" s="552"/>
      <c r="C40" s="9" t="s">
        <v>837</v>
      </c>
    </row>
    <row r="41" spans="1:3" ht="105">
      <c r="A41" s="9" t="s">
        <v>838</v>
      </c>
      <c r="B41" s="552"/>
      <c r="C41" s="9" t="s">
        <v>837</v>
      </c>
    </row>
    <row r="42" spans="1:3" ht="174.75" customHeight="1">
      <c r="A42" s="9" t="s">
        <v>839</v>
      </c>
      <c r="B42" s="552"/>
      <c r="C42" s="8" t="s">
        <v>840</v>
      </c>
    </row>
  </sheetData>
  <mergeCells count="8">
    <mergeCell ref="B35:B38"/>
    <mergeCell ref="B39:B42"/>
    <mergeCell ref="B30:B33"/>
    <mergeCell ref="A4:C4"/>
    <mergeCell ref="A7:C7"/>
    <mergeCell ref="A11:C11"/>
    <mergeCell ref="B16:B22"/>
    <mergeCell ref="B24:B28"/>
  </mergeCells>
  <pageMargins left="0.25" right="0.25" top="0.75" bottom="0.75" header="0.3" footer="0.3"/>
  <pageSetup scale="71" fitToHeight="0" orientation="landscape" r:id="rId1"/>
  <headerFooter>
    <oddFooter>&amp;LOneCare Vermont FY 2024 ACO Budget Submission&amp;R&amp;P of &amp;N</oddFooter>
  </headerFooter>
  <rowBreaks count="6" manualBreakCount="6">
    <brk id="6" max="16383" man="1"/>
    <brk id="10" max="16383" man="1"/>
    <brk id="14" max="16383" man="1"/>
    <brk id="22" max="16383" man="1"/>
    <brk id="28"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9D08E"/>
  </sheetPr>
  <dimension ref="A1:I7"/>
  <sheetViews>
    <sheetView zoomScaleNormal="100" workbookViewId="0">
      <selection activeCell="G23" sqref="G23"/>
    </sheetView>
  </sheetViews>
  <sheetFormatPr defaultRowHeight="15" customHeight="1"/>
  <cols>
    <col min="1" max="1" width="17.7109375" customWidth="1"/>
  </cols>
  <sheetData>
    <row r="1" spans="1:9" s="233" customFormat="1" ht="15.75">
      <c r="A1" s="467" t="s">
        <v>845</v>
      </c>
      <c r="B1" s="467"/>
      <c r="C1" s="467"/>
      <c r="D1" s="467"/>
    </row>
    <row r="2" spans="1:9" s="233" customFormat="1" ht="15.75">
      <c r="A2" s="254" t="s">
        <v>33</v>
      </c>
      <c r="B2" s="255"/>
      <c r="C2" s="255"/>
      <c r="D2" s="255"/>
      <c r="E2" s="255"/>
      <c r="F2" s="255"/>
      <c r="G2" s="255"/>
      <c r="H2" s="255"/>
      <c r="I2" s="255"/>
    </row>
    <row r="3" spans="1:9">
      <c r="A3" s="99" t="s">
        <v>34</v>
      </c>
      <c r="B3" s="170" t="s">
        <v>35</v>
      </c>
      <c r="C3" s="101" t="s">
        <v>36</v>
      </c>
      <c r="D3" s="101" t="s">
        <v>37</v>
      </c>
      <c r="E3" s="101" t="s">
        <v>38</v>
      </c>
      <c r="F3" s="101" t="s">
        <v>39</v>
      </c>
      <c r="G3" s="101" t="s">
        <v>40</v>
      </c>
      <c r="H3" s="101" t="s">
        <v>41</v>
      </c>
      <c r="I3" s="101" t="s">
        <v>42</v>
      </c>
    </row>
    <row r="4" spans="1:9">
      <c r="A4" s="100" t="s">
        <v>43</v>
      </c>
      <c r="B4" s="11" t="s">
        <v>44</v>
      </c>
      <c r="C4" s="100"/>
      <c r="D4" s="100"/>
      <c r="E4" s="100"/>
      <c r="F4" s="100"/>
      <c r="G4" s="100"/>
      <c r="H4" s="100"/>
      <c r="I4" s="100"/>
    </row>
    <row r="5" spans="1:9">
      <c r="A5" s="99" t="s">
        <v>45</v>
      </c>
      <c r="B5" s="99" t="s">
        <v>34</v>
      </c>
      <c r="C5" s="99" t="s">
        <v>34</v>
      </c>
      <c r="D5" s="99" t="s">
        <v>34</v>
      </c>
      <c r="E5" s="99" t="s">
        <v>34</v>
      </c>
      <c r="F5" s="99" t="s">
        <v>34</v>
      </c>
      <c r="G5" s="99"/>
      <c r="H5" s="99" t="s">
        <v>34</v>
      </c>
      <c r="I5" s="99" t="s">
        <v>34</v>
      </c>
    </row>
    <row r="7" spans="1:9" ht="64.5" customHeight="1">
      <c r="A7" s="475" t="s">
        <v>46</v>
      </c>
      <c r="B7" s="475"/>
      <c r="C7" s="475"/>
      <c r="D7" s="475"/>
      <c r="E7" s="475"/>
      <c r="F7" s="475"/>
      <c r="G7" s="475"/>
      <c r="H7" s="475"/>
    </row>
  </sheetData>
  <mergeCells count="2">
    <mergeCell ref="A7:H7"/>
    <mergeCell ref="A1:D1"/>
  </mergeCells>
  <pageMargins left="0.25" right="0.25" top="0.75" bottom="0.75" header="0.3" footer="0.3"/>
  <pageSetup fitToWidth="0" fitToHeight="0" orientation="landscape" r:id="rId1"/>
  <headerFooter>
    <oddFooter>&amp;LOneCare Vermont FY 2024 ACO Budget Submission&amp;R&amp;P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9D08E"/>
  </sheetPr>
  <dimension ref="A1:I7"/>
  <sheetViews>
    <sheetView zoomScaleNormal="100" workbookViewId="0">
      <selection activeCell="D1" sqref="D1"/>
    </sheetView>
  </sheetViews>
  <sheetFormatPr defaultColWidth="9.140625" defaultRowHeight="15" customHeight="1"/>
  <cols>
    <col min="1" max="1" width="12.140625" bestFit="1" customWidth="1"/>
  </cols>
  <sheetData>
    <row r="1" spans="1:9" s="233" customFormat="1">
      <c r="A1" s="234" t="s">
        <v>0</v>
      </c>
      <c r="D1" s="368"/>
    </row>
    <row r="2" spans="1:9" s="233" customFormat="1" ht="15.75">
      <c r="A2" s="252" t="s">
        <v>47</v>
      </c>
      <c r="B2" s="252"/>
      <c r="C2" s="252"/>
      <c r="D2" s="252"/>
      <c r="E2" s="252"/>
      <c r="F2" s="252"/>
      <c r="G2" s="252"/>
      <c r="H2" s="252"/>
      <c r="I2" s="252"/>
    </row>
    <row r="3" spans="1:9">
      <c r="A3" s="99" t="s">
        <v>34</v>
      </c>
      <c r="B3" s="101" t="s">
        <v>35</v>
      </c>
      <c r="C3" s="101" t="s">
        <v>36</v>
      </c>
      <c r="D3" s="101" t="s">
        <v>37</v>
      </c>
      <c r="E3" s="101" t="s">
        <v>38</v>
      </c>
      <c r="F3" s="101" t="s">
        <v>39</v>
      </c>
      <c r="G3" s="101" t="s">
        <v>40</v>
      </c>
      <c r="H3" s="101" t="s">
        <v>41</v>
      </c>
      <c r="I3" s="101" t="s">
        <v>42</v>
      </c>
    </row>
    <row r="4" spans="1:9">
      <c r="A4" s="100" t="s">
        <v>48</v>
      </c>
      <c r="B4" s="11" t="s">
        <v>49</v>
      </c>
      <c r="C4" s="100"/>
      <c r="D4" s="100"/>
      <c r="E4" s="100"/>
      <c r="F4" s="100"/>
      <c r="G4" s="100"/>
      <c r="H4" s="100"/>
      <c r="I4" s="100"/>
    </row>
    <row r="5" spans="1:9">
      <c r="A5" s="99" t="s">
        <v>50</v>
      </c>
      <c r="B5" s="99" t="s">
        <v>34</v>
      </c>
      <c r="C5" s="99" t="s">
        <v>34</v>
      </c>
      <c r="D5" s="99" t="s">
        <v>34</v>
      </c>
      <c r="E5" s="99" t="s">
        <v>34</v>
      </c>
      <c r="F5" s="99" t="s">
        <v>34</v>
      </c>
      <c r="G5" s="99"/>
      <c r="H5" s="99" t="s">
        <v>34</v>
      </c>
      <c r="I5" s="99" t="s">
        <v>34</v>
      </c>
    </row>
    <row r="7" spans="1:9">
      <c r="A7" t="s">
        <v>51</v>
      </c>
    </row>
  </sheetData>
  <pageMargins left="0.7" right="0.7" top="0.75" bottom="0.75" header="0.3" footer="0.3"/>
  <pageSetup orientation="landscape" r:id="rId1"/>
  <headerFooter>
    <oddFooter>&amp;LOneCare Vermont FY 2024 ACO Budget Submission&amp;R&amp;P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2:J54"/>
  <sheetViews>
    <sheetView workbookViewId="0">
      <selection activeCell="B25" sqref="B25:C25"/>
    </sheetView>
  </sheetViews>
  <sheetFormatPr defaultColWidth="9.140625" defaultRowHeight="15"/>
  <cols>
    <col min="1" max="1" width="9.140625" style="10"/>
    <col min="2" max="2" width="31.85546875" style="10" customWidth="1"/>
    <col min="3" max="3" width="112.42578125" style="10" customWidth="1"/>
    <col min="4" max="4" width="26" style="10" bestFit="1" customWidth="1"/>
    <col min="5" max="5" width="25.7109375" style="10" customWidth="1"/>
    <col min="6" max="6" width="28.42578125" style="10" customWidth="1"/>
    <col min="7" max="7" width="55.7109375" style="10" customWidth="1"/>
    <col min="8" max="8" width="38.5703125" style="10" customWidth="1"/>
    <col min="9" max="9" width="20.140625" style="10" customWidth="1"/>
    <col min="10" max="10" width="18" style="10" customWidth="1"/>
    <col min="11" max="16384" width="9.140625" style="10"/>
  </cols>
  <sheetData>
    <row r="2" spans="2:10" ht="18.75">
      <c r="B2" s="476" t="s">
        <v>52</v>
      </c>
      <c r="C2" s="477"/>
      <c r="E2" s="476" t="s">
        <v>53</v>
      </c>
      <c r="F2" s="478"/>
      <c r="G2" s="478"/>
      <c r="H2" s="478"/>
      <c r="I2" s="478"/>
      <c r="J2" s="479"/>
    </row>
    <row r="3" spans="2:10">
      <c r="B3" s="480" t="s">
        <v>54</v>
      </c>
      <c r="C3" s="480"/>
      <c r="E3" s="34" t="s">
        <v>3</v>
      </c>
      <c r="F3" s="34" t="s">
        <v>6</v>
      </c>
      <c r="G3" s="34" t="s">
        <v>8</v>
      </c>
      <c r="H3" s="34" t="s">
        <v>55</v>
      </c>
      <c r="I3" s="34" t="s">
        <v>56</v>
      </c>
      <c r="J3" s="34" t="s">
        <v>9</v>
      </c>
    </row>
    <row r="4" spans="2:10">
      <c r="B4" s="35" t="s">
        <v>57</v>
      </c>
      <c r="C4" s="35" t="s">
        <v>58</v>
      </c>
      <c r="E4" s="36" t="s">
        <v>59</v>
      </c>
      <c r="F4" s="37" t="s">
        <v>60</v>
      </c>
      <c r="G4" s="38" t="s">
        <v>61</v>
      </c>
      <c r="H4" s="38" t="s">
        <v>62</v>
      </c>
      <c r="I4" s="38" t="s">
        <v>63</v>
      </c>
      <c r="J4" s="37" t="s">
        <v>43</v>
      </c>
    </row>
    <row r="5" spans="2:10">
      <c r="B5" s="30" t="s">
        <v>3</v>
      </c>
      <c r="C5" s="30" t="s">
        <v>64</v>
      </c>
      <c r="E5" s="36" t="s">
        <v>65</v>
      </c>
      <c r="F5" s="37" t="s">
        <v>66</v>
      </c>
      <c r="G5" s="38" t="s">
        <v>67</v>
      </c>
      <c r="H5" s="38" t="s">
        <v>68</v>
      </c>
      <c r="I5" s="38" t="s">
        <v>69</v>
      </c>
      <c r="J5" s="37" t="s">
        <v>45</v>
      </c>
    </row>
    <row r="6" spans="2:10">
      <c r="B6" s="30" t="s">
        <v>6</v>
      </c>
      <c r="C6" s="30" t="s">
        <v>70</v>
      </c>
      <c r="E6" s="36" t="s">
        <v>71</v>
      </c>
      <c r="F6" s="37" t="s">
        <v>72</v>
      </c>
      <c r="G6" s="38" t="s">
        <v>73</v>
      </c>
      <c r="H6" s="39"/>
      <c r="I6" s="38" t="s">
        <v>74</v>
      </c>
      <c r="J6" s="39"/>
    </row>
    <row r="7" spans="2:10" ht="30">
      <c r="B7" s="30" t="s">
        <v>8</v>
      </c>
      <c r="C7" s="30" t="s">
        <v>75</v>
      </c>
      <c r="E7" s="36" t="s">
        <v>76</v>
      </c>
      <c r="F7" s="38" t="s">
        <v>77</v>
      </c>
      <c r="G7" s="38" t="s">
        <v>78</v>
      </c>
      <c r="H7" s="7"/>
      <c r="I7" s="38" t="s">
        <v>79</v>
      </c>
      <c r="J7" s="38"/>
    </row>
    <row r="8" spans="2:10">
      <c r="B8" s="30" t="s">
        <v>55</v>
      </c>
      <c r="C8" s="30" t="s">
        <v>80</v>
      </c>
      <c r="E8" s="36" t="s">
        <v>81</v>
      </c>
      <c r="F8" s="38" t="s">
        <v>82</v>
      </c>
      <c r="G8" s="38" t="s">
        <v>83</v>
      </c>
      <c r="H8" s="7"/>
      <c r="I8" s="38" t="s">
        <v>84</v>
      </c>
      <c r="J8" s="38"/>
    </row>
    <row r="9" spans="2:10" ht="45">
      <c r="B9" s="30" t="s">
        <v>56</v>
      </c>
      <c r="C9" s="7" t="s">
        <v>85</v>
      </c>
      <c r="E9" s="36" t="s">
        <v>86</v>
      </c>
      <c r="F9" s="7" t="s">
        <v>87</v>
      </c>
      <c r="G9" s="38" t="s">
        <v>88</v>
      </c>
      <c r="H9" s="38"/>
      <c r="I9" s="38" t="s">
        <v>89</v>
      </c>
      <c r="J9" s="38"/>
    </row>
    <row r="10" spans="2:10" ht="30">
      <c r="B10" s="30" t="s">
        <v>9</v>
      </c>
      <c r="C10" s="7" t="s">
        <v>90</v>
      </c>
      <c r="E10" s="36" t="s">
        <v>91</v>
      </c>
      <c r="F10" s="38" t="s">
        <v>16</v>
      </c>
      <c r="G10" s="38" t="s">
        <v>92</v>
      </c>
      <c r="H10" s="38"/>
      <c r="I10" s="38"/>
      <c r="J10" s="38"/>
    </row>
    <row r="11" spans="2:10">
      <c r="B11" s="480" t="s">
        <v>93</v>
      </c>
      <c r="C11" s="480"/>
      <c r="E11" s="36" t="s">
        <v>94</v>
      </c>
      <c r="F11" s="38" t="s">
        <v>95</v>
      </c>
      <c r="G11" s="38" t="s">
        <v>96</v>
      </c>
      <c r="H11" s="38"/>
      <c r="I11" s="38"/>
      <c r="J11" s="38"/>
    </row>
    <row r="12" spans="2:10">
      <c r="B12" s="35" t="s">
        <v>57</v>
      </c>
      <c r="C12" s="35" t="s">
        <v>58</v>
      </c>
      <c r="E12" s="36" t="s">
        <v>97</v>
      </c>
      <c r="F12" s="38" t="s">
        <v>98</v>
      </c>
      <c r="G12" s="38" t="s">
        <v>99</v>
      </c>
      <c r="H12" s="38"/>
      <c r="I12" s="7"/>
      <c r="J12" s="38"/>
    </row>
    <row r="13" spans="2:10">
      <c r="B13" s="30" t="s">
        <v>100</v>
      </c>
      <c r="C13" s="30" t="s">
        <v>101</v>
      </c>
      <c r="E13" s="36" t="s">
        <v>102</v>
      </c>
      <c r="F13" s="38" t="s">
        <v>103</v>
      </c>
      <c r="G13" s="38" t="s">
        <v>104</v>
      </c>
      <c r="H13" s="38"/>
      <c r="I13" s="7"/>
      <c r="J13" s="38"/>
    </row>
    <row r="14" spans="2:10">
      <c r="B14" s="30" t="s">
        <v>5</v>
      </c>
      <c r="C14" s="30" t="s">
        <v>105</v>
      </c>
      <c r="E14" s="36" t="s">
        <v>106</v>
      </c>
      <c r="F14" s="7"/>
      <c r="G14" s="38" t="s">
        <v>107</v>
      </c>
      <c r="H14" s="38"/>
      <c r="I14" s="7"/>
      <c r="J14" s="38"/>
    </row>
    <row r="15" spans="2:10">
      <c r="B15" s="30" t="s">
        <v>6</v>
      </c>
      <c r="C15" s="30" t="s">
        <v>70</v>
      </c>
      <c r="E15" s="36" t="s">
        <v>108</v>
      </c>
      <c r="F15" s="7"/>
      <c r="G15" s="38" t="s">
        <v>109</v>
      </c>
      <c r="H15" s="38"/>
      <c r="I15" s="38"/>
      <c r="J15" s="38"/>
    </row>
    <row r="16" spans="2:10">
      <c r="B16" s="30" t="s">
        <v>7</v>
      </c>
      <c r="C16" s="30" t="s">
        <v>110</v>
      </c>
      <c r="E16" s="36" t="s">
        <v>111</v>
      </c>
      <c r="F16" s="38"/>
      <c r="G16" s="38" t="s">
        <v>112</v>
      </c>
      <c r="H16" s="38"/>
      <c r="I16" s="38"/>
      <c r="J16" s="38"/>
    </row>
    <row r="17" spans="2:10">
      <c r="B17" s="30" t="s">
        <v>8</v>
      </c>
      <c r="C17" s="30" t="s">
        <v>75</v>
      </c>
      <c r="E17" s="36" t="s">
        <v>113</v>
      </c>
      <c r="F17" s="38"/>
      <c r="G17" s="38" t="s">
        <v>114</v>
      </c>
      <c r="H17" s="38"/>
      <c r="I17" s="38"/>
      <c r="J17" s="38"/>
    </row>
    <row r="18" spans="2:10" ht="30">
      <c r="B18" s="30" t="s">
        <v>9</v>
      </c>
      <c r="C18" s="7" t="s">
        <v>90</v>
      </c>
      <c r="E18" s="36" t="s">
        <v>115</v>
      </c>
      <c r="F18" s="38"/>
      <c r="G18" s="38" t="s">
        <v>116</v>
      </c>
      <c r="H18" s="38"/>
      <c r="I18" s="38"/>
      <c r="J18" s="38"/>
    </row>
    <row r="19" spans="2:10">
      <c r="B19" s="30" t="s">
        <v>117</v>
      </c>
      <c r="C19" s="30" t="s">
        <v>118</v>
      </c>
      <c r="E19" s="7"/>
      <c r="F19" s="38"/>
      <c r="G19" s="38" t="s">
        <v>119</v>
      </c>
      <c r="H19" s="38"/>
      <c r="I19" s="38"/>
      <c r="J19" s="38"/>
    </row>
    <row r="20" spans="2:10">
      <c r="B20" s="30" t="s">
        <v>120</v>
      </c>
      <c r="C20" s="30" t="s">
        <v>121</v>
      </c>
      <c r="E20" s="7"/>
      <c r="F20" s="38"/>
      <c r="G20" s="38" t="s">
        <v>122</v>
      </c>
      <c r="H20" s="38"/>
      <c r="I20" s="38"/>
      <c r="J20" s="38"/>
    </row>
    <row r="21" spans="2:10">
      <c r="B21" s="30" t="s">
        <v>123</v>
      </c>
      <c r="C21" s="30" t="s">
        <v>124</v>
      </c>
    </row>
    <row r="22" spans="2:10" ht="30">
      <c r="B22" s="30" t="s">
        <v>2</v>
      </c>
      <c r="C22" s="7" t="s">
        <v>125</v>
      </c>
    </row>
    <row r="23" spans="2:10" ht="21">
      <c r="B23" s="480" t="s">
        <v>126</v>
      </c>
      <c r="C23" s="480"/>
      <c r="E23" s="481" t="s">
        <v>127</v>
      </c>
      <c r="F23" s="478"/>
      <c r="G23" s="478"/>
      <c r="H23" s="478"/>
      <c r="I23" s="479"/>
    </row>
    <row r="24" spans="2:10" ht="30">
      <c r="B24" s="30" t="s">
        <v>9</v>
      </c>
      <c r="C24" s="7" t="s">
        <v>90</v>
      </c>
      <c r="E24" s="40" t="s">
        <v>128</v>
      </c>
      <c r="F24" s="40" t="s">
        <v>129</v>
      </c>
      <c r="G24" s="40" t="s">
        <v>130</v>
      </c>
      <c r="H24" s="40" t="s">
        <v>131</v>
      </c>
      <c r="I24" s="41" t="s">
        <v>132</v>
      </c>
    </row>
    <row r="25" spans="2:10">
      <c r="B25" s="30" t="s">
        <v>20</v>
      </c>
      <c r="C25" s="7" t="s">
        <v>133</v>
      </c>
      <c r="E25" s="40"/>
      <c r="F25" s="40"/>
      <c r="G25" s="40"/>
      <c r="H25" s="40"/>
      <c r="I25" s="41"/>
    </row>
    <row r="26" spans="2:10" ht="30">
      <c r="B26" s="30" t="s">
        <v>4</v>
      </c>
      <c r="C26" s="30" t="s">
        <v>134</v>
      </c>
      <c r="E26" s="42" t="s">
        <v>135</v>
      </c>
      <c r="F26" s="42" t="s">
        <v>136</v>
      </c>
      <c r="G26" s="43" t="s">
        <v>137</v>
      </c>
      <c r="H26" s="42" t="s">
        <v>138</v>
      </c>
      <c r="I26" s="1" t="s">
        <v>139</v>
      </c>
    </row>
    <row r="27" spans="2:10" ht="30">
      <c r="B27" s="30" t="s">
        <v>5</v>
      </c>
      <c r="C27" s="30" t="s">
        <v>105</v>
      </c>
      <c r="E27" s="42" t="s">
        <v>140</v>
      </c>
      <c r="F27" s="42" t="s">
        <v>141</v>
      </c>
      <c r="G27" s="43" t="s">
        <v>142</v>
      </c>
      <c r="H27" s="42" t="s">
        <v>138</v>
      </c>
      <c r="I27" s="1" t="s">
        <v>139</v>
      </c>
    </row>
    <row r="28" spans="2:10" ht="30">
      <c r="B28" s="30" t="s">
        <v>143</v>
      </c>
      <c r="C28" s="30" t="s">
        <v>144</v>
      </c>
      <c r="E28" s="42" t="s">
        <v>145</v>
      </c>
      <c r="F28" s="42" t="s">
        <v>146</v>
      </c>
      <c r="G28" s="43" t="s">
        <v>147</v>
      </c>
      <c r="H28" s="42" t="s">
        <v>138</v>
      </c>
      <c r="I28" s="1" t="s">
        <v>139</v>
      </c>
    </row>
    <row r="29" spans="2:10" ht="30">
      <c r="B29" s="30" t="s">
        <v>148</v>
      </c>
      <c r="C29" s="30" t="s">
        <v>149</v>
      </c>
      <c r="E29" s="42" t="s">
        <v>9</v>
      </c>
      <c r="F29" s="42" t="s">
        <v>141</v>
      </c>
      <c r="G29" s="43" t="s">
        <v>150</v>
      </c>
      <c r="H29" s="43" t="s">
        <v>151</v>
      </c>
      <c r="I29" s="1" t="s">
        <v>152</v>
      </c>
    </row>
    <row r="30" spans="2:10">
      <c r="B30" s="30" t="s">
        <v>25</v>
      </c>
      <c r="C30" s="30" t="s">
        <v>153</v>
      </c>
      <c r="E30" s="42" t="s">
        <v>4</v>
      </c>
      <c r="F30" s="42" t="s">
        <v>136</v>
      </c>
      <c r="G30" s="42"/>
      <c r="H30" s="43">
        <v>999</v>
      </c>
      <c r="I30" s="1" t="s">
        <v>152</v>
      </c>
    </row>
    <row r="31" spans="2:10" ht="45">
      <c r="B31" s="30" t="s">
        <v>26</v>
      </c>
      <c r="C31" s="30" t="s">
        <v>154</v>
      </c>
      <c r="E31" s="42" t="s">
        <v>143</v>
      </c>
      <c r="F31" s="42" t="s">
        <v>141</v>
      </c>
      <c r="G31" s="42"/>
      <c r="H31" s="43" t="s">
        <v>155</v>
      </c>
      <c r="I31" s="1" t="s">
        <v>152</v>
      </c>
    </row>
    <row r="32" spans="2:10">
      <c r="B32" s="30" t="s">
        <v>156</v>
      </c>
      <c r="C32" s="30" t="s">
        <v>157</v>
      </c>
      <c r="E32" s="42" t="s">
        <v>158</v>
      </c>
      <c r="F32" s="42" t="s">
        <v>136</v>
      </c>
      <c r="G32" s="42"/>
      <c r="H32" s="43">
        <v>999</v>
      </c>
      <c r="I32" s="1" t="s">
        <v>152</v>
      </c>
    </row>
    <row r="33" spans="2:9" ht="45">
      <c r="B33" s="30" t="s">
        <v>159</v>
      </c>
      <c r="C33" s="30" t="s">
        <v>160</v>
      </c>
      <c r="E33" s="42" t="s">
        <v>25</v>
      </c>
      <c r="F33" s="42" t="s">
        <v>141</v>
      </c>
      <c r="G33" s="42"/>
      <c r="H33" s="43" t="s">
        <v>155</v>
      </c>
      <c r="I33" s="1" t="s">
        <v>152</v>
      </c>
    </row>
    <row r="34" spans="2:9">
      <c r="B34" s="30" t="s">
        <v>29</v>
      </c>
      <c r="C34" s="30" t="s">
        <v>161</v>
      </c>
      <c r="E34" s="42" t="s">
        <v>26</v>
      </c>
      <c r="F34" s="42" t="s">
        <v>136</v>
      </c>
      <c r="G34" s="42"/>
      <c r="H34" s="43">
        <v>999</v>
      </c>
      <c r="I34" s="1" t="s">
        <v>152</v>
      </c>
    </row>
    <row r="35" spans="2:9">
      <c r="B35" s="30" t="s">
        <v>30</v>
      </c>
      <c r="C35" s="30" t="s">
        <v>162</v>
      </c>
      <c r="E35" s="42" t="s">
        <v>163</v>
      </c>
      <c r="F35" s="42" t="s">
        <v>141</v>
      </c>
      <c r="G35" s="42"/>
      <c r="H35" s="43"/>
      <c r="I35" s="1"/>
    </row>
    <row r="36" spans="2:9" ht="45">
      <c r="B36" s="30" t="s">
        <v>31</v>
      </c>
      <c r="C36" s="30" t="s">
        <v>164</v>
      </c>
      <c r="E36" s="42" t="s">
        <v>156</v>
      </c>
      <c r="F36" s="42" t="s">
        <v>141</v>
      </c>
      <c r="G36" s="42"/>
      <c r="H36" s="43" t="s">
        <v>165</v>
      </c>
      <c r="I36" s="1" t="s">
        <v>152</v>
      </c>
    </row>
    <row r="37" spans="2:9" ht="45">
      <c r="E37" s="42" t="s">
        <v>159</v>
      </c>
      <c r="F37" s="42" t="s">
        <v>141</v>
      </c>
      <c r="G37" s="42"/>
      <c r="H37" s="43" t="s">
        <v>165</v>
      </c>
      <c r="I37" s="1" t="s">
        <v>152</v>
      </c>
    </row>
    <row r="38" spans="2:9">
      <c r="E38" s="42" t="s">
        <v>29</v>
      </c>
      <c r="F38" s="42" t="s">
        <v>141</v>
      </c>
      <c r="G38" s="42"/>
      <c r="H38" s="42"/>
      <c r="I38" s="1" t="s">
        <v>152</v>
      </c>
    </row>
    <row r="39" spans="2:9">
      <c r="E39" s="42" t="s">
        <v>30</v>
      </c>
      <c r="F39" s="42" t="s">
        <v>141</v>
      </c>
      <c r="G39" s="42"/>
      <c r="H39" s="42"/>
      <c r="I39" s="1" t="s">
        <v>152</v>
      </c>
    </row>
    <row r="40" spans="2:9">
      <c r="E40" s="42" t="s">
        <v>31</v>
      </c>
      <c r="F40" s="42" t="s">
        <v>136</v>
      </c>
      <c r="G40" s="42"/>
      <c r="H40" s="42"/>
      <c r="I40" s="1" t="s">
        <v>152</v>
      </c>
    </row>
    <row r="41" spans="2:9">
      <c r="E41" s="42" t="s">
        <v>100</v>
      </c>
      <c r="F41" s="42" t="s">
        <v>141</v>
      </c>
      <c r="G41" s="42"/>
      <c r="H41" s="42"/>
      <c r="I41" s="1" t="s">
        <v>152</v>
      </c>
    </row>
    <row r="42" spans="2:9">
      <c r="E42" s="42" t="s">
        <v>5</v>
      </c>
      <c r="F42" s="42" t="s">
        <v>141</v>
      </c>
      <c r="G42" s="42"/>
      <c r="H42" s="42"/>
      <c r="I42" s="1" t="s">
        <v>152</v>
      </c>
    </row>
    <row r="43" spans="2:9">
      <c r="E43" s="42" t="s">
        <v>6</v>
      </c>
      <c r="F43" s="42" t="s">
        <v>141</v>
      </c>
      <c r="G43" s="42"/>
      <c r="H43" s="42"/>
      <c r="I43" s="1" t="s">
        <v>152</v>
      </c>
    </row>
    <row r="44" spans="2:9">
      <c r="E44" s="42" t="s">
        <v>166</v>
      </c>
      <c r="F44" s="42" t="s">
        <v>141</v>
      </c>
      <c r="G44" s="42"/>
      <c r="H44" s="42"/>
      <c r="I44" s="1" t="s">
        <v>152</v>
      </c>
    </row>
    <row r="45" spans="2:9">
      <c r="E45" s="42" t="s">
        <v>8</v>
      </c>
      <c r="F45" s="42" t="s">
        <v>141</v>
      </c>
      <c r="G45" s="42"/>
      <c r="H45" s="42"/>
      <c r="I45" s="1" t="s">
        <v>152</v>
      </c>
    </row>
    <row r="46" spans="2:9">
      <c r="E46" s="42" t="s">
        <v>167</v>
      </c>
      <c r="F46" s="42" t="s">
        <v>141</v>
      </c>
      <c r="G46" s="42"/>
      <c r="H46" s="42"/>
      <c r="I46" s="1" t="s">
        <v>152</v>
      </c>
    </row>
    <row r="47" spans="2:9">
      <c r="E47" s="42" t="s">
        <v>168</v>
      </c>
      <c r="F47" s="42" t="s">
        <v>141</v>
      </c>
      <c r="G47" s="42"/>
      <c r="H47" s="42"/>
      <c r="I47" s="1" t="s">
        <v>152</v>
      </c>
    </row>
    <row r="48" spans="2:9">
      <c r="E48" s="42" t="s">
        <v>169</v>
      </c>
      <c r="F48" s="42" t="s">
        <v>141</v>
      </c>
      <c r="G48" s="42"/>
      <c r="H48" s="42"/>
      <c r="I48" s="1" t="s">
        <v>152</v>
      </c>
    </row>
    <row r="49" spans="5:9">
      <c r="E49" s="42" t="s">
        <v>12</v>
      </c>
      <c r="F49" s="42" t="s">
        <v>141</v>
      </c>
      <c r="G49" s="42"/>
      <c r="H49" s="42" t="s">
        <v>151</v>
      </c>
      <c r="I49" s="1" t="s">
        <v>152</v>
      </c>
    </row>
    <row r="50" spans="5:9">
      <c r="E50" s="42" t="s">
        <v>13</v>
      </c>
      <c r="F50" s="42" t="s">
        <v>141</v>
      </c>
      <c r="G50" s="42"/>
      <c r="H50" s="42" t="s">
        <v>151</v>
      </c>
      <c r="I50" s="1" t="s">
        <v>152</v>
      </c>
    </row>
    <row r="51" spans="5:9">
      <c r="E51" s="42" t="s">
        <v>170</v>
      </c>
      <c r="F51" s="42" t="s">
        <v>141</v>
      </c>
      <c r="G51" s="42"/>
      <c r="H51" s="42" t="s">
        <v>151</v>
      </c>
      <c r="I51" s="1" t="s">
        <v>152</v>
      </c>
    </row>
    <row r="52" spans="5:9">
      <c r="E52" s="42" t="s">
        <v>14</v>
      </c>
      <c r="F52" s="42" t="s">
        <v>141</v>
      </c>
      <c r="G52" s="42"/>
      <c r="H52" s="42" t="s">
        <v>151</v>
      </c>
      <c r="I52" s="1" t="s">
        <v>152</v>
      </c>
    </row>
    <row r="53" spans="5:9">
      <c r="E53" s="42" t="s">
        <v>171</v>
      </c>
      <c r="F53" s="42" t="s">
        <v>141</v>
      </c>
      <c r="G53" s="42"/>
      <c r="H53" s="42" t="s">
        <v>151</v>
      </c>
      <c r="I53" s="1" t="s">
        <v>152</v>
      </c>
    </row>
    <row r="54" spans="5:9">
      <c r="E54" s="42" t="s">
        <v>16</v>
      </c>
      <c r="F54" s="42" t="s">
        <v>141</v>
      </c>
      <c r="G54" s="42"/>
      <c r="H54" s="42" t="s">
        <v>151</v>
      </c>
      <c r="I54" s="1" t="s">
        <v>152</v>
      </c>
    </row>
  </sheetData>
  <mergeCells count="6">
    <mergeCell ref="B2:C2"/>
    <mergeCell ref="E2:J2"/>
    <mergeCell ref="B3:C3"/>
    <mergeCell ref="B11:C11"/>
    <mergeCell ref="B23:C23"/>
    <mergeCell ref="E23:I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R29"/>
  <sheetViews>
    <sheetView zoomScaleNormal="100" workbookViewId="0">
      <selection activeCell="G1" sqref="G1"/>
    </sheetView>
  </sheetViews>
  <sheetFormatPr defaultRowHeight="15"/>
  <sheetData>
    <row r="1" spans="1:7" ht="15.75">
      <c r="A1" s="252" t="s">
        <v>172</v>
      </c>
      <c r="B1" s="253"/>
      <c r="C1" s="253"/>
      <c r="D1" s="253"/>
      <c r="E1" s="253"/>
      <c r="F1" s="253"/>
      <c r="G1" s="368"/>
    </row>
    <row r="2" spans="1:7">
      <c r="A2" s="368" t="s">
        <v>173</v>
      </c>
    </row>
    <row r="3" spans="1:7">
      <c r="A3" t="s">
        <v>174</v>
      </c>
    </row>
    <row r="4" spans="1:7">
      <c r="A4" t="s">
        <v>175</v>
      </c>
    </row>
    <row r="29" spans="18:18" ht="16.5">
      <c r="R29" s="3"/>
    </row>
  </sheetData>
  <pageMargins left="0.7" right="0.7" top="0.75" bottom="0.75" header="0.3" footer="0.3"/>
  <pageSetup orientation="landscape" r:id="rId1"/>
  <headerFooter>
    <oddFooter>&amp;LOneCare Vermont FY 2024 ACO Budget Submission&amp;R&amp;P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I73"/>
  <sheetViews>
    <sheetView zoomScaleNormal="100" zoomScalePageLayoutView="60" workbookViewId="0">
      <selection activeCell="A4" sqref="A4"/>
    </sheetView>
  </sheetViews>
  <sheetFormatPr defaultColWidth="9.140625" defaultRowHeight="15" customHeight="1"/>
  <cols>
    <col min="1" max="1" width="31.5703125" customWidth="1"/>
    <col min="2" max="4" width="15.42578125" customWidth="1"/>
    <col min="5" max="5" width="18.28515625" customWidth="1"/>
    <col min="6" max="6" width="17.28515625" customWidth="1"/>
    <col min="7" max="7" width="17.5703125" customWidth="1"/>
    <col min="8" max="8" width="17" customWidth="1"/>
    <col min="9" max="9" width="16.7109375" customWidth="1"/>
  </cols>
  <sheetData>
    <row r="1" spans="1:9" s="233" customFormat="1">
      <c r="A1" s="234" t="s">
        <v>176</v>
      </c>
      <c r="B1" s="368"/>
      <c r="C1" s="249"/>
      <c r="D1" s="249"/>
      <c r="E1" s="250"/>
      <c r="F1" s="251"/>
      <c r="G1" s="251"/>
      <c r="H1" s="251"/>
      <c r="I1" s="251"/>
    </row>
    <row r="2" spans="1:9" s="233" customFormat="1">
      <c r="A2" s="234" t="s">
        <v>177</v>
      </c>
      <c r="B2" s="249"/>
      <c r="C2" s="249"/>
      <c r="D2" s="249"/>
      <c r="E2" s="250"/>
      <c r="F2" s="251"/>
      <c r="G2" s="251"/>
      <c r="H2" s="251"/>
      <c r="I2" s="251"/>
    </row>
    <row r="3" spans="1:9">
      <c r="A3" s="5"/>
      <c r="B3" s="44"/>
      <c r="C3" s="44"/>
      <c r="D3" s="44"/>
    </row>
    <row r="4" spans="1:9" ht="30">
      <c r="A4" s="5"/>
      <c r="B4" s="47" t="s">
        <v>178</v>
      </c>
      <c r="C4" s="47" t="s">
        <v>179</v>
      </c>
      <c r="D4" s="47" t="s">
        <v>180</v>
      </c>
      <c r="E4" s="48" t="s">
        <v>181</v>
      </c>
      <c r="F4" s="48" t="s">
        <v>182</v>
      </c>
      <c r="G4" s="48" t="s">
        <v>183</v>
      </c>
      <c r="H4" s="48" t="s">
        <v>184</v>
      </c>
      <c r="I4" s="116" t="s">
        <v>185</v>
      </c>
    </row>
    <row r="5" spans="1:9">
      <c r="A5" s="45" t="s">
        <v>186</v>
      </c>
      <c r="B5" s="46"/>
      <c r="C5" s="46"/>
      <c r="D5" s="46"/>
      <c r="E5" s="46"/>
      <c r="F5" s="46"/>
      <c r="G5" s="294" t="s">
        <v>187</v>
      </c>
      <c r="H5" s="294" t="s">
        <v>187</v>
      </c>
      <c r="I5" s="75" t="s">
        <v>188</v>
      </c>
    </row>
    <row r="6" spans="1:9">
      <c r="A6" s="6" t="s">
        <v>189</v>
      </c>
      <c r="B6" s="273">
        <v>42342</v>
      </c>
      <c r="C6" s="273">
        <v>79150</v>
      </c>
      <c r="D6" s="273">
        <v>85937</v>
      </c>
      <c r="E6" s="273">
        <v>83685</v>
      </c>
      <c r="F6" s="273">
        <v>95727</v>
      </c>
      <c r="G6" s="273">
        <v>142410</v>
      </c>
      <c r="H6" s="273">
        <v>113575</v>
      </c>
      <c r="I6" s="93"/>
    </row>
    <row r="7" spans="1:9">
      <c r="A7" s="6" t="s">
        <v>190</v>
      </c>
      <c r="B7" s="273">
        <v>474557</v>
      </c>
      <c r="C7" s="273">
        <v>830324</v>
      </c>
      <c r="D7" s="273">
        <v>957604</v>
      </c>
      <c r="E7" s="273">
        <v>976391</v>
      </c>
      <c r="F7" s="273">
        <v>1103216</v>
      </c>
      <c r="G7" s="273">
        <v>1460153</v>
      </c>
      <c r="H7" s="273">
        <v>1033548</v>
      </c>
      <c r="I7" s="93"/>
    </row>
    <row r="8" spans="1:9">
      <c r="A8" s="6" t="s">
        <v>191</v>
      </c>
      <c r="B8" s="257">
        <v>117137233</v>
      </c>
      <c r="C8" s="257">
        <v>202816673</v>
      </c>
      <c r="D8" s="257">
        <v>259793921</v>
      </c>
      <c r="E8" s="257">
        <v>229312656</v>
      </c>
      <c r="F8" s="257">
        <v>274473904</v>
      </c>
      <c r="G8" s="257">
        <v>342972529</v>
      </c>
      <c r="H8" s="257">
        <v>259971659</v>
      </c>
      <c r="I8" s="93"/>
    </row>
    <row r="9" spans="1:9">
      <c r="A9" s="6" t="s">
        <v>192</v>
      </c>
      <c r="B9" s="257">
        <v>118675609</v>
      </c>
      <c r="C9" s="257">
        <v>216307903</v>
      </c>
      <c r="D9" s="257">
        <v>248153397</v>
      </c>
      <c r="E9" s="257">
        <v>214136644</v>
      </c>
      <c r="F9" s="257">
        <v>266609680</v>
      </c>
      <c r="G9" s="257">
        <v>342940069</v>
      </c>
      <c r="H9" s="257">
        <v>259971659</v>
      </c>
      <c r="I9" s="93"/>
    </row>
    <row r="10" spans="1:9">
      <c r="A10" s="6" t="s">
        <v>193</v>
      </c>
      <c r="B10" s="257">
        <v>1538376</v>
      </c>
      <c r="C10" s="257">
        <v>13491230</v>
      </c>
      <c r="D10" s="257">
        <v>-11640524</v>
      </c>
      <c r="E10" s="257">
        <v>-15176012</v>
      </c>
      <c r="F10" s="257">
        <v>-7864225</v>
      </c>
      <c r="G10" s="257">
        <v>-32460</v>
      </c>
      <c r="H10" s="257">
        <v>0</v>
      </c>
      <c r="I10" s="93"/>
    </row>
    <row r="11" spans="1:9">
      <c r="A11" s="6" t="s">
        <v>194</v>
      </c>
      <c r="B11" s="257">
        <v>1540534</v>
      </c>
      <c r="C11" s="257">
        <v>8292384</v>
      </c>
      <c r="D11" s="257">
        <v>-10391757</v>
      </c>
      <c r="E11" s="257">
        <v>-3869651</v>
      </c>
      <c r="F11" s="257">
        <v>-5489478</v>
      </c>
      <c r="G11" s="257">
        <v>1030755</v>
      </c>
      <c r="H11" s="257">
        <v>0</v>
      </c>
      <c r="I11" s="93"/>
    </row>
    <row r="12" spans="1:9">
      <c r="A12" s="45" t="s">
        <v>195</v>
      </c>
      <c r="B12" s="133"/>
      <c r="C12" s="133"/>
      <c r="D12" s="133"/>
      <c r="E12" s="134"/>
      <c r="F12" s="134"/>
      <c r="G12" s="134"/>
      <c r="H12" s="134"/>
      <c r="I12" s="75" t="s">
        <v>82</v>
      </c>
    </row>
    <row r="13" spans="1:9">
      <c r="A13" s="6" t="s">
        <v>189</v>
      </c>
      <c r="B13" s="292" t="s">
        <v>82</v>
      </c>
      <c r="C13" s="292" t="s">
        <v>82</v>
      </c>
      <c r="D13" s="273">
        <v>28552</v>
      </c>
      <c r="E13" s="273">
        <v>27847</v>
      </c>
      <c r="F13" s="273">
        <v>30564</v>
      </c>
      <c r="G13" s="292" t="s">
        <v>82</v>
      </c>
      <c r="H13" s="292" t="s">
        <v>82</v>
      </c>
      <c r="I13" s="93"/>
    </row>
    <row r="14" spans="1:9">
      <c r="A14" s="6" t="s">
        <v>190</v>
      </c>
      <c r="B14" s="292" t="s">
        <v>82</v>
      </c>
      <c r="C14" s="292" t="s">
        <v>82</v>
      </c>
      <c r="D14" s="273">
        <v>241567</v>
      </c>
      <c r="E14" s="273">
        <v>242298</v>
      </c>
      <c r="F14" s="273">
        <v>255597</v>
      </c>
      <c r="G14" s="292" t="s">
        <v>82</v>
      </c>
      <c r="H14" s="292" t="s">
        <v>82</v>
      </c>
      <c r="I14" s="93"/>
    </row>
    <row r="15" spans="1:9">
      <c r="A15" s="6" t="s">
        <v>191</v>
      </c>
      <c r="B15" s="293" t="s">
        <v>82</v>
      </c>
      <c r="C15" s="293" t="s">
        <v>82</v>
      </c>
      <c r="D15" s="257">
        <v>61473972</v>
      </c>
      <c r="E15" s="257">
        <v>46381438</v>
      </c>
      <c r="F15" s="257">
        <v>44540138</v>
      </c>
      <c r="G15" s="293" t="s">
        <v>82</v>
      </c>
      <c r="H15" s="293" t="s">
        <v>82</v>
      </c>
      <c r="I15" s="93"/>
    </row>
    <row r="16" spans="1:9">
      <c r="A16" s="6" t="s">
        <v>192</v>
      </c>
      <c r="B16" s="293" t="s">
        <v>82</v>
      </c>
      <c r="C16" s="293" t="s">
        <v>82</v>
      </c>
      <c r="D16" s="257">
        <v>56282461</v>
      </c>
      <c r="E16" s="257">
        <v>39959113</v>
      </c>
      <c r="F16" s="257">
        <v>40972188</v>
      </c>
      <c r="G16" s="293" t="s">
        <v>82</v>
      </c>
      <c r="H16" s="293" t="s">
        <v>82</v>
      </c>
      <c r="I16" s="93"/>
    </row>
    <row r="17" spans="1:9">
      <c r="A17" s="6" t="s">
        <v>193</v>
      </c>
      <c r="B17" s="293" t="s">
        <v>82</v>
      </c>
      <c r="C17" s="293" t="s">
        <v>82</v>
      </c>
      <c r="D17" s="257">
        <v>-5191511</v>
      </c>
      <c r="E17" s="257">
        <v>-6422325</v>
      </c>
      <c r="F17" s="257">
        <v>-3567949</v>
      </c>
      <c r="G17" s="293" t="s">
        <v>82</v>
      </c>
      <c r="H17" s="293" t="s">
        <v>82</v>
      </c>
      <c r="I17" s="93"/>
    </row>
    <row r="18" spans="1:9">
      <c r="A18" s="6" t="s">
        <v>194</v>
      </c>
      <c r="B18" s="293" t="s">
        <v>82</v>
      </c>
      <c r="C18" s="293" t="s">
        <v>82</v>
      </c>
      <c r="D18" s="257">
        <v>-1229479</v>
      </c>
      <c r="E18" s="257">
        <v>-463814</v>
      </c>
      <c r="F18" s="257">
        <v>-445401</v>
      </c>
      <c r="G18" s="293" t="s">
        <v>82</v>
      </c>
      <c r="H18" s="293" t="s">
        <v>82</v>
      </c>
      <c r="I18" s="93"/>
    </row>
    <row r="19" spans="1:9">
      <c r="A19" s="45" t="s">
        <v>12</v>
      </c>
      <c r="B19" s="133"/>
      <c r="C19" s="133"/>
      <c r="D19" s="133"/>
      <c r="E19" s="134"/>
      <c r="F19" s="134"/>
      <c r="G19" s="134"/>
      <c r="H19" s="134"/>
      <c r="I19" s="75" t="s">
        <v>188</v>
      </c>
    </row>
    <row r="20" spans="1:9">
      <c r="A20" s="6" t="s">
        <v>189</v>
      </c>
      <c r="B20" s="273">
        <v>39701</v>
      </c>
      <c r="C20" s="273">
        <v>58782</v>
      </c>
      <c r="D20" s="273">
        <v>53841</v>
      </c>
      <c r="E20" s="273">
        <v>61976</v>
      </c>
      <c r="F20" s="273">
        <v>62711</v>
      </c>
      <c r="G20" s="273">
        <v>68605</v>
      </c>
      <c r="H20" s="273">
        <v>67870</v>
      </c>
      <c r="I20" s="93"/>
    </row>
    <row r="21" spans="1:9">
      <c r="A21" s="6" t="s">
        <v>190</v>
      </c>
      <c r="B21" s="273">
        <v>398084</v>
      </c>
      <c r="C21" s="273">
        <v>590172</v>
      </c>
      <c r="D21" s="273">
        <v>544066</v>
      </c>
      <c r="E21" s="273">
        <v>583377</v>
      </c>
      <c r="F21" s="273">
        <v>539874</v>
      </c>
      <c r="G21" s="273">
        <v>584649</v>
      </c>
      <c r="H21" s="273">
        <v>594600</v>
      </c>
      <c r="I21" s="93"/>
    </row>
    <row r="22" spans="1:9">
      <c r="A22" s="6" t="s">
        <v>191</v>
      </c>
      <c r="B22" s="257">
        <v>339122831</v>
      </c>
      <c r="C22" s="257">
        <v>495809713</v>
      </c>
      <c r="D22" s="257">
        <v>407836779</v>
      </c>
      <c r="E22" s="257">
        <v>501312054</v>
      </c>
      <c r="F22" s="257">
        <v>478716737</v>
      </c>
      <c r="G22" s="257">
        <v>541014988</v>
      </c>
      <c r="H22" s="257">
        <v>573603715</v>
      </c>
      <c r="I22" s="93"/>
    </row>
    <row r="23" spans="1:9">
      <c r="A23" s="6" t="s">
        <v>192</v>
      </c>
      <c r="B23" s="257">
        <v>322100717</v>
      </c>
      <c r="C23" s="257">
        <v>484327459</v>
      </c>
      <c r="D23" s="257">
        <v>380834157</v>
      </c>
      <c r="E23" s="257">
        <v>478993994</v>
      </c>
      <c r="F23" s="257">
        <v>457551491</v>
      </c>
      <c r="G23" s="257">
        <v>530375420</v>
      </c>
      <c r="H23" s="257">
        <v>563649234</v>
      </c>
      <c r="I23" s="93"/>
    </row>
    <row r="24" spans="1:9">
      <c r="A24" s="6" t="s">
        <v>193</v>
      </c>
      <c r="B24" s="257">
        <v>-17022114</v>
      </c>
      <c r="C24" s="257">
        <v>-11482254</v>
      </c>
      <c r="D24" s="257">
        <v>-27002622</v>
      </c>
      <c r="E24" s="257">
        <v>-22318060</v>
      </c>
      <c r="F24" s="257">
        <v>-21165246</v>
      </c>
      <c r="G24" s="257">
        <v>-10639568</v>
      </c>
      <c r="H24" s="257">
        <v>-9954481</v>
      </c>
      <c r="I24" s="93"/>
    </row>
    <row r="25" spans="1:9">
      <c r="A25" s="6" t="s">
        <v>194</v>
      </c>
      <c r="B25" s="257">
        <v>-13345337</v>
      </c>
      <c r="C25" s="257">
        <v>-11285496</v>
      </c>
      <c r="D25" s="257">
        <v>-16313471</v>
      </c>
      <c r="E25" s="257">
        <v>-10001059</v>
      </c>
      <c r="F25" s="257">
        <v>-9564328</v>
      </c>
      <c r="G25" s="257">
        <v>-9724474</v>
      </c>
      <c r="H25" s="257">
        <v>-9954481</v>
      </c>
      <c r="I25" s="93"/>
    </row>
    <row r="26" spans="1:9">
      <c r="A26" s="45" t="s">
        <v>196</v>
      </c>
      <c r="B26" s="133"/>
      <c r="C26" s="133"/>
      <c r="D26" s="133"/>
      <c r="E26" s="134"/>
      <c r="F26" s="134"/>
      <c r="G26" s="134"/>
      <c r="H26" s="134"/>
      <c r="I26" s="75" t="s">
        <v>82</v>
      </c>
    </row>
    <row r="27" spans="1:9">
      <c r="A27" s="6" t="s">
        <v>189</v>
      </c>
      <c r="B27" s="273">
        <v>20838</v>
      </c>
      <c r="C27" s="273">
        <v>20362</v>
      </c>
      <c r="D27" s="273">
        <v>20221</v>
      </c>
      <c r="E27" s="273">
        <v>16964</v>
      </c>
      <c r="F27" s="273">
        <v>21183</v>
      </c>
      <c r="G27" s="292" t="s">
        <v>82</v>
      </c>
      <c r="H27" s="292" t="s">
        <v>82</v>
      </c>
      <c r="I27" s="93"/>
    </row>
    <row r="28" spans="1:9">
      <c r="A28" s="6" t="s">
        <v>190</v>
      </c>
      <c r="B28" s="273">
        <v>227175</v>
      </c>
      <c r="C28" s="273">
        <v>223645</v>
      </c>
      <c r="D28" s="273">
        <v>213964</v>
      </c>
      <c r="E28" s="273">
        <v>184494</v>
      </c>
      <c r="F28" s="273">
        <v>229700</v>
      </c>
      <c r="G28" s="292" t="s">
        <v>82</v>
      </c>
      <c r="H28" s="292" t="s">
        <v>82</v>
      </c>
      <c r="I28" s="93"/>
    </row>
    <row r="29" spans="1:9">
      <c r="A29" s="6" t="s">
        <v>191</v>
      </c>
      <c r="B29" s="257">
        <v>120609631</v>
      </c>
      <c r="C29" s="257">
        <v>124667700</v>
      </c>
      <c r="D29" s="257">
        <v>124315354</v>
      </c>
      <c r="E29" s="257">
        <v>115687881</v>
      </c>
      <c r="F29" s="257">
        <v>163737144</v>
      </c>
      <c r="G29" s="293" t="s">
        <v>82</v>
      </c>
      <c r="H29" s="293" t="s">
        <v>82</v>
      </c>
      <c r="I29" s="93"/>
    </row>
    <row r="30" spans="1:9">
      <c r="A30" s="6" t="s">
        <v>192</v>
      </c>
      <c r="B30" s="257">
        <v>122159970</v>
      </c>
      <c r="C30" s="257">
        <v>132438404</v>
      </c>
      <c r="D30" s="257">
        <v>113416914</v>
      </c>
      <c r="E30" s="257">
        <v>118998739</v>
      </c>
      <c r="F30" s="257">
        <v>159524916</v>
      </c>
      <c r="G30" s="293" t="s">
        <v>82</v>
      </c>
      <c r="H30" s="293" t="s">
        <v>82</v>
      </c>
      <c r="I30" s="93"/>
    </row>
    <row r="31" spans="1:9">
      <c r="A31" s="6" t="s">
        <v>193</v>
      </c>
      <c r="B31" s="257">
        <v>1550339</v>
      </c>
      <c r="C31" s="257">
        <v>7770704</v>
      </c>
      <c r="D31" s="257">
        <v>-10898441</v>
      </c>
      <c r="E31" s="257">
        <v>3310858</v>
      </c>
      <c r="F31" s="257">
        <v>-4212228</v>
      </c>
      <c r="G31" s="293" t="s">
        <v>82</v>
      </c>
      <c r="H31" s="293" t="s">
        <v>82</v>
      </c>
      <c r="I31" s="93"/>
    </row>
    <row r="32" spans="1:9">
      <c r="A32" s="6" t="s">
        <v>194</v>
      </c>
      <c r="B32" s="257">
        <v>909097</v>
      </c>
      <c r="C32" s="257">
        <v>0</v>
      </c>
      <c r="D32" s="257">
        <v>-50000</v>
      </c>
      <c r="E32" s="257">
        <v>50000</v>
      </c>
      <c r="F32" s="257">
        <v>0</v>
      </c>
      <c r="G32" s="293" t="s">
        <v>82</v>
      </c>
      <c r="H32" s="293" t="s">
        <v>82</v>
      </c>
      <c r="I32" s="93"/>
    </row>
    <row r="33" spans="1:9">
      <c r="A33" s="45" t="s">
        <v>197</v>
      </c>
      <c r="B33" s="133"/>
      <c r="C33" s="133"/>
      <c r="D33" s="133"/>
      <c r="E33" s="134"/>
      <c r="F33" s="134"/>
      <c r="G33" s="134"/>
      <c r="H33" s="134"/>
      <c r="I33" s="75" t="s">
        <v>82</v>
      </c>
    </row>
    <row r="34" spans="1:9">
      <c r="A34" s="6" t="s">
        <v>189</v>
      </c>
      <c r="B34" s="292" t="s">
        <v>82</v>
      </c>
      <c r="C34" s="292" t="s">
        <v>82</v>
      </c>
      <c r="D34" s="273">
        <v>33494</v>
      </c>
      <c r="E34" s="273">
        <v>41634</v>
      </c>
      <c r="F34" s="273">
        <v>41262</v>
      </c>
      <c r="G34" s="292" t="s">
        <v>82</v>
      </c>
      <c r="H34" s="292" t="s">
        <v>82</v>
      </c>
      <c r="I34" s="93"/>
    </row>
    <row r="35" spans="1:9">
      <c r="A35" s="6" t="s">
        <v>190</v>
      </c>
      <c r="B35" s="292" t="s">
        <v>82</v>
      </c>
      <c r="C35" s="292" t="s">
        <v>82</v>
      </c>
      <c r="D35" s="273">
        <v>375945</v>
      </c>
      <c r="E35" s="273">
        <v>470043</v>
      </c>
      <c r="F35" s="273">
        <v>460835</v>
      </c>
      <c r="G35" s="292" t="s">
        <v>82</v>
      </c>
      <c r="H35" s="292" t="s">
        <v>82</v>
      </c>
      <c r="I35" s="93"/>
    </row>
    <row r="36" spans="1:9">
      <c r="A36" s="6" t="s">
        <v>191</v>
      </c>
      <c r="B36" s="293" t="s">
        <v>82</v>
      </c>
      <c r="C36" s="293" t="s">
        <v>82</v>
      </c>
      <c r="D36" s="257">
        <v>185455296</v>
      </c>
      <c r="E36" s="257">
        <v>242720710</v>
      </c>
      <c r="F36" s="257">
        <v>255422755</v>
      </c>
      <c r="G36" s="293" t="s">
        <v>82</v>
      </c>
      <c r="H36" s="293" t="s">
        <v>82</v>
      </c>
      <c r="I36" s="93"/>
    </row>
    <row r="37" spans="1:9">
      <c r="A37" s="6" t="s">
        <v>192</v>
      </c>
      <c r="B37" s="293" t="s">
        <v>82</v>
      </c>
      <c r="C37" s="293" t="s">
        <v>82</v>
      </c>
      <c r="D37" s="257">
        <v>155938700</v>
      </c>
      <c r="E37" s="257">
        <v>261861866</v>
      </c>
      <c r="F37" s="257">
        <v>265663346</v>
      </c>
      <c r="G37" s="293" t="s">
        <v>82</v>
      </c>
      <c r="H37" s="293" t="s">
        <v>82</v>
      </c>
      <c r="I37" s="93"/>
    </row>
    <row r="38" spans="1:9">
      <c r="A38" s="6" t="s">
        <v>193</v>
      </c>
      <c r="B38" s="293" t="s">
        <v>82</v>
      </c>
      <c r="C38" s="293" t="s">
        <v>82</v>
      </c>
      <c r="D38" s="257">
        <v>-29516596</v>
      </c>
      <c r="E38" s="257">
        <v>19141156</v>
      </c>
      <c r="F38" s="257">
        <v>10240591</v>
      </c>
      <c r="G38" s="293" t="s">
        <v>82</v>
      </c>
      <c r="H38" s="293" t="s">
        <v>82</v>
      </c>
      <c r="I38" s="93"/>
    </row>
    <row r="39" spans="1:9">
      <c r="A39" s="6" t="s">
        <v>194</v>
      </c>
      <c r="B39" s="293" t="s">
        <v>82</v>
      </c>
      <c r="C39" s="293" t="s">
        <v>82</v>
      </c>
      <c r="D39" s="257">
        <v>-75000</v>
      </c>
      <c r="E39" s="257">
        <v>60000</v>
      </c>
      <c r="F39" s="257">
        <v>75000</v>
      </c>
      <c r="G39" s="293" t="s">
        <v>82</v>
      </c>
      <c r="H39" s="293" t="s">
        <v>82</v>
      </c>
      <c r="I39" s="93"/>
    </row>
    <row r="40" spans="1:9">
      <c r="A40" s="45" t="s">
        <v>198</v>
      </c>
      <c r="B40" s="133"/>
      <c r="C40" s="133"/>
      <c r="D40" s="133"/>
      <c r="E40" s="134"/>
      <c r="F40" s="134"/>
      <c r="G40" s="134"/>
      <c r="H40" s="134"/>
      <c r="I40" s="75" t="s">
        <v>188</v>
      </c>
    </row>
    <row r="41" spans="1:9">
      <c r="A41" s="6" t="s">
        <v>189</v>
      </c>
      <c r="B41" s="292" t="s">
        <v>82</v>
      </c>
      <c r="C41" s="292" t="s">
        <v>82</v>
      </c>
      <c r="D41" s="273">
        <v>10143</v>
      </c>
      <c r="E41" s="273">
        <v>10235</v>
      </c>
      <c r="F41" s="273">
        <v>9614</v>
      </c>
      <c r="G41" s="557"/>
      <c r="H41" s="557"/>
      <c r="I41" s="93"/>
    </row>
    <row r="42" spans="1:9">
      <c r="A42" s="6" t="s">
        <v>190</v>
      </c>
      <c r="B42" s="292" t="s">
        <v>82</v>
      </c>
      <c r="C42" s="292" t="s">
        <v>82</v>
      </c>
      <c r="D42" s="273">
        <v>112387</v>
      </c>
      <c r="E42" s="273">
        <v>111871</v>
      </c>
      <c r="F42" s="273">
        <v>107939</v>
      </c>
      <c r="G42" s="557"/>
      <c r="H42" s="557"/>
      <c r="I42" s="93"/>
    </row>
    <row r="43" spans="1:9">
      <c r="A43" s="6" t="s">
        <v>191</v>
      </c>
      <c r="B43" s="293" t="s">
        <v>82</v>
      </c>
      <c r="C43" s="293" t="s">
        <v>82</v>
      </c>
      <c r="D43" s="257">
        <v>47242459</v>
      </c>
      <c r="E43" s="257">
        <v>45371987</v>
      </c>
      <c r="F43" s="257">
        <v>55617010</v>
      </c>
      <c r="G43" s="558"/>
      <c r="H43" s="257">
        <v>67482473</v>
      </c>
      <c r="I43" s="93"/>
    </row>
    <row r="44" spans="1:9">
      <c r="A44" s="6" t="s">
        <v>192</v>
      </c>
      <c r="B44" s="293" t="s">
        <v>82</v>
      </c>
      <c r="C44" s="293" t="s">
        <v>82</v>
      </c>
      <c r="D44" s="257">
        <v>43159261</v>
      </c>
      <c r="E44" s="257">
        <v>56935103</v>
      </c>
      <c r="F44" s="257">
        <v>57511988</v>
      </c>
      <c r="G44" s="558"/>
      <c r="H44" s="257">
        <v>67482473</v>
      </c>
      <c r="I44" s="93"/>
    </row>
    <row r="45" spans="1:9">
      <c r="A45" s="6" t="s">
        <v>193</v>
      </c>
      <c r="B45" s="293" t="s">
        <v>82</v>
      </c>
      <c r="C45" s="293" t="s">
        <v>82</v>
      </c>
      <c r="D45" s="257">
        <v>-4083198</v>
      </c>
      <c r="E45" s="257">
        <v>11563116</v>
      </c>
      <c r="F45" s="257">
        <v>1894978</v>
      </c>
      <c r="G45" s="558"/>
      <c r="H45" s="257">
        <v>0</v>
      </c>
      <c r="I45" s="93"/>
    </row>
    <row r="46" spans="1:9">
      <c r="A46" s="6" t="s">
        <v>194</v>
      </c>
      <c r="B46" s="293" t="s">
        <v>82</v>
      </c>
      <c r="C46" s="293" t="s">
        <v>82</v>
      </c>
      <c r="D46" s="257">
        <v>-1063182</v>
      </c>
      <c r="E46" s="257">
        <v>0</v>
      </c>
      <c r="F46" s="257">
        <v>0</v>
      </c>
      <c r="G46" s="558"/>
      <c r="H46" s="257">
        <v>0</v>
      </c>
      <c r="I46" s="93"/>
    </row>
    <row r="47" spans="1:9">
      <c r="A47" s="45" t="s">
        <v>199</v>
      </c>
      <c r="B47" s="133"/>
      <c r="C47" s="133"/>
      <c r="D47" s="133"/>
      <c r="E47" s="134"/>
      <c r="F47" s="134"/>
      <c r="G47" s="134"/>
      <c r="H47" s="134"/>
      <c r="I47" s="75" t="s">
        <v>188</v>
      </c>
    </row>
    <row r="48" spans="1:9">
      <c r="A48" s="6" t="s">
        <v>189</v>
      </c>
      <c r="B48" s="292" t="s">
        <v>82</v>
      </c>
      <c r="C48" s="292" t="s">
        <v>82</v>
      </c>
      <c r="D48" s="292" t="s">
        <v>82</v>
      </c>
      <c r="E48" s="292" t="s">
        <v>82</v>
      </c>
      <c r="F48" s="292" t="s">
        <v>82</v>
      </c>
      <c r="G48" s="557"/>
      <c r="H48" s="557"/>
      <c r="I48" s="93"/>
    </row>
    <row r="49" spans="1:9">
      <c r="A49" s="6" t="s">
        <v>190</v>
      </c>
      <c r="B49" s="292" t="s">
        <v>82</v>
      </c>
      <c r="C49" s="292" t="s">
        <v>82</v>
      </c>
      <c r="D49" s="292" t="s">
        <v>82</v>
      </c>
      <c r="E49" s="292" t="s">
        <v>82</v>
      </c>
      <c r="F49" s="292" t="s">
        <v>82</v>
      </c>
      <c r="G49" s="557"/>
      <c r="H49" s="557"/>
      <c r="I49" s="93"/>
    </row>
    <row r="50" spans="1:9">
      <c r="A50" s="6" t="s">
        <v>191</v>
      </c>
      <c r="B50" s="293" t="s">
        <v>82</v>
      </c>
      <c r="C50" s="293" t="s">
        <v>82</v>
      </c>
      <c r="D50" s="293" t="s">
        <v>82</v>
      </c>
      <c r="E50" s="293" t="s">
        <v>82</v>
      </c>
      <c r="F50" s="293" t="s">
        <v>82</v>
      </c>
      <c r="G50" s="558"/>
      <c r="H50" s="257">
        <v>72726909</v>
      </c>
      <c r="I50" s="93"/>
    </row>
    <row r="51" spans="1:9">
      <c r="A51" s="6" t="s">
        <v>192</v>
      </c>
      <c r="B51" s="293" t="s">
        <v>82</v>
      </c>
      <c r="C51" s="293" t="s">
        <v>82</v>
      </c>
      <c r="D51" s="293" t="s">
        <v>82</v>
      </c>
      <c r="E51" s="293" t="s">
        <v>82</v>
      </c>
      <c r="F51" s="293" t="s">
        <v>82</v>
      </c>
      <c r="G51" s="558"/>
      <c r="H51" s="257">
        <v>72726909</v>
      </c>
      <c r="I51" s="93"/>
    </row>
    <row r="52" spans="1:9">
      <c r="A52" s="6" t="s">
        <v>193</v>
      </c>
      <c r="B52" s="293" t="s">
        <v>82</v>
      </c>
      <c r="C52" s="293" t="s">
        <v>82</v>
      </c>
      <c r="D52" s="293" t="s">
        <v>82</v>
      </c>
      <c r="E52" s="293" t="s">
        <v>82</v>
      </c>
      <c r="F52" s="293" t="s">
        <v>82</v>
      </c>
      <c r="G52" s="558"/>
      <c r="H52" s="257">
        <v>0</v>
      </c>
      <c r="I52" s="93"/>
    </row>
    <row r="53" spans="1:9">
      <c r="A53" s="6" t="s">
        <v>194</v>
      </c>
      <c r="B53" s="293" t="s">
        <v>82</v>
      </c>
      <c r="C53" s="293" t="s">
        <v>82</v>
      </c>
      <c r="D53" s="293" t="s">
        <v>82</v>
      </c>
      <c r="E53" s="293" t="s">
        <v>82</v>
      </c>
      <c r="F53" s="293" t="s">
        <v>82</v>
      </c>
      <c r="G53" s="558"/>
      <c r="H53" s="257">
        <v>0</v>
      </c>
      <c r="I53" s="93"/>
    </row>
    <row r="54" spans="1:9">
      <c r="A54" s="5"/>
      <c r="B54" s="50"/>
      <c r="C54" s="50"/>
      <c r="D54" s="50"/>
      <c r="E54" s="50"/>
      <c r="F54" s="50"/>
      <c r="G54" s="50"/>
    </row>
    <row r="55" spans="1:9">
      <c r="A55" s="416" t="s">
        <v>200</v>
      </c>
      <c r="B55" s="417"/>
      <c r="C55" s="417"/>
      <c r="D55" s="417"/>
      <c r="E55" s="417"/>
      <c r="F55" s="417"/>
      <c r="G55" s="418"/>
    </row>
    <row r="56" spans="1:9">
      <c r="A56" s="49" t="s">
        <v>201</v>
      </c>
      <c r="B56" s="50"/>
      <c r="C56" s="50"/>
      <c r="D56" s="50"/>
      <c r="E56" s="50"/>
      <c r="F56" s="50"/>
      <c r="G56" s="419"/>
    </row>
    <row r="57" spans="1:9">
      <c r="A57" s="420" t="s">
        <v>202</v>
      </c>
      <c r="B57" s="50"/>
      <c r="C57" s="50"/>
      <c r="D57" s="50"/>
      <c r="E57" s="50"/>
      <c r="F57" s="50"/>
      <c r="G57" s="419"/>
    </row>
    <row r="58" spans="1:9">
      <c r="A58" s="49" t="s">
        <v>203</v>
      </c>
      <c r="B58" s="50"/>
      <c r="C58" s="50"/>
      <c r="D58" s="50"/>
      <c r="E58" s="50"/>
      <c r="F58" s="50"/>
      <c r="G58" s="419"/>
    </row>
    <row r="59" spans="1:9">
      <c r="A59" s="420" t="s">
        <v>204</v>
      </c>
      <c r="B59" s="50"/>
      <c r="C59" s="50"/>
      <c r="D59" s="50"/>
      <c r="E59" s="50"/>
      <c r="F59" s="50"/>
      <c r="G59" s="419"/>
    </row>
    <row r="60" spans="1:9">
      <c r="A60" s="49" t="s">
        <v>205</v>
      </c>
      <c r="B60" s="50"/>
      <c r="C60" s="50"/>
      <c r="D60" s="50"/>
      <c r="E60" s="50"/>
      <c r="F60" s="50"/>
      <c r="G60" s="419"/>
    </row>
    <row r="61" spans="1:9">
      <c r="A61" s="420" t="s">
        <v>206</v>
      </c>
      <c r="B61" s="50"/>
      <c r="C61" s="50"/>
      <c r="D61" s="50"/>
      <c r="E61" s="50"/>
      <c r="F61" s="50"/>
      <c r="G61" s="419"/>
    </row>
    <row r="62" spans="1:9">
      <c r="A62" s="420" t="s">
        <v>207</v>
      </c>
      <c r="B62" s="50"/>
      <c r="C62" s="50"/>
      <c r="D62" s="50"/>
      <c r="E62" s="50"/>
      <c r="F62" s="50"/>
      <c r="G62" s="419"/>
    </row>
    <row r="63" spans="1:9">
      <c r="A63" s="421" t="s">
        <v>208</v>
      </c>
      <c r="B63" s="422"/>
      <c r="C63" s="422"/>
      <c r="D63" s="422"/>
      <c r="E63" s="422"/>
      <c r="F63" s="422"/>
      <c r="G63" s="423"/>
    </row>
    <row r="64" spans="1:9">
      <c r="A64" s="369"/>
      <c r="B64" s="50"/>
      <c r="C64" s="50"/>
      <c r="D64" s="50"/>
      <c r="E64" s="50"/>
      <c r="F64" s="50"/>
      <c r="G64" s="50"/>
    </row>
    <row r="65" spans="1:7">
      <c r="A65" s="135" t="s">
        <v>209</v>
      </c>
      <c r="B65" s="50"/>
      <c r="C65" s="50"/>
      <c r="D65" s="50"/>
      <c r="E65" s="50"/>
      <c r="F65" s="50"/>
      <c r="G65" s="50"/>
    </row>
    <row r="66" spans="1:7">
      <c r="A66" s="135"/>
      <c r="B66" s="25"/>
      <c r="C66" s="25"/>
      <c r="D66" s="25"/>
      <c r="E66" s="25"/>
      <c r="F66" s="25"/>
      <c r="G66" s="25"/>
    </row>
    <row r="67" spans="1:7">
      <c r="A67" s="135"/>
    </row>
    <row r="68" spans="1:7">
      <c r="A68" s="5"/>
    </row>
    <row r="72" spans="1:7">
      <c r="A72" s="55"/>
    </row>
    <row r="73" spans="1:7">
      <c r="A73" s="55"/>
    </row>
  </sheetData>
  <pageMargins left="0.7" right="0.7" top="0.75" bottom="0.75" header="0.3" footer="0.3"/>
  <pageSetup scale="74" fitToHeight="0" orientation="landscape" r:id="rId1"/>
  <headerFooter>
    <oddFooter>&amp;LOneCare Vermont FY 2024 ACO Budget Submission&amp;R&amp;P of &amp;N</oddFooter>
    <firstFooter>&amp;LOneCare Vermont FY 2024 ACO Budget Submission&amp;R1 of 2</first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fitToPage="1"/>
  </sheetPr>
  <dimension ref="A1:L25"/>
  <sheetViews>
    <sheetView zoomScaleNormal="100" workbookViewId="0">
      <selection activeCell="E16" sqref="E16"/>
    </sheetView>
  </sheetViews>
  <sheetFormatPr defaultRowHeight="15" customHeight="1"/>
  <cols>
    <col min="1" max="1" width="24.5703125" customWidth="1"/>
    <col min="2" max="2" width="1.42578125" customWidth="1"/>
    <col min="3" max="3" width="16" customWidth="1"/>
    <col min="4" max="4" width="21.140625" customWidth="1"/>
    <col min="5" max="5" width="14.85546875" customWidth="1"/>
    <col min="6" max="6" width="8.85546875" customWidth="1"/>
    <col min="7" max="7" width="10.140625" customWidth="1"/>
    <col min="8" max="8" width="16.140625" customWidth="1"/>
    <col min="9" max="9" width="14.140625" customWidth="1"/>
  </cols>
  <sheetData>
    <row r="1" spans="1:12" s="233" customFormat="1" ht="16.5">
      <c r="A1" s="234" t="s">
        <v>176</v>
      </c>
      <c r="B1" s="234"/>
      <c r="C1" s="248"/>
      <c r="D1" s="368"/>
      <c r="E1" s="234"/>
      <c r="F1" s="234"/>
      <c r="G1" s="234"/>
      <c r="H1" s="234"/>
      <c r="I1" s="237"/>
      <c r="J1" s="237"/>
      <c r="K1" s="237"/>
      <c r="L1" s="237"/>
    </row>
    <row r="2" spans="1:12" s="233" customFormat="1" ht="16.5">
      <c r="A2" s="234" t="s">
        <v>210</v>
      </c>
      <c r="B2" s="234"/>
      <c r="C2" s="248"/>
      <c r="D2" s="234"/>
      <c r="E2" s="234"/>
      <c r="F2" s="234"/>
      <c r="G2" s="234"/>
      <c r="H2" s="234"/>
      <c r="I2" s="237"/>
      <c r="J2" s="237"/>
      <c r="K2" s="237"/>
      <c r="L2" s="237"/>
    </row>
    <row r="3" spans="1:12" ht="16.5">
      <c r="A3" s="12"/>
      <c r="B3" s="12"/>
      <c r="C3" s="20"/>
      <c r="D3" s="12"/>
      <c r="E3" s="12"/>
      <c r="F3" s="12"/>
      <c r="G3" s="12"/>
      <c r="H3" s="12"/>
      <c r="I3" s="3"/>
      <c r="J3" s="3"/>
      <c r="K3" s="3"/>
      <c r="L3" s="3"/>
    </row>
    <row r="4" spans="1:12">
      <c r="A4" s="13"/>
      <c r="B4" s="18"/>
      <c r="C4" s="482" t="s">
        <v>211</v>
      </c>
      <c r="D4" s="482"/>
      <c r="E4" s="482" t="s">
        <v>212</v>
      </c>
      <c r="F4" s="482"/>
      <c r="G4" s="482"/>
      <c r="H4" s="482"/>
      <c r="I4" s="18"/>
    </row>
    <row r="5" spans="1:12" ht="71.25">
      <c r="A5" s="14" t="s">
        <v>213</v>
      </c>
      <c r="B5" s="17"/>
      <c r="C5" s="21" t="s">
        <v>214</v>
      </c>
      <c r="D5" s="21" t="s">
        <v>215</v>
      </c>
      <c r="E5" s="21" t="s">
        <v>216</v>
      </c>
      <c r="F5" s="21" t="s">
        <v>217</v>
      </c>
      <c r="G5" s="21" t="s">
        <v>218</v>
      </c>
      <c r="H5" s="21" t="s">
        <v>219</v>
      </c>
      <c r="I5" s="21" t="s">
        <v>220</v>
      </c>
    </row>
    <row r="6" spans="1:12">
      <c r="A6" s="15" t="s">
        <v>12</v>
      </c>
      <c r="B6" s="18"/>
      <c r="C6" s="274">
        <v>907.17</v>
      </c>
      <c r="D6" s="275">
        <v>584649</v>
      </c>
      <c r="E6" s="274">
        <v>909.04</v>
      </c>
      <c r="F6" s="276">
        <v>4.2799999999999998E-2</v>
      </c>
      <c r="G6" s="277">
        <v>947.95</v>
      </c>
      <c r="H6" s="275">
        <v>594600</v>
      </c>
      <c r="I6" s="24">
        <v>4.4999999999999998E-2</v>
      </c>
    </row>
    <row r="7" spans="1:12">
      <c r="A7" s="15" t="s">
        <v>221</v>
      </c>
      <c r="B7" s="18"/>
      <c r="C7" s="274">
        <v>234.87</v>
      </c>
      <c r="D7" s="275">
        <v>1460153</v>
      </c>
      <c r="E7" s="274">
        <v>244.42</v>
      </c>
      <c r="F7" s="276">
        <v>2.9100000000000001E-2</v>
      </c>
      <c r="G7" s="277">
        <v>251.53</v>
      </c>
      <c r="H7" s="275">
        <v>1033548</v>
      </c>
      <c r="I7" s="24">
        <v>7.0999999999999994E-2</v>
      </c>
    </row>
    <row r="8" spans="1:12">
      <c r="A8" s="15" t="s">
        <v>222</v>
      </c>
      <c r="B8" s="18"/>
      <c r="C8" s="295" t="s">
        <v>82</v>
      </c>
      <c r="D8" s="295" t="s">
        <v>82</v>
      </c>
      <c r="E8" s="295" t="s">
        <v>82</v>
      </c>
      <c r="F8" s="295" t="s">
        <v>82</v>
      </c>
      <c r="G8" s="296" t="s">
        <v>223</v>
      </c>
      <c r="H8" s="295" t="s">
        <v>82</v>
      </c>
      <c r="I8" s="297" t="s">
        <v>82</v>
      </c>
    </row>
    <row r="9" spans="1:12">
      <c r="A9" s="15" t="s">
        <v>196</v>
      </c>
      <c r="B9" s="18"/>
      <c r="C9" s="295" t="s">
        <v>82</v>
      </c>
      <c r="D9" s="295" t="s">
        <v>82</v>
      </c>
      <c r="E9" s="295" t="s">
        <v>82</v>
      </c>
      <c r="F9" s="295" t="s">
        <v>82</v>
      </c>
      <c r="G9" s="296" t="s">
        <v>223</v>
      </c>
      <c r="H9" s="295" t="s">
        <v>82</v>
      </c>
      <c r="I9" s="297" t="s">
        <v>82</v>
      </c>
    </row>
    <row r="10" spans="1:12">
      <c r="A10" s="15" t="s">
        <v>197</v>
      </c>
      <c r="B10" s="18"/>
      <c r="C10" s="295" t="s">
        <v>82</v>
      </c>
      <c r="D10" s="295" t="s">
        <v>82</v>
      </c>
      <c r="E10" s="295" t="s">
        <v>82</v>
      </c>
      <c r="F10" s="295" t="s">
        <v>82</v>
      </c>
      <c r="G10" s="296" t="s">
        <v>223</v>
      </c>
      <c r="H10" s="295" t="s">
        <v>82</v>
      </c>
      <c r="I10" s="297" t="s">
        <v>82</v>
      </c>
    </row>
    <row r="11" spans="1:12">
      <c r="A11" s="15" t="s">
        <v>198</v>
      </c>
      <c r="B11" s="18"/>
      <c r="C11" s="559"/>
      <c r="D11" s="560"/>
      <c r="E11" s="559"/>
      <c r="F11" s="561"/>
      <c r="G11" s="559"/>
      <c r="H11" s="560"/>
      <c r="I11" s="24">
        <v>0.17299999999999999</v>
      </c>
    </row>
    <row r="12" spans="1:12">
      <c r="A12" s="15" t="s">
        <v>224</v>
      </c>
      <c r="B12" s="18"/>
      <c r="C12" s="559"/>
      <c r="D12" s="560"/>
      <c r="E12" s="559"/>
      <c r="F12" s="561"/>
      <c r="G12" s="559"/>
      <c r="H12" s="560"/>
      <c r="I12" s="24">
        <v>0.05</v>
      </c>
    </row>
    <row r="13" spans="1:12">
      <c r="A13" s="16" t="s">
        <v>225</v>
      </c>
      <c r="B13" s="18"/>
      <c r="C13" s="19"/>
      <c r="D13" s="19"/>
      <c r="E13" s="13"/>
      <c r="F13" s="13"/>
      <c r="G13" s="22" t="s">
        <v>226</v>
      </c>
      <c r="H13" s="19"/>
      <c r="I13" s="24" t="e">
        <v>#DIV/0!</v>
      </c>
    </row>
    <row r="14" spans="1:12">
      <c r="A14" s="13"/>
      <c r="B14" s="13"/>
      <c r="C14" s="13"/>
      <c r="D14" s="13"/>
      <c r="E14" s="13"/>
      <c r="F14" s="13"/>
      <c r="G14" s="19"/>
      <c r="H14" s="19"/>
      <c r="I14" s="19"/>
    </row>
    <row r="16" spans="1:12">
      <c r="C16" s="23"/>
      <c r="D16" s="11" t="s">
        <v>227</v>
      </c>
    </row>
    <row r="17" spans="1:10">
      <c r="A17" s="2" t="s">
        <v>228</v>
      </c>
    </row>
    <row r="18" spans="1:10" ht="29.1" customHeight="1">
      <c r="A18" s="483" t="s">
        <v>229</v>
      </c>
      <c r="B18" s="483"/>
      <c r="C18" s="483"/>
      <c r="D18" s="483"/>
      <c r="E18" s="483"/>
      <c r="F18" s="483"/>
      <c r="G18" s="483"/>
      <c r="H18" s="483"/>
      <c r="I18" s="483"/>
      <c r="J18" s="483"/>
    </row>
    <row r="19" spans="1:10">
      <c r="A19" s="4" t="s">
        <v>230</v>
      </c>
      <c r="C19" s="4"/>
    </row>
    <row r="20" spans="1:10">
      <c r="A20" s="4" t="s">
        <v>231</v>
      </c>
      <c r="C20" s="4"/>
    </row>
    <row r="21" spans="1:10">
      <c r="A21" s="4" t="s">
        <v>232</v>
      </c>
      <c r="C21" s="4"/>
    </row>
    <row r="22" spans="1:10">
      <c r="A22" s="4" t="s">
        <v>233</v>
      </c>
      <c r="C22" s="4"/>
    </row>
    <row r="23" spans="1:10">
      <c r="A23" s="4" t="s">
        <v>234</v>
      </c>
      <c r="C23" s="4"/>
    </row>
    <row r="24" spans="1:10" ht="32.1" customHeight="1">
      <c r="A24" s="484" t="s">
        <v>235</v>
      </c>
      <c r="B24" s="484"/>
      <c r="C24" s="484"/>
      <c r="D24" s="484"/>
      <c r="E24" s="484"/>
      <c r="F24" s="484"/>
      <c r="G24" s="484"/>
      <c r="H24" s="484"/>
      <c r="I24" s="484"/>
      <c r="J24" s="484"/>
    </row>
    <row r="25" spans="1:10">
      <c r="A25" s="4"/>
      <c r="C25" s="4"/>
    </row>
  </sheetData>
  <mergeCells count="4">
    <mergeCell ref="C4:D4"/>
    <mergeCell ref="E4:H4"/>
    <mergeCell ref="A18:J18"/>
    <mergeCell ref="A24:J24"/>
  </mergeCells>
  <pageMargins left="0.7" right="0.7" top="0.75" bottom="0.75" header="0.3" footer="0.3"/>
  <pageSetup scale="89" fitToHeight="0" orientation="landscape" r:id="rId1"/>
  <headerFooter>
    <oddFooter>&amp;LOneCare Vermont FY 2024 ACO Budget Submission&amp;R&amp;P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Z70"/>
  <sheetViews>
    <sheetView zoomScaleNormal="100" workbookViewId="0">
      <selection activeCell="D1" sqref="D1"/>
    </sheetView>
  </sheetViews>
  <sheetFormatPr defaultColWidth="9.140625" defaultRowHeight="15"/>
  <cols>
    <col min="1" max="1" width="25" customWidth="1"/>
    <col min="2" max="2" width="10.85546875" bestFit="1" customWidth="1"/>
    <col min="3" max="3" width="17.7109375" customWidth="1"/>
    <col min="4" max="4" width="9.42578125" style="278" customWidth="1"/>
    <col min="5" max="5" width="12.140625" style="69" customWidth="1"/>
    <col min="6" max="6" width="10.85546875" bestFit="1" customWidth="1"/>
    <col min="7" max="7" width="17.7109375" customWidth="1"/>
    <col min="8" max="8" width="8.85546875" bestFit="1" customWidth="1"/>
    <col min="9" max="9" width="10.85546875" bestFit="1" customWidth="1"/>
    <col min="10" max="10" width="17.7109375" customWidth="1"/>
    <col min="12" max="12" width="10.85546875" bestFit="1" customWidth="1"/>
    <col min="13" max="13" width="17.7109375" customWidth="1"/>
    <col min="15" max="15" width="10.85546875" bestFit="1" customWidth="1"/>
    <col min="16" max="16" width="17.7109375" customWidth="1"/>
    <col min="18" max="18" width="10.85546875" bestFit="1" customWidth="1"/>
    <col min="20" max="20" width="16.42578125" customWidth="1"/>
    <col min="21" max="21" width="15" bestFit="1" customWidth="1"/>
    <col min="22" max="22" width="11.42578125" bestFit="1" customWidth="1"/>
    <col min="23" max="23" width="16.42578125" customWidth="1"/>
    <col min="24" max="24" width="14.85546875" customWidth="1"/>
    <col min="25" max="25" width="11.42578125" bestFit="1" customWidth="1"/>
  </cols>
  <sheetData>
    <row r="1" spans="1:26" s="233" customFormat="1" ht="16.5">
      <c r="A1" s="234" t="s">
        <v>236</v>
      </c>
      <c r="B1" s="237"/>
      <c r="C1" s="368"/>
      <c r="D1" s="281"/>
      <c r="E1" s="283"/>
      <c r="F1" s="237"/>
      <c r="G1" s="237"/>
      <c r="H1" s="237"/>
      <c r="I1" s="237"/>
      <c r="J1" s="237"/>
      <c r="K1" s="237"/>
      <c r="L1" s="237"/>
      <c r="M1" s="237"/>
      <c r="N1" s="237"/>
      <c r="O1" s="237"/>
      <c r="P1" s="237"/>
      <c r="Q1" s="237"/>
      <c r="R1" s="237"/>
      <c r="S1" s="237"/>
      <c r="T1" s="237"/>
      <c r="U1" s="237"/>
      <c r="V1" s="237"/>
      <c r="W1" s="237"/>
      <c r="X1" s="237"/>
      <c r="Y1" s="237"/>
    </row>
    <row r="2" spans="1:26" s="233" customFormat="1" ht="16.5">
      <c r="A2" s="234" t="s">
        <v>237</v>
      </c>
      <c r="B2" s="237"/>
      <c r="C2" s="237"/>
      <c r="D2" s="281"/>
      <c r="E2" s="283"/>
      <c r="F2" s="237"/>
      <c r="G2" s="237"/>
      <c r="H2" s="237"/>
      <c r="I2" s="237"/>
      <c r="J2" s="237"/>
      <c r="K2" s="237"/>
      <c r="L2" s="237"/>
      <c r="M2" s="237"/>
      <c r="N2" s="237"/>
      <c r="O2" s="237"/>
      <c r="P2" s="237"/>
      <c r="Q2" s="237"/>
      <c r="R2" s="237"/>
      <c r="S2" s="237"/>
      <c r="T2" s="237"/>
      <c r="U2" s="237"/>
      <c r="V2" s="237"/>
      <c r="W2" s="237"/>
      <c r="X2" s="237"/>
      <c r="Y2" s="237"/>
    </row>
    <row r="4" spans="1:26">
      <c r="A4" s="486" t="s">
        <v>238</v>
      </c>
      <c r="B4" s="485" t="s">
        <v>12</v>
      </c>
      <c r="C4" s="485"/>
      <c r="D4" s="485"/>
      <c r="E4" s="485"/>
      <c r="F4" s="485" t="s">
        <v>221</v>
      </c>
      <c r="G4" s="485"/>
      <c r="H4" s="485"/>
      <c r="I4" s="485" t="s">
        <v>222</v>
      </c>
      <c r="J4" s="485"/>
      <c r="K4" s="485"/>
      <c r="L4" s="485" t="s">
        <v>15</v>
      </c>
      <c r="M4" s="485"/>
      <c r="N4" s="485"/>
      <c r="O4" s="485" t="s">
        <v>14</v>
      </c>
      <c r="P4" s="485"/>
      <c r="Q4" s="485"/>
      <c r="R4" s="485" t="s">
        <v>239</v>
      </c>
      <c r="S4" s="485"/>
      <c r="T4" s="485" t="s">
        <v>240</v>
      </c>
      <c r="U4" s="485"/>
      <c r="V4" s="485"/>
      <c r="W4" s="485" t="s">
        <v>241</v>
      </c>
      <c r="X4" s="485"/>
      <c r="Y4" s="485"/>
    </row>
    <row r="5" spans="1:26" ht="60">
      <c r="A5" s="486"/>
      <c r="B5" s="66" t="s">
        <v>242</v>
      </c>
      <c r="C5" s="66" t="s">
        <v>243</v>
      </c>
      <c r="D5" s="282" t="s">
        <v>244</v>
      </c>
      <c r="E5" s="284" t="s">
        <v>245</v>
      </c>
      <c r="F5" s="66" t="s">
        <v>242</v>
      </c>
      <c r="G5" s="66" t="s">
        <v>246</v>
      </c>
      <c r="H5" s="66" t="s">
        <v>244</v>
      </c>
      <c r="I5" s="66" t="s">
        <v>242</v>
      </c>
      <c r="J5" s="66" t="s">
        <v>246</v>
      </c>
      <c r="K5" s="66" t="s">
        <v>244</v>
      </c>
      <c r="L5" s="66" t="s">
        <v>242</v>
      </c>
      <c r="M5" s="66" t="s">
        <v>246</v>
      </c>
      <c r="N5" s="66" t="s">
        <v>244</v>
      </c>
      <c r="O5" s="66" t="s">
        <v>242</v>
      </c>
      <c r="P5" s="66" t="s">
        <v>246</v>
      </c>
      <c r="Q5" s="66" t="s">
        <v>244</v>
      </c>
      <c r="R5" s="66" t="s">
        <v>242</v>
      </c>
      <c r="S5" s="128" t="s">
        <v>247</v>
      </c>
      <c r="T5" s="66" t="s">
        <v>248</v>
      </c>
      <c r="U5" s="66" t="s">
        <v>249</v>
      </c>
      <c r="V5" s="128" t="s">
        <v>247</v>
      </c>
      <c r="W5" s="66" t="s">
        <v>250</v>
      </c>
      <c r="X5" s="66" t="s">
        <v>251</v>
      </c>
      <c r="Y5" s="128" t="s">
        <v>247</v>
      </c>
    </row>
    <row r="6" spans="1:26">
      <c r="A6" s="67" t="s">
        <v>59</v>
      </c>
      <c r="B6" s="398">
        <v>4388</v>
      </c>
      <c r="C6" s="401">
        <v>1524033</v>
      </c>
      <c r="D6" s="280">
        <v>0.03</v>
      </c>
      <c r="E6" s="403">
        <v>881617</v>
      </c>
      <c r="F6" s="398">
        <v>5452</v>
      </c>
      <c r="G6" s="401">
        <v>493728</v>
      </c>
      <c r="H6" s="280">
        <v>0.03</v>
      </c>
      <c r="I6" s="70" t="s">
        <v>223</v>
      </c>
      <c r="J6" s="68" t="s">
        <v>223</v>
      </c>
      <c r="K6" s="280" t="s">
        <v>82</v>
      </c>
      <c r="L6" s="562"/>
      <c r="M6" s="563"/>
      <c r="N6" s="564"/>
      <c r="O6" s="562"/>
      <c r="P6" s="565"/>
      <c r="Q6" s="564"/>
      <c r="R6" s="562"/>
      <c r="S6" s="280">
        <v>7.0000000000000007E-2</v>
      </c>
      <c r="T6" s="401">
        <v>0</v>
      </c>
      <c r="U6" s="401">
        <v>3036521</v>
      </c>
      <c r="V6" s="280">
        <v>0.08</v>
      </c>
      <c r="W6" s="401">
        <v>0</v>
      </c>
      <c r="X6" s="401">
        <v>2154904</v>
      </c>
      <c r="Y6" s="280">
        <v>0.08</v>
      </c>
      <c r="Z6" s="278"/>
    </row>
    <row r="7" spans="1:26">
      <c r="A7" s="6" t="s">
        <v>252</v>
      </c>
      <c r="B7" s="399">
        <v>3448</v>
      </c>
      <c r="C7" s="293">
        <v>62064</v>
      </c>
      <c r="E7" s="404">
        <v>0</v>
      </c>
      <c r="F7" s="399">
        <v>3223</v>
      </c>
      <c r="G7" s="293">
        <v>58014</v>
      </c>
      <c r="H7" s="278"/>
      <c r="I7" s="71" t="s">
        <v>223</v>
      </c>
      <c r="J7" s="69" t="s">
        <v>223</v>
      </c>
      <c r="K7" s="278" t="s">
        <v>82</v>
      </c>
      <c r="L7" s="566"/>
      <c r="M7" s="563"/>
      <c r="N7" s="567"/>
      <c r="O7" s="566"/>
      <c r="P7" s="563"/>
      <c r="Q7" s="567"/>
      <c r="R7" s="566"/>
      <c r="S7" s="278"/>
      <c r="T7" s="293"/>
      <c r="U7" s="293">
        <v>134478</v>
      </c>
      <c r="V7" s="278"/>
      <c r="W7" s="293"/>
      <c r="X7" s="293">
        <v>134478</v>
      </c>
      <c r="Y7" s="278"/>
    </row>
    <row r="8" spans="1:26">
      <c r="A8" s="6" t="s">
        <v>253</v>
      </c>
      <c r="B8" s="399">
        <v>940</v>
      </c>
      <c r="C8" s="293">
        <v>16927</v>
      </c>
      <c r="E8" s="404">
        <v>0</v>
      </c>
      <c r="F8" s="399">
        <v>819</v>
      </c>
      <c r="G8" s="293">
        <v>14742</v>
      </c>
      <c r="H8" s="278"/>
      <c r="I8" s="71" t="s">
        <v>223</v>
      </c>
      <c r="J8" s="69" t="s">
        <v>223</v>
      </c>
      <c r="K8" s="278" t="s">
        <v>82</v>
      </c>
      <c r="L8" s="566"/>
      <c r="M8" s="563"/>
      <c r="N8" s="567"/>
      <c r="O8" s="566"/>
      <c r="P8" s="563"/>
      <c r="Q8" s="567"/>
      <c r="R8" s="566"/>
      <c r="S8" s="278"/>
      <c r="T8" s="293"/>
      <c r="U8" s="293">
        <v>35006</v>
      </c>
      <c r="V8" s="278"/>
      <c r="W8" s="293"/>
      <c r="X8" s="293">
        <v>35006</v>
      </c>
      <c r="Y8" s="278"/>
    </row>
    <row r="9" spans="1:26">
      <c r="A9" s="6" t="s">
        <v>254</v>
      </c>
      <c r="B9" s="400">
        <v>0</v>
      </c>
      <c r="C9" s="293">
        <v>1445042</v>
      </c>
      <c r="E9" s="404">
        <v>881617</v>
      </c>
      <c r="F9" s="399">
        <v>1410</v>
      </c>
      <c r="G9" s="293">
        <v>420972</v>
      </c>
      <c r="H9" s="278"/>
      <c r="I9" s="71" t="s">
        <v>223</v>
      </c>
      <c r="J9" s="69" t="s">
        <v>223</v>
      </c>
      <c r="K9" s="278" t="s">
        <v>82</v>
      </c>
      <c r="L9" s="566"/>
      <c r="M9" s="563"/>
      <c r="N9" s="567"/>
      <c r="O9" s="566"/>
      <c r="P9" s="563"/>
      <c r="Q9" s="567"/>
      <c r="R9" s="566"/>
      <c r="S9" s="278"/>
      <c r="T9" s="293"/>
      <c r="U9" s="293">
        <v>2867037</v>
      </c>
      <c r="V9" s="278"/>
      <c r="W9" s="293"/>
      <c r="X9" s="293">
        <v>1985421</v>
      </c>
      <c r="Y9" s="278"/>
    </row>
    <row r="10" spans="1:26">
      <c r="A10" s="67" t="s">
        <v>65</v>
      </c>
      <c r="B10" s="398">
        <v>7663</v>
      </c>
      <c r="C10" s="401">
        <v>2661099</v>
      </c>
      <c r="D10" s="280">
        <v>0.03</v>
      </c>
      <c r="E10" s="403">
        <v>1539382</v>
      </c>
      <c r="F10" s="398">
        <v>7074</v>
      </c>
      <c r="G10" s="401">
        <v>640594</v>
      </c>
      <c r="H10" s="280">
        <v>0.03</v>
      </c>
      <c r="I10" s="70" t="s">
        <v>223</v>
      </c>
      <c r="J10" s="68" t="s">
        <v>223</v>
      </c>
      <c r="K10" s="280" t="s">
        <v>82</v>
      </c>
      <c r="L10" s="562"/>
      <c r="M10" s="563"/>
      <c r="N10" s="564"/>
      <c r="O10" s="562"/>
      <c r="P10" s="565"/>
      <c r="Q10" s="564"/>
      <c r="R10" s="562"/>
      <c r="S10" s="280">
        <v>0.11</v>
      </c>
      <c r="T10" s="401">
        <v>0</v>
      </c>
      <c r="U10" s="401">
        <v>4967632</v>
      </c>
      <c r="V10" s="280">
        <v>0.14000000000000001</v>
      </c>
      <c r="W10" s="401">
        <v>0</v>
      </c>
      <c r="X10" s="401">
        <v>3428250</v>
      </c>
      <c r="Y10" s="280">
        <v>0.13</v>
      </c>
      <c r="Z10" s="278"/>
    </row>
    <row r="11" spans="1:26">
      <c r="A11" s="6" t="s">
        <v>252</v>
      </c>
      <c r="B11" s="399">
        <v>6766</v>
      </c>
      <c r="C11" s="293">
        <v>121788</v>
      </c>
      <c r="E11" s="404">
        <v>0</v>
      </c>
      <c r="F11" s="399">
        <v>4774</v>
      </c>
      <c r="G11" s="293">
        <v>85932</v>
      </c>
      <c r="H11" s="278"/>
      <c r="I11" s="71" t="s">
        <v>223</v>
      </c>
      <c r="J11" s="69" t="s">
        <v>223</v>
      </c>
      <c r="K11" s="278" t="s">
        <v>82</v>
      </c>
      <c r="L11" s="566"/>
      <c r="M11" s="563"/>
      <c r="N11" s="567"/>
      <c r="O11" s="566"/>
      <c r="P11" s="563"/>
      <c r="Q11" s="567"/>
      <c r="R11" s="566"/>
      <c r="S11" s="278"/>
      <c r="T11" s="293"/>
      <c r="U11" s="293">
        <v>246276</v>
      </c>
      <c r="V11" s="278"/>
      <c r="W11" s="293"/>
      <c r="X11" s="293">
        <v>246276</v>
      </c>
      <c r="Y11" s="278"/>
    </row>
    <row r="12" spans="1:26">
      <c r="A12" s="6" t="s">
        <v>253</v>
      </c>
      <c r="B12" s="399">
        <v>897</v>
      </c>
      <c r="C12" s="293">
        <v>16137</v>
      </c>
      <c r="E12" s="404">
        <v>0</v>
      </c>
      <c r="F12" s="399">
        <v>523</v>
      </c>
      <c r="G12" s="293">
        <v>9414</v>
      </c>
      <c r="H12" s="278"/>
      <c r="I12" s="71" t="s">
        <v>223</v>
      </c>
      <c r="J12" s="69" t="s">
        <v>223</v>
      </c>
      <c r="K12" s="278" t="s">
        <v>82</v>
      </c>
      <c r="L12" s="566"/>
      <c r="M12" s="563"/>
      <c r="N12" s="567"/>
      <c r="O12" s="566"/>
      <c r="P12" s="563"/>
      <c r="Q12" s="567"/>
      <c r="R12" s="566"/>
      <c r="S12" s="278"/>
      <c r="T12" s="293"/>
      <c r="U12" s="293">
        <v>27962</v>
      </c>
      <c r="V12" s="278"/>
      <c r="W12" s="293"/>
      <c r="X12" s="293">
        <v>27962</v>
      </c>
      <c r="Y12" s="278"/>
    </row>
    <row r="13" spans="1:26">
      <c r="A13" s="6" t="s">
        <v>255</v>
      </c>
      <c r="B13" s="400">
        <v>0</v>
      </c>
      <c r="C13" s="293">
        <v>2523173</v>
      </c>
      <c r="E13" s="404">
        <v>1539382</v>
      </c>
      <c r="F13" s="399">
        <v>1777</v>
      </c>
      <c r="G13" s="293">
        <v>545248</v>
      </c>
      <c r="H13" s="278"/>
      <c r="I13" s="71" t="s">
        <v>223</v>
      </c>
      <c r="J13" s="69" t="s">
        <v>223</v>
      </c>
      <c r="K13" s="278" t="s">
        <v>82</v>
      </c>
      <c r="L13" s="566"/>
      <c r="M13" s="563"/>
      <c r="N13" s="567"/>
      <c r="O13" s="566"/>
      <c r="P13" s="563"/>
      <c r="Q13" s="567"/>
      <c r="R13" s="566"/>
      <c r="S13" s="278"/>
      <c r="T13" s="293"/>
      <c r="U13" s="293">
        <v>4693394</v>
      </c>
      <c r="V13" s="278"/>
      <c r="W13" s="293"/>
      <c r="X13" s="293">
        <v>3154011</v>
      </c>
      <c r="Y13" s="278"/>
    </row>
    <row r="14" spans="1:26">
      <c r="A14" s="67" t="s">
        <v>71</v>
      </c>
      <c r="B14" s="398">
        <v>2356</v>
      </c>
      <c r="C14" s="401">
        <v>818099</v>
      </c>
      <c r="D14" s="280">
        <v>0.03</v>
      </c>
      <c r="E14" s="403">
        <v>473250</v>
      </c>
      <c r="F14" s="398">
        <v>3664</v>
      </c>
      <c r="G14" s="401">
        <v>331772</v>
      </c>
      <c r="H14" s="280">
        <v>0.03</v>
      </c>
      <c r="I14" s="70" t="s">
        <v>223</v>
      </c>
      <c r="J14" s="68" t="s">
        <v>223</v>
      </c>
      <c r="K14" s="280" t="s">
        <v>82</v>
      </c>
      <c r="L14" s="562"/>
      <c r="M14" s="563"/>
      <c r="N14" s="564"/>
      <c r="O14" s="562"/>
      <c r="P14" s="565"/>
      <c r="Q14" s="564"/>
      <c r="R14" s="562"/>
      <c r="S14" s="280">
        <v>0.04</v>
      </c>
      <c r="T14" s="401">
        <v>0</v>
      </c>
      <c r="U14" s="401">
        <v>1651926</v>
      </c>
      <c r="V14" s="280">
        <v>0.05</v>
      </c>
      <c r="W14" s="401">
        <v>0</v>
      </c>
      <c r="X14" s="401">
        <v>1178676</v>
      </c>
      <c r="Y14" s="280">
        <v>0.04</v>
      </c>
      <c r="Z14" s="278"/>
    </row>
    <row r="15" spans="1:26">
      <c r="A15" s="6" t="s">
        <v>252</v>
      </c>
      <c r="B15" s="399">
        <v>2171</v>
      </c>
      <c r="C15" s="293">
        <v>39078</v>
      </c>
      <c r="E15" s="404">
        <v>0</v>
      </c>
      <c r="F15" s="399">
        <v>950</v>
      </c>
      <c r="G15" s="293">
        <v>17100</v>
      </c>
      <c r="H15" s="278"/>
      <c r="I15" s="71" t="s">
        <v>223</v>
      </c>
      <c r="J15" s="69" t="s">
        <v>223</v>
      </c>
      <c r="K15" s="278" t="s">
        <v>82</v>
      </c>
      <c r="L15" s="566"/>
      <c r="M15" s="563"/>
      <c r="N15" s="567"/>
      <c r="O15" s="566"/>
      <c r="P15" s="563"/>
      <c r="Q15" s="567"/>
      <c r="R15" s="566"/>
      <c r="S15" s="278"/>
      <c r="T15" s="293"/>
      <c r="U15" s="293">
        <v>58806</v>
      </c>
      <c r="V15" s="278"/>
      <c r="W15" s="293"/>
      <c r="X15" s="293">
        <v>58806</v>
      </c>
      <c r="Y15" s="278"/>
    </row>
    <row r="16" spans="1:26">
      <c r="A16" s="6" t="s">
        <v>253</v>
      </c>
      <c r="B16" s="399">
        <v>185</v>
      </c>
      <c r="C16" s="293">
        <v>3324</v>
      </c>
      <c r="E16" s="404">
        <v>0</v>
      </c>
      <c r="F16" s="399">
        <v>1793</v>
      </c>
      <c r="G16" s="293">
        <v>32274</v>
      </c>
      <c r="H16" s="278"/>
      <c r="I16" s="71" t="s">
        <v>223</v>
      </c>
      <c r="J16" s="69" t="s">
        <v>223</v>
      </c>
      <c r="K16" s="278" t="s">
        <v>82</v>
      </c>
      <c r="L16" s="566"/>
      <c r="M16" s="563"/>
      <c r="N16" s="567"/>
      <c r="O16" s="566"/>
      <c r="P16" s="563"/>
      <c r="Q16" s="567"/>
      <c r="R16" s="566"/>
      <c r="S16" s="278"/>
      <c r="T16" s="293"/>
      <c r="U16" s="293">
        <v>36709</v>
      </c>
      <c r="V16" s="278"/>
      <c r="W16" s="293"/>
      <c r="X16" s="293">
        <v>36709</v>
      </c>
      <c r="Y16" s="278"/>
    </row>
    <row r="17" spans="1:26">
      <c r="A17" s="6" t="s">
        <v>256</v>
      </c>
      <c r="B17" s="400">
        <v>0</v>
      </c>
      <c r="C17" s="293">
        <v>775696</v>
      </c>
      <c r="E17" s="404">
        <v>473250</v>
      </c>
      <c r="F17" s="399">
        <v>921</v>
      </c>
      <c r="G17" s="293">
        <v>282398</v>
      </c>
      <c r="H17" s="278"/>
      <c r="I17" s="71" t="s">
        <v>223</v>
      </c>
      <c r="J17" s="69" t="s">
        <v>223</v>
      </c>
      <c r="K17" s="278" t="s">
        <v>82</v>
      </c>
      <c r="L17" s="566"/>
      <c r="M17" s="563"/>
      <c r="N17" s="567"/>
      <c r="O17" s="566"/>
      <c r="P17" s="563"/>
      <c r="Q17" s="567"/>
      <c r="R17" s="566"/>
      <c r="S17" s="278"/>
      <c r="T17" s="293"/>
      <c r="U17" s="293">
        <v>1556411</v>
      </c>
      <c r="V17" s="278"/>
      <c r="W17" s="293"/>
      <c r="X17" s="293">
        <v>1083161</v>
      </c>
      <c r="Y17" s="278"/>
    </row>
    <row r="18" spans="1:26">
      <c r="A18" s="67" t="s">
        <v>76</v>
      </c>
      <c r="B18" s="398">
        <v>15726</v>
      </c>
      <c r="C18" s="401">
        <v>5461351</v>
      </c>
      <c r="D18" s="280">
        <v>0.03</v>
      </c>
      <c r="E18" s="403">
        <v>3159261</v>
      </c>
      <c r="F18" s="398">
        <v>22340</v>
      </c>
      <c r="G18" s="401">
        <v>2022969</v>
      </c>
      <c r="H18" s="280">
        <v>0.03</v>
      </c>
      <c r="I18" s="70" t="s">
        <v>223</v>
      </c>
      <c r="J18" s="68" t="s">
        <v>223</v>
      </c>
      <c r="K18" s="280" t="s">
        <v>82</v>
      </c>
      <c r="L18" s="562"/>
      <c r="M18" s="565"/>
      <c r="N18" s="564"/>
      <c r="O18" s="562"/>
      <c r="P18" s="565"/>
      <c r="Q18" s="564"/>
      <c r="R18" s="562"/>
      <c r="S18" s="280">
        <v>0.32</v>
      </c>
      <c r="T18" s="401">
        <v>0</v>
      </c>
      <c r="U18" s="401">
        <v>11264880</v>
      </c>
      <c r="V18" s="280">
        <v>0.31</v>
      </c>
      <c r="W18" s="401">
        <v>0</v>
      </c>
      <c r="X18" s="401">
        <v>8105619</v>
      </c>
      <c r="Y18" s="280">
        <v>0.31</v>
      </c>
      <c r="Z18" s="278"/>
    </row>
    <row r="19" spans="1:26">
      <c r="A19" s="6" t="s">
        <v>252</v>
      </c>
      <c r="B19" s="399">
        <v>8189</v>
      </c>
      <c r="C19" s="293">
        <v>147402</v>
      </c>
      <c r="E19" s="404">
        <v>0</v>
      </c>
      <c r="F19" s="399">
        <v>5594</v>
      </c>
      <c r="G19" s="293">
        <v>100692</v>
      </c>
      <c r="H19" s="278"/>
      <c r="I19" s="71" t="s">
        <v>223</v>
      </c>
      <c r="J19" s="69" t="s">
        <v>223</v>
      </c>
      <c r="K19" s="278" t="s">
        <v>82</v>
      </c>
      <c r="L19" s="566"/>
      <c r="M19" s="563"/>
      <c r="N19" s="567"/>
      <c r="O19" s="566"/>
      <c r="P19" s="563"/>
      <c r="Q19" s="567"/>
      <c r="R19" s="566"/>
      <c r="S19" s="278"/>
      <c r="T19" s="293"/>
      <c r="U19" s="293">
        <v>343692</v>
      </c>
      <c r="V19" s="278"/>
      <c r="W19" s="293"/>
      <c r="X19" s="293">
        <v>343692</v>
      </c>
      <c r="Y19" s="278"/>
    </row>
    <row r="20" spans="1:26">
      <c r="A20" s="6" t="s">
        <v>253</v>
      </c>
      <c r="B20" s="399">
        <v>7537</v>
      </c>
      <c r="C20" s="293">
        <v>135661</v>
      </c>
      <c r="E20" s="404">
        <v>0</v>
      </c>
      <c r="F20" s="399">
        <v>13145</v>
      </c>
      <c r="G20" s="293">
        <v>236610</v>
      </c>
      <c r="H20" s="278"/>
      <c r="I20" s="71" t="s">
        <v>223</v>
      </c>
      <c r="J20" s="69" t="s">
        <v>223</v>
      </c>
      <c r="K20" s="278" t="s">
        <v>82</v>
      </c>
      <c r="L20" s="566"/>
      <c r="M20" s="563"/>
      <c r="N20" s="567"/>
      <c r="O20" s="566"/>
      <c r="P20" s="563"/>
      <c r="Q20" s="567"/>
      <c r="R20" s="566"/>
      <c r="S20" s="278"/>
      <c r="T20" s="293"/>
      <c r="U20" s="293">
        <v>473953</v>
      </c>
      <c r="V20" s="278"/>
      <c r="W20" s="293"/>
      <c r="X20" s="293">
        <v>473953</v>
      </c>
      <c r="Y20" s="278"/>
    </row>
    <row r="21" spans="1:26">
      <c r="A21" s="6" t="s">
        <v>257</v>
      </c>
      <c r="B21" s="400">
        <v>0</v>
      </c>
      <c r="C21" s="293">
        <v>5178288</v>
      </c>
      <c r="E21" s="404">
        <v>3159261</v>
      </c>
      <c r="F21" s="399">
        <v>3601</v>
      </c>
      <c r="G21" s="293">
        <v>1685667</v>
      </c>
      <c r="H21" s="278"/>
      <c r="I21" s="71" t="s">
        <v>223</v>
      </c>
      <c r="J21" s="69" t="s">
        <v>223</v>
      </c>
      <c r="K21" s="278" t="s">
        <v>82</v>
      </c>
      <c r="L21" s="566"/>
      <c r="M21" s="563"/>
      <c r="N21" s="567"/>
      <c r="O21" s="566"/>
      <c r="P21" s="563"/>
      <c r="Q21" s="567"/>
      <c r="R21" s="566"/>
      <c r="S21" s="278"/>
      <c r="T21" s="293"/>
      <c r="U21" s="293">
        <v>10447235</v>
      </c>
      <c r="V21" s="278"/>
      <c r="W21" s="293"/>
      <c r="X21" s="293">
        <v>7287974</v>
      </c>
      <c r="Y21" s="278"/>
    </row>
    <row r="22" spans="1:26">
      <c r="A22" s="67" t="s">
        <v>81</v>
      </c>
      <c r="B22" s="398">
        <v>901</v>
      </c>
      <c r="C22" s="401">
        <v>313009</v>
      </c>
      <c r="D22" s="280">
        <v>0.03</v>
      </c>
      <c r="E22" s="403">
        <v>181068</v>
      </c>
      <c r="F22" s="398">
        <v>2945</v>
      </c>
      <c r="G22" s="401">
        <v>266667</v>
      </c>
      <c r="H22" s="280">
        <v>0.03</v>
      </c>
      <c r="I22" s="70" t="s">
        <v>223</v>
      </c>
      <c r="J22" s="68" t="s">
        <v>223</v>
      </c>
      <c r="K22" s="280" t="s">
        <v>82</v>
      </c>
      <c r="L22" s="562"/>
      <c r="M22" s="565"/>
      <c r="N22" s="564"/>
      <c r="O22" s="562"/>
      <c r="P22" s="565"/>
      <c r="Q22" s="564"/>
      <c r="R22" s="562"/>
      <c r="S22" s="280">
        <v>0.03</v>
      </c>
      <c r="T22" s="401">
        <v>0</v>
      </c>
      <c r="U22" s="401">
        <v>797465</v>
      </c>
      <c r="V22" s="280">
        <v>0.02</v>
      </c>
      <c r="W22" s="401">
        <v>0</v>
      </c>
      <c r="X22" s="401">
        <v>616397</v>
      </c>
      <c r="Y22" s="280">
        <v>0.02</v>
      </c>
      <c r="Z22" s="278"/>
    </row>
    <row r="23" spans="1:26">
      <c r="A23" s="6" t="s">
        <v>252</v>
      </c>
      <c r="B23" s="399">
        <v>0</v>
      </c>
      <c r="C23" s="293">
        <v>0</v>
      </c>
      <c r="E23" s="404">
        <v>0</v>
      </c>
      <c r="F23" s="399">
        <v>1387</v>
      </c>
      <c r="G23" s="293">
        <v>24966</v>
      </c>
      <c r="H23" s="278"/>
      <c r="I23" s="71" t="s">
        <v>223</v>
      </c>
      <c r="J23" s="69" t="s">
        <v>223</v>
      </c>
      <c r="K23" s="278" t="s">
        <v>82</v>
      </c>
      <c r="L23" s="566"/>
      <c r="M23" s="563"/>
      <c r="N23" s="567"/>
      <c r="O23" s="566"/>
      <c r="P23" s="563"/>
      <c r="Q23" s="567"/>
      <c r="R23" s="566"/>
      <c r="S23" s="278"/>
      <c r="T23" s="293"/>
      <c r="U23" s="293">
        <v>28350</v>
      </c>
      <c r="V23" s="278"/>
      <c r="W23" s="293"/>
      <c r="X23" s="293">
        <v>28350</v>
      </c>
      <c r="Y23" s="278"/>
    </row>
    <row r="24" spans="1:26">
      <c r="A24" s="6" t="s">
        <v>253</v>
      </c>
      <c r="B24" s="399">
        <v>901</v>
      </c>
      <c r="C24" s="293">
        <v>16223</v>
      </c>
      <c r="E24" s="404">
        <v>0</v>
      </c>
      <c r="F24" s="399">
        <v>874</v>
      </c>
      <c r="G24" s="293">
        <v>15732</v>
      </c>
      <c r="H24" s="278"/>
      <c r="I24" s="71" t="s">
        <v>223</v>
      </c>
      <c r="J24" s="69" t="s">
        <v>223</v>
      </c>
      <c r="K24" s="278" t="s">
        <v>82</v>
      </c>
      <c r="L24" s="566"/>
      <c r="M24" s="563"/>
      <c r="N24" s="567"/>
      <c r="O24" s="566"/>
      <c r="P24" s="563"/>
      <c r="Q24" s="567"/>
      <c r="R24" s="566"/>
      <c r="S24" s="278"/>
      <c r="T24" s="293"/>
      <c r="U24" s="293">
        <v>33628</v>
      </c>
      <c r="V24" s="278"/>
      <c r="W24" s="293"/>
      <c r="X24" s="293">
        <v>33628</v>
      </c>
      <c r="Y24" s="278"/>
    </row>
    <row r="25" spans="1:26">
      <c r="A25" s="6" t="s">
        <v>258</v>
      </c>
      <c r="B25" s="400">
        <v>0</v>
      </c>
      <c r="C25" s="293">
        <v>296785</v>
      </c>
      <c r="E25" s="404">
        <v>181068</v>
      </c>
      <c r="F25" s="399">
        <v>684</v>
      </c>
      <c r="G25" s="293">
        <v>225969</v>
      </c>
      <c r="H25" s="278"/>
      <c r="I25" s="71" t="s">
        <v>223</v>
      </c>
      <c r="J25" s="69" t="s">
        <v>223</v>
      </c>
      <c r="K25" s="278" t="s">
        <v>82</v>
      </c>
      <c r="L25" s="566"/>
      <c r="M25" s="563"/>
      <c r="N25" s="567"/>
      <c r="O25" s="566"/>
      <c r="P25" s="563"/>
      <c r="Q25" s="567"/>
      <c r="R25" s="566"/>
      <c r="S25" s="278"/>
      <c r="T25" s="293"/>
      <c r="U25" s="293">
        <v>735487</v>
      </c>
      <c r="V25" s="278"/>
      <c r="W25" s="293"/>
      <c r="X25" s="293">
        <v>554419</v>
      </c>
      <c r="Y25" s="278"/>
    </row>
    <row r="26" spans="1:26">
      <c r="A26" s="67" t="s">
        <v>86</v>
      </c>
      <c r="B26" s="398">
        <v>2752</v>
      </c>
      <c r="C26" s="401">
        <v>955850</v>
      </c>
      <c r="D26" s="280">
        <v>0.03</v>
      </c>
      <c r="E26" s="403">
        <v>552937</v>
      </c>
      <c r="F26" s="398">
        <v>4106</v>
      </c>
      <c r="G26" s="401">
        <v>371825</v>
      </c>
      <c r="H26" s="280">
        <v>0.03</v>
      </c>
      <c r="I26" s="70" t="s">
        <v>223</v>
      </c>
      <c r="J26" s="68" t="s">
        <v>223</v>
      </c>
      <c r="K26" s="280" t="s">
        <v>82</v>
      </c>
      <c r="L26" s="562"/>
      <c r="M26" s="565"/>
      <c r="N26" s="564"/>
      <c r="O26" s="562"/>
      <c r="P26" s="565"/>
      <c r="Q26" s="564"/>
      <c r="R26" s="562"/>
      <c r="S26" s="280">
        <v>0.05</v>
      </c>
      <c r="T26" s="401">
        <v>0</v>
      </c>
      <c r="U26" s="401">
        <v>1961098</v>
      </c>
      <c r="V26" s="280">
        <v>0.05</v>
      </c>
      <c r="W26" s="401">
        <v>0</v>
      </c>
      <c r="X26" s="401">
        <v>1408162</v>
      </c>
      <c r="Y26" s="280">
        <v>0.08</v>
      </c>
      <c r="Z26" s="278"/>
    </row>
    <row r="27" spans="1:26">
      <c r="A27" s="6" t="s">
        <v>252</v>
      </c>
      <c r="B27" s="399">
        <v>1645</v>
      </c>
      <c r="C27" s="293">
        <v>29610</v>
      </c>
      <c r="E27" s="404">
        <v>0</v>
      </c>
      <c r="F27" s="399">
        <v>2108</v>
      </c>
      <c r="G27" s="293">
        <v>37944</v>
      </c>
      <c r="H27" s="278"/>
      <c r="I27" s="71" t="s">
        <v>223</v>
      </c>
      <c r="J27" s="69" t="s">
        <v>223</v>
      </c>
      <c r="K27" s="278" t="s">
        <v>82</v>
      </c>
      <c r="L27" s="566"/>
      <c r="M27" s="563"/>
      <c r="N27" s="567"/>
      <c r="O27" s="566"/>
      <c r="P27" s="563"/>
      <c r="Q27" s="567"/>
      <c r="R27" s="566"/>
      <c r="S27" s="278"/>
      <c r="T27" s="293"/>
      <c r="U27" s="293">
        <v>76500</v>
      </c>
      <c r="V27" s="278"/>
      <c r="W27" s="293"/>
      <c r="X27" s="293">
        <v>76500</v>
      </c>
      <c r="Y27" s="278"/>
    </row>
    <row r="28" spans="1:26">
      <c r="A28" s="6" t="s">
        <v>253</v>
      </c>
      <c r="B28" s="399">
        <v>1107</v>
      </c>
      <c r="C28" s="293">
        <v>19932</v>
      </c>
      <c r="E28" s="404">
        <v>0</v>
      </c>
      <c r="F28" s="399">
        <v>1412</v>
      </c>
      <c r="G28" s="293">
        <v>25416</v>
      </c>
      <c r="H28" s="278"/>
      <c r="I28" s="71" t="s">
        <v>223</v>
      </c>
      <c r="J28" s="69" t="s">
        <v>223</v>
      </c>
      <c r="K28" s="278" t="s">
        <v>82</v>
      </c>
      <c r="L28" s="566"/>
      <c r="M28" s="563"/>
      <c r="N28" s="567"/>
      <c r="O28" s="566"/>
      <c r="P28" s="563"/>
      <c r="Q28" s="567"/>
      <c r="R28" s="566"/>
      <c r="S28" s="278"/>
      <c r="T28" s="293"/>
      <c r="U28" s="293">
        <v>50555</v>
      </c>
      <c r="V28" s="278"/>
      <c r="W28" s="293"/>
      <c r="X28" s="293">
        <v>50555</v>
      </c>
      <c r="Y28" s="278"/>
    </row>
    <row r="29" spans="1:26">
      <c r="A29" s="6" t="s">
        <v>259</v>
      </c>
      <c r="B29" s="400">
        <v>0</v>
      </c>
      <c r="C29" s="293">
        <v>906308</v>
      </c>
      <c r="E29" s="404">
        <v>552937</v>
      </c>
      <c r="F29" s="399">
        <v>586</v>
      </c>
      <c r="G29" s="293">
        <v>308465</v>
      </c>
      <c r="H29" s="278"/>
      <c r="I29" s="71" t="s">
        <v>223</v>
      </c>
      <c r="J29" s="69" t="s">
        <v>223</v>
      </c>
      <c r="K29" s="278" t="s">
        <v>82</v>
      </c>
      <c r="L29" s="566"/>
      <c r="M29" s="563"/>
      <c r="N29" s="567"/>
      <c r="O29" s="566"/>
      <c r="P29" s="563"/>
      <c r="Q29" s="567"/>
      <c r="R29" s="566"/>
      <c r="S29" s="278"/>
      <c r="T29" s="293"/>
      <c r="U29" s="293">
        <v>1834044</v>
      </c>
      <c r="V29" s="278"/>
      <c r="W29" s="293"/>
      <c r="X29" s="293">
        <v>1281107</v>
      </c>
      <c r="Y29" s="278"/>
    </row>
    <row r="30" spans="1:26">
      <c r="A30" s="67" t="s">
        <v>91</v>
      </c>
      <c r="B30" s="398">
        <v>0</v>
      </c>
      <c r="C30" s="401">
        <v>0</v>
      </c>
      <c r="D30" s="280">
        <v>0</v>
      </c>
      <c r="E30" s="403">
        <v>0</v>
      </c>
      <c r="F30" s="398">
        <v>3871</v>
      </c>
      <c r="G30" s="401">
        <v>350567</v>
      </c>
      <c r="H30" s="280">
        <v>0.03</v>
      </c>
      <c r="I30" s="70" t="s">
        <v>223</v>
      </c>
      <c r="J30" s="68" t="s">
        <v>223</v>
      </c>
      <c r="K30" s="280" t="s">
        <v>82</v>
      </c>
      <c r="L30" s="562"/>
      <c r="M30" s="565"/>
      <c r="N30" s="564"/>
      <c r="O30" s="562"/>
      <c r="P30" s="565"/>
      <c r="Q30" s="564"/>
      <c r="R30" s="562"/>
      <c r="S30" s="280">
        <v>0.03</v>
      </c>
      <c r="T30" s="401">
        <v>0</v>
      </c>
      <c r="U30" s="401">
        <v>406300</v>
      </c>
      <c r="V30" s="280">
        <v>0.01</v>
      </c>
      <c r="W30" s="401">
        <v>0</v>
      </c>
      <c r="X30" s="401">
        <v>406300</v>
      </c>
      <c r="Y30" s="280">
        <v>0.02</v>
      </c>
      <c r="Z30" s="278"/>
    </row>
    <row r="31" spans="1:26">
      <c r="A31" s="6" t="s">
        <v>252</v>
      </c>
      <c r="B31" s="399">
        <v>0</v>
      </c>
      <c r="C31" s="293">
        <v>0</v>
      </c>
      <c r="E31" s="404">
        <v>0</v>
      </c>
      <c r="F31" s="399">
        <v>3</v>
      </c>
      <c r="G31" s="293">
        <v>54</v>
      </c>
      <c r="H31" s="278"/>
      <c r="I31" s="71" t="s">
        <v>223</v>
      </c>
      <c r="J31" s="69" t="s">
        <v>223</v>
      </c>
      <c r="K31" s="278" t="s">
        <v>82</v>
      </c>
      <c r="L31" s="566"/>
      <c r="M31" s="563"/>
      <c r="N31" s="567"/>
      <c r="O31" s="566"/>
      <c r="P31" s="563"/>
      <c r="Q31" s="567"/>
      <c r="R31" s="566"/>
      <c r="S31" s="278"/>
      <c r="T31" s="293"/>
      <c r="U31" s="293">
        <v>126</v>
      </c>
      <c r="V31" s="278"/>
      <c r="W31" s="293"/>
      <c r="X31" s="293">
        <v>126</v>
      </c>
      <c r="Y31" s="278"/>
    </row>
    <row r="32" spans="1:26">
      <c r="A32" s="6" t="s">
        <v>253</v>
      </c>
      <c r="B32" s="399">
        <v>0</v>
      </c>
      <c r="C32" s="293">
        <v>0</v>
      </c>
      <c r="E32" s="404">
        <v>0</v>
      </c>
      <c r="F32" s="399">
        <v>2959</v>
      </c>
      <c r="G32" s="293">
        <v>53262</v>
      </c>
      <c r="H32" s="278"/>
      <c r="I32" s="71" t="s">
        <v>223</v>
      </c>
      <c r="J32" s="69" t="s">
        <v>223</v>
      </c>
      <c r="K32" s="278" t="s">
        <v>82</v>
      </c>
      <c r="L32" s="566"/>
      <c r="M32" s="563"/>
      <c r="N32" s="567"/>
      <c r="O32" s="566"/>
      <c r="P32" s="563"/>
      <c r="Q32" s="567"/>
      <c r="R32" s="566"/>
      <c r="S32" s="278"/>
      <c r="T32" s="293"/>
      <c r="U32" s="293">
        <v>62524</v>
      </c>
      <c r="V32" s="278"/>
      <c r="W32" s="293"/>
      <c r="X32" s="293">
        <v>62524</v>
      </c>
      <c r="Y32" s="278"/>
    </row>
    <row r="33" spans="1:26">
      <c r="A33" s="6" t="s">
        <v>260</v>
      </c>
      <c r="B33" s="400">
        <v>0</v>
      </c>
      <c r="C33" s="293">
        <v>0</v>
      </c>
      <c r="E33" s="404">
        <v>0</v>
      </c>
      <c r="F33" s="399">
        <v>909</v>
      </c>
      <c r="G33" s="293">
        <v>297251</v>
      </c>
      <c r="H33" s="278"/>
      <c r="I33" s="71" t="s">
        <v>223</v>
      </c>
      <c r="J33" s="69" t="s">
        <v>223</v>
      </c>
      <c r="K33" s="278" t="s">
        <v>82</v>
      </c>
      <c r="L33" s="566"/>
      <c r="M33" s="563"/>
      <c r="N33" s="567"/>
      <c r="O33" s="566"/>
      <c r="P33" s="563"/>
      <c r="Q33" s="567"/>
      <c r="R33" s="566"/>
      <c r="S33" s="278"/>
      <c r="T33" s="293"/>
      <c r="U33" s="293">
        <v>343650</v>
      </c>
      <c r="V33" s="278"/>
      <c r="W33" s="293"/>
      <c r="X33" s="293">
        <v>343650</v>
      </c>
      <c r="Y33" s="278"/>
    </row>
    <row r="34" spans="1:26">
      <c r="A34" s="67" t="s">
        <v>94</v>
      </c>
      <c r="B34" s="398">
        <v>0</v>
      </c>
      <c r="C34" s="401">
        <v>0</v>
      </c>
      <c r="D34" s="280">
        <v>0</v>
      </c>
      <c r="E34" s="403">
        <v>0</v>
      </c>
      <c r="F34" s="398">
        <v>4795</v>
      </c>
      <c r="G34" s="401">
        <v>434198</v>
      </c>
      <c r="H34" s="280">
        <v>0.03</v>
      </c>
      <c r="I34" s="70" t="s">
        <v>223</v>
      </c>
      <c r="J34" s="68" t="s">
        <v>223</v>
      </c>
      <c r="K34" s="280" t="s">
        <v>82</v>
      </c>
      <c r="L34" s="562"/>
      <c r="M34" s="565"/>
      <c r="N34" s="564"/>
      <c r="O34" s="562"/>
      <c r="P34" s="565"/>
      <c r="Q34" s="564"/>
      <c r="R34" s="562"/>
      <c r="S34" s="280">
        <v>0.03</v>
      </c>
      <c r="T34" s="401">
        <v>0</v>
      </c>
      <c r="U34" s="401">
        <v>462846</v>
      </c>
      <c r="V34" s="280">
        <v>0.01</v>
      </c>
      <c r="W34" s="401">
        <v>0</v>
      </c>
      <c r="X34" s="401">
        <v>462846</v>
      </c>
      <c r="Y34" s="280">
        <v>0.02</v>
      </c>
      <c r="Z34" s="278"/>
    </row>
    <row r="35" spans="1:26">
      <c r="A35" s="6" t="s">
        <v>252</v>
      </c>
      <c r="B35" s="399">
        <v>0</v>
      </c>
      <c r="C35" s="293">
        <v>0</v>
      </c>
      <c r="E35" s="404">
        <v>0</v>
      </c>
      <c r="F35" s="399">
        <v>3686</v>
      </c>
      <c r="G35" s="293">
        <v>66348</v>
      </c>
      <c r="H35" s="278"/>
      <c r="I35" s="71" t="s">
        <v>223</v>
      </c>
      <c r="J35" s="69" t="s">
        <v>223</v>
      </c>
      <c r="K35" s="278" t="s">
        <v>82</v>
      </c>
      <c r="L35" s="566"/>
      <c r="M35" s="563"/>
      <c r="N35" s="567"/>
      <c r="O35" s="566"/>
      <c r="P35" s="563"/>
      <c r="Q35" s="567"/>
      <c r="R35" s="566"/>
      <c r="S35" s="278"/>
      <c r="T35" s="293"/>
      <c r="U35" s="293">
        <v>70254</v>
      </c>
      <c r="V35" s="278"/>
      <c r="W35" s="293"/>
      <c r="X35" s="293">
        <v>70254</v>
      </c>
      <c r="Y35" s="278"/>
    </row>
    <row r="36" spans="1:26">
      <c r="A36" s="6" t="s">
        <v>253</v>
      </c>
      <c r="B36" s="399">
        <v>0</v>
      </c>
      <c r="C36" s="293">
        <v>0</v>
      </c>
      <c r="E36" s="404">
        <v>0</v>
      </c>
      <c r="F36" s="399">
        <v>0</v>
      </c>
      <c r="G36" s="293">
        <v>0</v>
      </c>
      <c r="H36" s="278"/>
      <c r="I36" s="71" t="s">
        <v>223</v>
      </c>
      <c r="J36" s="69" t="s">
        <v>223</v>
      </c>
      <c r="K36" s="278" t="s">
        <v>82</v>
      </c>
      <c r="L36" s="566"/>
      <c r="M36" s="563"/>
      <c r="N36" s="567"/>
      <c r="O36" s="566"/>
      <c r="P36" s="563"/>
      <c r="Q36" s="567"/>
      <c r="R36" s="566"/>
      <c r="S36" s="278"/>
      <c r="T36" s="293"/>
      <c r="U36" s="293">
        <v>13</v>
      </c>
      <c r="V36" s="278"/>
      <c r="W36" s="293"/>
      <c r="X36" s="293">
        <v>13</v>
      </c>
      <c r="Y36" s="278"/>
    </row>
    <row r="37" spans="1:26">
      <c r="A37" s="6" t="s">
        <v>261</v>
      </c>
      <c r="B37" s="400">
        <v>0</v>
      </c>
      <c r="C37" s="293">
        <v>0</v>
      </c>
      <c r="E37" s="404">
        <v>0</v>
      </c>
      <c r="F37" s="399">
        <v>1109</v>
      </c>
      <c r="G37" s="293">
        <v>367850</v>
      </c>
      <c r="H37" s="278"/>
      <c r="I37" s="71" t="s">
        <v>223</v>
      </c>
      <c r="J37" s="69" t="s">
        <v>223</v>
      </c>
      <c r="K37" s="278" t="s">
        <v>82</v>
      </c>
      <c r="L37" s="566"/>
      <c r="M37" s="563"/>
      <c r="N37" s="567"/>
      <c r="O37" s="566"/>
      <c r="P37" s="563"/>
      <c r="Q37" s="567"/>
      <c r="R37" s="566"/>
      <c r="S37" s="278"/>
      <c r="T37" s="293"/>
      <c r="U37" s="293">
        <v>392579</v>
      </c>
      <c r="V37" s="278"/>
      <c r="W37" s="293"/>
      <c r="X37" s="293">
        <v>392579</v>
      </c>
      <c r="Y37" s="278"/>
    </row>
    <row r="38" spans="1:26">
      <c r="A38" s="67" t="s">
        <v>97</v>
      </c>
      <c r="B38" s="398">
        <v>0</v>
      </c>
      <c r="C38" s="401">
        <v>0</v>
      </c>
      <c r="D38" s="280">
        <v>0</v>
      </c>
      <c r="E38" s="403">
        <v>0</v>
      </c>
      <c r="F38" s="398">
        <v>3326</v>
      </c>
      <c r="G38" s="401">
        <v>301204</v>
      </c>
      <c r="H38" s="280">
        <v>0.03</v>
      </c>
      <c r="I38" s="70" t="s">
        <v>223</v>
      </c>
      <c r="J38" s="68" t="s">
        <v>223</v>
      </c>
      <c r="K38" s="280" t="s">
        <v>82</v>
      </c>
      <c r="L38" s="562"/>
      <c r="M38" s="565"/>
      <c r="N38" s="564"/>
      <c r="O38" s="562"/>
      <c r="P38" s="565"/>
      <c r="Q38" s="564"/>
      <c r="R38" s="562"/>
      <c r="S38" s="280">
        <v>0.02</v>
      </c>
      <c r="T38" s="401">
        <v>0</v>
      </c>
      <c r="U38" s="401">
        <v>327578</v>
      </c>
      <c r="V38" s="280">
        <v>0.01</v>
      </c>
      <c r="W38" s="401">
        <v>0</v>
      </c>
      <c r="X38" s="401">
        <v>327578</v>
      </c>
      <c r="Y38" s="280">
        <v>0.01</v>
      </c>
      <c r="Z38" s="278"/>
    </row>
    <row r="39" spans="1:26">
      <c r="A39" s="6" t="s">
        <v>252</v>
      </c>
      <c r="B39" s="399">
        <v>0</v>
      </c>
      <c r="C39" s="293">
        <v>0</v>
      </c>
      <c r="E39" s="404">
        <v>0</v>
      </c>
      <c r="F39" s="399">
        <v>0</v>
      </c>
      <c r="G39" s="293">
        <v>0</v>
      </c>
      <c r="H39" s="278"/>
      <c r="I39" s="71" t="s">
        <v>223</v>
      </c>
      <c r="J39" s="69" t="s">
        <v>223</v>
      </c>
      <c r="K39" s="278" t="s">
        <v>82</v>
      </c>
      <c r="L39" s="566"/>
      <c r="M39" s="563"/>
      <c r="N39" s="567"/>
      <c r="O39" s="566"/>
      <c r="P39" s="563"/>
      <c r="Q39" s="567"/>
      <c r="R39" s="566"/>
      <c r="S39" s="278"/>
      <c r="T39" s="293"/>
      <c r="U39" s="293">
        <v>162</v>
      </c>
      <c r="V39" s="278"/>
      <c r="W39" s="293"/>
      <c r="X39" s="293">
        <v>162</v>
      </c>
      <c r="Y39" s="278"/>
    </row>
    <row r="40" spans="1:26">
      <c r="A40" s="6" t="s">
        <v>253</v>
      </c>
      <c r="B40" s="399">
        <v>0</v>
      </c>
      <c r="C40" s="293">
        <v>0</v>
      </c>
      <c r="E40" s="404">
        <v>0</v>
      </c>
      <c r="F40" s="399">
        <v>2790</v>
      </c>
      <c r="G40" s="293">
        <v>50220</v>
      </c>
      <c r="H40" s="278"/>
      <c r="I40" s="71" t="s">
        <v>223</v>
      </c>
      <c r="J40" s="69" t="s">
        <v>223</v>
      </c>
      <c r="K40" s="278" t="s">
        <v>82</v>
      </c>
      <c r="L40" s="566"/>
      <c r="M40" s="563"/>
      <c r="N40" s="567"/>
      <c r="O40" s="566"/>
      <c r="P40" s="563"/>
      <c r="Q40" s="567"/>
      <c r="R40" s="566"/>
      <c r="S40" s="278"/>
      <c r="T40" s="293"/>
      <c r="U40" s="293">
        <v>54030</v>
      </c>
      <c r="V40" s="278"/>
      <c r="W40" s="293"/>
      <c r="X40" s="293">
        <v>54030</v>
      </c>
      <c r="Y40" s="278"/>
    </row>
    <row r="41" spans="1:26">
      <c r="A41" s="6" t="s">
        <v>262</v>
      </c>
      <c r="B41" s="400">
        <v>0</v>
      </c>
      <c r="C41" s="293">
        <v>0</v>
      </c>
      <c r="E41" s="404">
        <v>0</v>
      </c>
      <c r="F41" s="399">
        <v>536</v>
      </c>
      <c r="G41" s="293">
        <v>250984</v>
      </c>
      <c r="H41" s="278"/>
      <c r="I41" s="71" t="s">
        <v>223</v>
      </c>
      <c r="J41" s="69" t="s">
        <v>223</v>
      </c>
      <c r="K41" s="278" t="s">
        <v>82</v>
      </c>
      <c r="L41" s="566"/>
      <c r="M41" s="563"/>
      <c r="N41" s="567"/>
      <c r="O41" s="566"/>
      <c r="P41" s="563"/>
      <c r="Q41" s="567"/>
      <c r="R41" s="566"/>
      <c r="S41" s="278"/>
      <c r="T41" s="293"/>
      <c r="U41" s="293">
        <v>273386</v>
      </c>
      <c r="V41" s="278"/>
      <c r="W41" s="293"/>
      <c r="X41" s="293">
        <v>273386</v>
      </c>
      <c r="Y41" s="278"/>
    </row>
    <row r="42" spans="1:26">
      <c r="A42" s="67" t="s">
        <v>102</v>
      </c>
      <c r="B42" s="398">
        <v>5973</v>
      </c>
      <c r="C42" s="401">
        <v>2074339</v>
      </c>
      <c r="D42" s="280">
        <v>0.03</v>
      </c>
      <c r="E42" s="403">
        <v>1199956</v>
      </c>
      <c r="F42" s="398">
        <v>8891</v>
      </c>
      <c r="G42" s="401">
        <v>805079</v>
      </c>
      <c r="H42" s="280">
        <v>0.03</v>
      </c>
      <c r="I42" s="70" t="s">
        <v>223</v>
      </c>
      <c r="J42" s="68" t="s">
        <v>223</v>
      </c>
      <c r="K42" s="280" t="s">
        <v>82</v>
      </c>
      <c r="L42" s="562"/>
      <c r="M42" s="565"/>
      <c r="N42" s="564"/>
      <c r="O42" s="562"/>
      <c r="P42" s="565"/>
      <c r="Q42" s="564"/>
      <c r="R42" s="562"/>
      <c r="S42" s="280">
        <v>0.1</v>
      </c>
      <c r="T42" s="401">
        <v>0</v>
      </c>
      <c r="U42" s="401">
        <v>4194962</v>
      </c>
      <c r="V42" s="280">
        <v>0.12</v>
      </c>
      <c r="W42" s="401">
        <v>0</v>
      </c>
      <c r="X42" s="401">
        <v>2995006</v>
      </c>
      <c r="Y42" s="280">
        <v>0.11</v>
      </c>
      <c r="Z42" s="278"/>
    </row>
    <row r="43" spans="1:26">
      <c r="A43" s="6" t="s">
        <v>252</v>
      </c>
      <c r="B43" s="399">
        <v>157</v>
      </c>
      <c r="C43" s="293">
        <v>2826</v>
      </c>
      <c r="E43" s="404">
        <v>0</v>
      </c>
      <c r="F43" s="399">
        <v>14</v>
      </c>
      <c r="G43" s="293">
        <v>252</v>
      </c>
      <c r="H43" s="278"/>
      <c r="I43" s="71" t="s">
        <v>223</v>
      </c>
      <c r="J43" s="69" t="s">
        <v>223</v>
      </c>
      <c r="K43" s="278" t="s">
        <v>82</v>
      </c>
      <c r="L43" s="566"/>
      <c r="M43" s="563"/>
      <c r="N43" s="567"/>
      <c r="O43" s="566"/>
      <c r="P43" s="563"/>
      <c r="Q43" s="567"/>
      <c r="R43" s="566"/>
      <c r="S43" s="278"/>
      <c r="T43" s="293"/>
      <c r="U43" s="293">
        <v>3402</v>
      </c>
      <c r="V43" s="278"/>
      <c r="W43" s="293"/>
      <c r="X43" s="293">
        <v>3402</v>
      </c>
      <c r="Y43" s="278"/>
    </row>
    <row r="44" spans="1:26">
      <c r="A44" s="6" t="s">
        <v>253</v>
      </c>
      <c r="B44" s="399">
        <v>5816</v>
      </c>
      <c r="C44" s="293">
        <v>104687</v>
      </c>
      <c r="E44" s="404">
        <v>0</v>
      </c>
      <c r="F44" s="399">
        <v>7351</v>
      </c>
      <c r="G44" s="293">
        <v>132318</v>
      </c>
      <c r="H44" s="278"/>
      <c r="I44" s="71" t="s">
        <v>223</v>
      </c>
      <c r="J44" s="69" t="s">
        <v>223</v>
      </c>
      <c r="K44" s="278" t="s">
        <v>82</v>
      </c>
      <c r="L44" s="566"/>
      <c r="M44" s="563"/>
      <c r="N44" s="567"/>
      <c r="O44" s="566"/>
      <c r="P44" s="563"/>
      <c r="Q44" s="567"/>
      <c r="R44" s="566"/>
      <c r="S44" s="278"/>
      <c r="T44" s="293"/>
      <c r="U44" s="293">
        <v>252286</v>
      </c>
      <c r="V44" s="278"/>
      <c r="W44" s="293"/>
      <c r="X44" s="293">
        <v>252286</v>
      </c>
      <c r="Y44" s="278"/>
    </row>
    <row r="45" spans="1:26">
      <c r="A45" s="6" t="s">
        <v>263</v>
      </c>
      <c r="B45" s="400">
        <v>0</v>
      </c>
      <c r="C45" s="293">
        <v>1966826</v>
      </c>
      <c r="E45" s="404">
        <v>1199956</v>
      </c>
      <c r="F45" s="399">
        <v>1526</v>
      </c>
      <c r="G45" s="293">
        <v>672509</v>
      </c>
      <c r="H45" s="278"/>
      <c r="I45" s="71" t="s">
        <v>223</v>
      </c>
      <c r="J45" s="69" t="s">
        <v>223</v>
      </c>
      <c r="K45" s="278" t="s">
        <v>82</v>
      </c>
      <c r="L45" s="566"/>
      <c r="M45" s="563"/>
      <c r="N45" s="567"/>
      <c r="O45" s="566"/>
      <c r="P45" s="563"/>
      <c r="Q45" s="567"/>
      <c r="R45" s="566"/>
      <c r="S45" s="278"/>
      <c r="T45" s="293"/>
      <c r="U45" s="293">
        <v>3939274</v>
      </c>
      <c r="V45" s="278"/>
      <c r="W45" s="293"/>
      <c r="X45" s="293">
        <v>2739319</v>
      </c>
      <c r="Y45" s="278"/>
    </row>
    <row r="46" spans="1:26">
      <c r="A46" s="67" t="s">
        <v>106</v>
      </c>
      <c r="B46" s="398">
        <v>0</v>
      </c>
      <c r="C46" s="401">
        <v>0</v>
      </c>
      <c r="D46" s="280">
        <v>0</v>
      </c>
      <c r="E46" s="403">
        <v>0</v>
      </c>
      <c r="F46" s="398">
        <v>4416</v>
      </c>
      <c r="G46" s="401">
        <v>399905</v>
      </c>
      <c r="H46" s="280">
        <v>0.03</v>
      </c>
      <c r="I46" s="70" t="s">
        <v>223</v>
      </c>
      <c r="J46" s="68" t="s">
        <v>223</v>
      </c>
      <c r="K46" s="280" t="s">
        <v>82</v>
      </c>
      <c r="L46" s="562"/>
      <c r="M46" s="565"/>
      <c r="N46" s="564"/>
      <c r="O46" s="562"/>
      <c r="P46" s="565"/>
      <c r="Q46" s="564"/>
      <c r="R46" s="562"/>
      <c r="S46" s="280">
        <v>0.03</v>
      </c>
      <c r="T46" s="401">
        <v>0</v>
      </c>
      <c r="U46" s="401">
        <v>443515</v>
      </c>
      <c r="V46" s="280">
        <v>0.01</v>
      </c>
      <c r="W46" s="401">
        <v>0</v>
      </c>
      <c r="X46" s="401">
        <v>443515</v>
      </c>
      <c r="Y46" s="280">
        <v>0.02</v>
      </c>
      <c r="Z46" s="278"/>
    </row>
    <row r="47" spans="1:26">
      <c r="A47" s="6" t="s">
        <v>252</v>
      </c>
      <c r="B47" s="399">
        <v>0</v>
      </c>
      <c r="C47" s="293">
        <v>0</v>
      </c>
      <c r="E47" s="404">
        <v>0</v>
      </c>
      <c r="F47" s="399">
        <v>7</v>
      </c>
      <c r="G47" s="293">
        <v>126</v>
      </c>
      <c r="H47" s="278"/>
      <c r="I47" s="71" t="s">
        <v>223</v>
      </c>
      <c r="J47" s="69" t="s">
        <v>223</v>
      </c>
      <c r="K47" s="278" t="s">
        <v>82</v>
      </c>
      <c r="L47" s="566"/>
      <c r="M47" s="563"/>
      <c r="N47" s="567"/>
      <c r="O47" s="566"/>
      <c r="P47" s="563"/>
      <c r="Q47" s="567"/>
      <c r="R47" s="566"/>
      <c r="S47" s="278"/>
      <c r="T47" s="293"/>
      <c r="U47" s="293">
        <v>216</v>
      </c>
      <c r="V47" s="278"/>
      <c r="W47" s="293"/>
      <c r="X47" s="293">
        <v>216</v>
      </c>
      <c r="Y47" s="278"/>
    </row>
    <row r="48" spans="1:26">
      <c r="A48" s="6" t="s">
        <v>253</v>
      </c>
      <c r="B48" s="399">
        <v>0</v>
      </c>
      <c r="C48" s="293">
        <v>0</v>
      </c>
      <c r="E48" s="404">
        <v>0</v>
      </c>
      <c r="F48" s="399">
        <v>3530</v>
      </c>
      <c r="G48" s="293">
        <v>63540</v>
      </c>
      <c r="H48" s="278"/>
      <c r="I48" s="71" t="s">
        <v>223</v>
      </c>
      <c r="J48" s="69" t="s">
        <v>223</v>
      </c>
      <c r="K48" s="278" t="s">
        <v>82</v>
      </c>
      <c r="L48" s="566"/>
      <c r="M48" s="563"/>
      <c r="N48" s="567"/>
      <c r="O48" s="566"/>
      <c r="P48" s="563"/>
      <c r="Q48" s="567"/>
      <c r="R48" s="566"/>
      <c r="S48" s="278"/>
      <c r="T48" s="293"/>
      <c r="U48" s="293">
        <v>69103</v>
      </c>
      <c r="V48" s="278"/>
      <c r="W48" s="293"/>
      <c r="X48" s="293">
        <v>69103</v>
      </c>
      <c r="Y48" s="278"/>
    </row>
    <row r="49" spans="1:26">
      <c r="A49" s="6" t="s">
        <v>106</v>
      </c>
      <c r="B49" s="400">
        <v>0</v>
      </c>
      <c r="C49" s="293">
        <v>0</v>
      </c>
      <c r="E49" s="404">
        <v>0</v>
      </c>
      <c r="F49" s="399">
        <v>879</v>
      </c>
      <c r="G49" s="293">
        <v>336239</v>
      </c>
      <c r="H49" s="278"/>
      <c r="I49" s="71" t="s">
        <v>223</v>
      </c>
      <c r="J49" s="69" t="s">
        <v>223</v>
      </c>
      <c r="K49" s="278" t="s">
        <v>82</v>
      </c>
      <c r="L49" s="566"/>
      <c r="M49" s="563"/>
      <c r="N49" s="567"/>
      <c r="O49" s="566"/>
      <c r="P49" s="563"/>
      <c r="Q49" s="567"/>
      <c r="R49" s="566"/>
      <c r="S49" s="278"/>
      <c r="T49" s="293"/>
      <c r="U49" s="293">
        <v>374195</v>
      </c>
      <c r="V49" s="278"/>
      <c r="W49" s="293"/>
      <c r="X49" s="293">
        <v>374195</v>
      </c>
      <c r="Y49" s="278"/>
    </row>
    <row r="50" spans="1:26">
      <c r="A50" s="67" t="s">
        <v>108</v>
      </c>
      <c r="B50" s="398">
        <v>3781</v>
      </c>
      <c r="C50" s="401">
        <v>1313024</v>
      </c>
      <c r="D50" s="280">
        <v>0.03</v>
      </c>
      <c r="E50" s="403">
        <v>759553</v>
      </c>
      <c r="F50" s="398">
        <v>8023</v>
      </c>
      <c r="G50" s="401">
        <v>726501</v>
      </c>
      <c r="H50" s="280">
        <v>0.03</v>
      </c>
      <c r="I50" s="70" t="s">
        <v>223</v>
      </c>
      <c r="J50" s="68" t="s">
        <v>223</v>
      </c>
      <c r="K50" s="280" t="s">
        <v>82</v>
      </c>
      <c r="L50" s="562"/>
      <c r="M50" s="565"/>
      <c r="N50" s="564"/>
      <c r="O50" s="562"/>
      <c r="P50" s="565"/>
      <c r="Q50" s="564"/>
      <c r="R50" s="562"/>
      <c r="S50" s="280">
        <v>0.08</v>
      </c>
      <c r="T50" s="401">
        <v>0</v>
      </c>
      <c r="U50" s="401">
        <v>2897116</v>
      </c>
      <c r="V50" s="280">
        <v>0.08</v>
      </c>
      <c r="W50" s="401">
        <v>0</v>
      </c>
      <c r="X50" s="401">
        <v>2137564</v>
      </c>
      <c r="Y50" s="280">
        <v>0.08</v>
      </c>
      <c r="Z50" s="278"/>
    </row>
    <row r="51" spans="1:26">
      <c r="A51" s="6" t="s">
        <v>252</v>
      </c>
      <c r="B51" s="399">
        <v>57</v>
      </c>
      <c r="C51" s="293">
        <v>1026</v>
      </c>
      <c r="E51" s="404">
        <v>0</v>
      </c>
      <c r="F51" s="399">
        <v>1</v>
      </c>
      <c r="G51" s="293">
        <v>18</v>
      </c>
      <c r="H51" s="278"/>
      <c r="I51" s="71" t="s">
        <v>223</v>
      </c>
      <c r="J51" s="69" t="s">
        <v>223</v>
      </c>
      <c r="K51" s="278" t="s">
        <v>82</v>
      </c>
      <c r="L51" s="566"/>
      <c r="M51" s="563"/>
      <c r="N51" s="567"/>
      <c r="O51" s="566"/>
      <c r="P51" s="563"/>
      <c r="Q51" s="567"/>
      <c r="R51" s="566"/>
      <c r="S51" s="278"/>
      <c r="T51" s="293"/>
      <c r="U51" s="293">
        <v>1116</v>
      </c>
      <c r="V51" s="278"/>
      <c r="W51" s="293"/>
      <c r="X51" s="293">
        <v>1116</v>
      </c>
      <c r="Y51" s="278"/>
    </row>
    <row r="52" spans="1:26">
      <c r="A52" s="6" t="s">
        <v>253</v>
      </c>
      <c r="B52" s="399">
        <v>3724</v>
      </c>
      <c r="C52" s="293">
        <v>67028</v>
      </c>
      <c r="E52" s="404">
        <v>0</v>
      </c>
      <c r="F52" s="399">
        <v>6675</v>
      </c>
      <c r="G52" s="293">
        <v>120150</v>
      </c>
      <c r="H52" s="278"/>
      <c r="I52" s="71" t="s">
        <v>223</v>
      </c>
      <c r="J52" s="69" t="s">
        <v>223</v>
      </c>
      <c r="K52" s="278" t="s">
        <v>82</v>
      </c>
      <c r="L52" s="566"/>
      <c r="M52" s="563"/>
      <c r="N52" s="567"/>
      <c r="O52" s="566"/>
      <c r="P52" s="563"/>
      <c r="Q52" s="567"/>
      <c r="R52" s="566"/>
      <c r="S52" s="278"/>
      <c r="T52" s="293"/>
      <c r="U52" s="293">
        <v>206256</v>
      </c>
      <c r="V52" s="278"/>
      <c r="W52" s="293"/>
      <c r="X52" s="293">
        <v>206256</v>
      </c>
      <c r="Y52" s="278"/>
    </row>
    <row r="53" spans="1:26">
      <c r="A53" s="6" t="s">
        <v>264</v>
      </c>
      <c r="B53" s="400">
        <v>0</v>
      </c>
      <c r="C53" s="293">
        <v>1244969</v>
      </c>
      <c r="E53" s="404">
        <v>759553</v>
      </c>
      <c r="F53" s="399">
        <v>1347</v>
      </c>
      <c r="G53" s="293">
        <v>606333</v>
      </c>
      <c r="H53" s="278"/>
      <c r="I53" s="71" t="s">
        <v>223</v>
      </c>
      <c r="J53" s="69" t="s">
        <v>223</v>
      </c>
      <c r="K53" s="278" t="s">
        <v>82</v>
      </c>
      <c r="L53" s="566"/>
      <c r="M53" s="563"/>
      <c r="N53" s="567"/>
      <c r="O53" s="566"/>
      <c r="P53" s="563"/>
      <c r="Q53" s="567"/>
      <c r="R53" s="566"/>
      <c r="S53" s="278"/>
      <c r="T53" s="293"/>
      <c r="U53" s="293">
        <v>2689744</v>
      </c>
      <c r="V53" s="278"/>
      <c r="W53" s="293"/>
      <c r="X53" s="293">
        <v>1930191</v>
      </c>
      <c r="Y53" s="278"/>
    </row>
    <row r="54" spans="1:26">
      <c r="A54" s="67" t="s">
        <v>111</v>
      </c>
      <c r="B54" s="398">
        <v>4381</v>
      </c>
      <c r="C54" s="401">
        <v>559769</v>
      </c>
      <c r="D54" s="280">
        <v>0.01</v>
      </c>
      <c r="E54" s="403">
        <v>0</v>
      </c>
      <c r="F54" s="398">
        <v>5896</v>
      </c>
      <c r="G54" s="401">
        <v>533922</v>
      </c>
      <c r="H54" s="280">
        <v>0.03</v>
      </c>
      <c r="I54" s="70" t="s">
        <v>223</v>
      </c>
      <c r="J54" s="68" t="s">
        <v>223</v>
      </c>
      <c r="K54" s="280" t="s">
        <v>82</v>
      </c>
      <c r="L54" s="562"/>
      <c r="M54" s="565"/>
      <c r="N54" s="564"/>
      <c r="O54" s="562"/>
      <c r="P54" s="565"/>
      <c r="Q54" s="564"/>
      <c r="R54" s="562"/>
      <c r="S54" s="280">
        <v>7.0000000000000007E-2</v>
      </c>
      <c r="T54" s="401">
        <v>-961810</v>
      </c>
      <c r="U54" s="401">
        <v>1128268</v>
      </c>
      <c r="V54" s="280">
        <v>0.03</v>
      </c>
      <c r="W54" s="401">
        <v>-961810</v>
      </c>
      <c r="X54" s="401">
        <v>1128268</v>
      </c>
      <c r="Y54" s="280">
        <v>0.01</v>
      </c>
      <c r="Z54" s="278"/>
    </row>
    <row r="55" spans="1:26">
      <c r="A55" s="6" t="s">
        <v>252</v>
      </c>
      <c r="B55" s="399">
        <v>1918</v>
      </c>
      <c r="C55" s="293">
        <v>34524</v>
      </c>
      <c r="E55" s="404">
        <v>0</v>
      </c>
      <c r="F55" s="399">
        <v>2653</v>
      </c>
      <c r="G55" s="293">
        <v>47754</v>
      </c>
      <c r="H55" s="278"/>
      <c r="I55" s="71" t="s">
        <v>223</v>
      </c>
      <c r="J55" s="69" t="s">
        <v>223</v>
      </c>
      <c r="K55" s="278" t="s">
        <v>82</v>
      </c>
      <c r="L55" s="566"/>
      <c r="M55" s="563"/>
      <c r="N55" s="567"/>
      <c r="O55" s="566"/>
      <c r="P55" s="563"/>
      <c r="Q55" s="567"/>
      <c r="R55" s="566"/>
      <c r="S55" s="278"/>
      <c r="T55" s="293"/>
      <c r="U55" s="293">
        <v>83484</v>
      </c>
      <c r="V55" s="278"/>
      <c r="W55" s="293"/>
      <c r="X55" s="293">
        <v>83484</v>
      </c>
      <c r="Y55" s="278"/>
    </row>
    <row r="56" spans="1:26">
      <c r="A56" s="6" t="s">
        <v>253</v>
      </c>
      <c r="B56" s="399">
        <v>2463</v>
      </c>
      <c r="C56" s="293">
        <v>44340</v>
      </c>
      <c r="E56" s="404">
        <v>0</v>
      </c>
      <c r="F56" s="399">
        <v>2417</v>
      </c>
      <c r="G56" s="293">
        <v>43506</v>
      </c>
      <c r="H56" s="278"/>
      <c r="I56" s="71" t="s">
        <v>223</v>
      </c>
      <c r="J56" s="69" t="s">
        <v>223</v>
      </c>
      <c r="K56" s="278" t="s">
        <v>82</v>
      </c>
      <c r="L56" s="566"/>
      <c r="M56" s="563"/>
      <c r="N56" s="567"/>
      <c r="O56" s="566"/>
      <c r="P56" s="563"/>
      <c r="Q56" s="567"/>
      <c r="R56" s="566"/>
      <c r="S56" s="278"/>
      <c r="T56" s="293"/>
      <c r="U56" s="293">
        <v>91660</v>
      </c>
      <c r="V56" s="278"/>
      <c r="W56" s="293"/>
      <c r="X56" s="293">
        <v>91660</v>
      </c>
      <c r="Y56" s="278"/>
    </row>
    <row r="57" spans="1:26">
      <c r="A57" s="6" t="s">
        <v>265</v>
      </c>
      <c r="B57" s="400">
        <v>0</v>
      </c>
      <c r="C57" s="293">
        <v>480905</v>
      </c>
      <c r="E57" s="404">
        <v>0</v>
      </c>
      <c r="F57" s="399">
        <v>826</v>
      </c>
      <c r="G57" s="293">
        <v>442662</v>
      </c>
      <c r="H57" s="278"/>
      <c r="I57" s="71" t="s">
        <v>223</v>
      </c>
      <c r="J57" s="69" t="s">
        <v>223</v>
      </c>
      <c r="K57" s="278" t="s">
        <v>82</v>
      </c>
      <c r="L57" s="566"/>
      <c r="M57" s="563"/>
      <c r="N57" s="567"/>
      <c r="O57" s="566"/>
      <c r="P57" s="563"/>
      <c r="Q57" s="567"/>
      <c r="R57" s="566"/>
      <c r="S57" s="278"/>
      <c r="T57" s="293">
        <v>-961810</v>
      </c>
      <c r="U57" s="293">
        <v>953124</v>
      </c>
      <c r="V57" s="278"/>
      <c r="W57" s="293">
        <v>-961810</v>
      </c>
      <c r="X57" s="293">
        <v>953124</v>
      </c>
      <c r="Y57" s="278"/>
    </row>
    <row r="58" spans="1:26">
      <c r="A58" s="67" t="s">
        <v>113</v>
      </c>
      <c r="B58" s="398">
        <v>0</v>
      </c>
      <c r="C58" s="401">
        <v>0</v>
      </c>
      <c r="D58" s="280">
        <v>0</v>
      </c>
      <c r="E58" s="403">
        <v>0</v>
      </c>
      <c r="F58" s="398">
        <v>0</v>
      </c>
      <c r="G58" s="401">
        <v>0</v>
      </c>
      <c r="H58" s="280">
        <v>0</v>
      </c>
      <c r="I58" s="70" t="s">
        <v>223</v>
      </c>
      <c r="J58" s="68" t="s">
        <v>223</v>
      </c>
      <c r="K58" s="280" t="s">
        <v>82</v>
      </c>
      <c r="L58" s="566"/>
      <c r="M58" s="565"/>
      <c r="N58" s="564"/>
      <c r="O58" s="562"/>
      <c r="P58" s="565"/>
      <c r="Q58" s="564"/>
      <c r="R58" s="562"/>
      <c r="S58" s="280">
        <v>0</v>
      </c>
      <c r="T58" s="401">
        <v>0</v>
      </c>
      <c r="U58" s="401">
        <v>0</v>
      </c>
      <c r="V58" s="280">
        <v>0</v>
      </c>
      <c r="W58" s="401">
        <v>0</v>
      </c>
      <c r="X58" s="401">
        <v>0</v>
      </c>
      <c r="Y58" s="280">
        <v>0</v>
      </c>
      <c r="Z58" s="278"/>
    </row>
    <row r="59" spans="1:26">
      <c r="A59" s="6" t="s">
        <v>252</v>
      </c>
      <c r="B59" s="399">
        <v>0</v>
      </c>
      <c r="C59" s="293">
        <v>0</v>
      </c>
      <c r="E59" s="404">
        <v>0</v>
      </c>
      <c r="F59" s="399">
        <v>0</v>
      </c>
      <c r="G59" s="293">
        <v>0</v>
      </c>
      <c r="H59" s="278"/>
      <c r="I59" s="71" t="s">
        <v>223</v>
      </c>
      <c r="J59" s="69" t="s">
        <v>223</v>
      </c>
      <c r="K59" s="278" t="s">
        <v>82</v>
      </c>
      <c r="L59" s="566"/>
      <c r="M59" s="563"/>
      <c r="N59" s="567"/>
      <c r="O59" s="566"/>
      <c r="P59" s="563"/>
      <c r="Q59" s="567"/>
      <c r="R59" s="566"/>
      <c r="S59" s="278"/>
      <c r="T59" s="293"/>
      <c r="U59" s="293">
        <v>0</v>
      </c>
      <c r="V59" s="278"/>
      <c r="W59" s="293"/>
      <c r="X59" s="293">
        <v>0</v>
      </c>
      <c r="Y59" s="278"/>
    </row>
    <row r="60" spans="1:26">
      <c r="A60" s="6" t="s">
        <v>253</v>
      </c>
      <c r="B60" s="399">
        <v>0</v>
      </c>
      <c r="C60" s="293">
        <v>0</v>
      </c>
      <c r="E60" s="404">
        <v>0</v>
      </c>
      <c r="F60" s="399">
        <v>0</v>
      </c>
      <c r="G60" s="293">
        <v>0</v>
      </c>
      <c r="H60" s="278"/>
      <c r="I60" s="71" t="s">
        <v>223</v>
      </c>
      <c r="J60" s="69" t="s">
        <v>223</v>
      </c>
      <c r="K60" s="278" t="s">
        <v>82</v>
      </c>
      <c r="L60" s="566"/>
      <c r="M60" s="563"/>
      <c r="N60" s="567"/>
      <c r="O60" s="566"/>
      <c r="P60" s="563"/>
      <c r="Q60" s="567"/>
      <c r="R60" s="566"/>
      <c r="S60" s="278"/>
      <c r="T60" s="293"/>
      <c r="U60" s="293">
        <v>0</v>
      </c>
      <c r="V60" s="278"/>
      <c r="W60" s="293"/>
      <c r="X60" s="293">
        <v>0</v>
      </c>
      <c r="Y60" s="278"/>
    </row>
    <row r="61" spans="1:26">
      <c r="A61" s="6" t="s">
        <v>266</v>
      </c>
      <c r="B61" s="400">
        <v>0</v>
      </c>
      <c r="C61" s="293">
        <v>0</v>
      </c>
      <c r="E61" s="404">
        <v>0</v>
      </c>
      <c r="F61" s="399">
        <v>0</v>
      </c>
      <c r="G61" s="293">
        <v>0</v>
      </c>
      <c r="H61" s="278"/>
      <c r="I61" s="71" t="s">
        <v>223</v>
      </c>
      <c r="J61" s="69" t="s">
        <v>223</v>
      </c>
      <c r="K61" s="278" t="s">
        <v>82</v>
      </c>
      <c r="L61" s="566"/>
      <c r="M61" s="563"/>
      <c r="N61" s="567"/>
      <c r="O61" s="566"/>
      <c r="P61" s="563"/>
      <c r="Q61" s="567"/>
      <c r="R61" s="566"/>
      <c r="S61" s="278"/>
      <c r="T61" s="293"/>
      <c r="U61" s="293">
        <v>0</v>
      </c>
      <c r="V61" s="278"/>
      <c r="W61" s="293"/>
      <c r="X61" s="293">
        <v>0</v>
      </c>
      <c r="Y61" s="278"/>
    </row>
    <row r="62" spans="1:26">
      <c r="A62" s="67" t="s">
        <v>115</v>
      </c>
      <c r="B62" s="398">
        <v>1629</v>
      </c>
      <c r="C62" s="401">
        <v>565729</v>
      </c>
      <c r="D62" s="280">
        <v>0.03</v>
      </c>
      <c r="E62" s="403">
        <v>327261</v>
      </c>
      <c r="F62" s="398">
        <v>1328</v>
      </c>
      <c r="G62" s="401">
        <v>120219</v>
      </c>
      <c r="H62" s="280">
        <v>0.03</v>
      </c>
      <c r="I62" s="70" t="s">
        <v>223</v>
      </c>
      <c r="J62" s="68" t="s">
        <v>223</v>
      </c>
      <c r="K62" s="280" t="s">
        <v>82</v>
      </c>
      <c r="L62" s="562"/>
      <c r="M62" s="565"/>
      <c r="N62" s="564"/>
      <c r="O62" s="562"/>
      <c r="P62" s="565"/>
      <c r="Q62" s="564"/>
      <c r="R62" s="562"/>
      <c r="S62" s="280">
        <v>0.02</v>
      </c>
      <c r="T62" s="401">
        <v>0</v>
      </c>
      <c r="U62" s="401">
        <v>1013533</v>
      </c>
      <c r="V62" s="280">
        <v>0.03</v>
      </c>
      <c r="W62" s="401">
        <v>0</v>
      </c>
      <c r="X62" s="401">
        <v>686272</v>
      </c>
      <c r="Y62" s="280">
        <v>0.03</v>
      </c>
      <c r="Z62" s="278"/>
    </row>
    <row r="63" spans="1:26">
      <c r="A63" s="6" t="s">
        <v>252</v>
      </c>
      <c r="B63" s="399">
        <v>1614</v>
      </c>
      <c r="C63" s="293">
        <v>29052</v>
      </c>
      <c r="E63" s="404">
        <v>0</v>
      </c>
      <c r="F63" s="399">
        <v>1100</v>
      </c>
      <c r="G63" s="293">
        <v>19800</v>
      </c>
      <c r="H63" s="278"/>
      <c r="I63" s="71" t="s">
        <v>223</v>
      </c>
      <c r="J63" s="69" t="s">
        <v>223</v>
      </c>
      <c r="K63" s="278" t="s">
        <v>82</v>
      </c>
      <c r="L63" s="566"/>
      <c r="M63" s="563"/>
      <c r="N63" s="567"/>
      <c r="O63" s="566"/>
      <c r="P63" s="563"/>
      <c r="Q63" s="567"/>
      <c r="R63" s="566"/>
      <c r="S63" s="278"/>
      <c r="T63" s="293"/>
      <c r="U63" s="293">
        <v>49014</v>
      </c>
      <c r="V63" s="278"/>
      <c r="W63" s="293"/>
      <c r="X63" s="293">
        <v>49014</v>
      </c>
      <c r="Y63" s="278"/>
    </row>
    <row r="64" spans="1:26">
      <c r="A64" s="6" t="s">
        <v>253</v>
      </c>
      <c r="B64" s="399">
        <v>15</v>
      </c>
      <c r="C64" s="293">
        <v>270</v>
      </c>
      <c r="E64" s="404">
        <v>0</v>
      </c>
      <c r="F64" s="399">
        <v>0</v>
      </c>
      <c r="G64" s="293">
        <v>0</v>
      </c>
      <c r="H64" s="278"/>
      <c r="I64" s="71" t="s">
        <v>223</v>
      </c>
      <c r="J64" s="69" t="s">
        <v>223</v>
      </c>
      <c r="K64" s="278" t="s">
        <v>82</v>
      </c>
      <c r="L64" s="566"/>
      <c r="M64" s="563"/>
      <c r="N64" s="567"/>
      <c r="O64" s="566"/>
      <c r="P64" s="563"/>
      <c r="Q64" s="567"/>
      <c r="R64" s="566"/>
      <c r="S64" s="278"/>
      <c r="T64" s="293"/>
      <c r="U64" s="293">
        <v>270</v>
      </c>
      <c r="V64" s="278"/>
      <c r="W64" s="293"/>
      <c r="X64" s="293">
        <v>270</v>
      </c>
      <c r="Y64" s="278"/>
    </row>
    <row r="65" spans="1:25">
      <c r="A65" s="6" t="s">
        <v>267</v>
      </c>
      <c r="B65" s="400">
        <v>0</v>
      </c>
      <c r="C65" s="293">
        <v>536407</v>
      </c>
      <c r="E65" s="404">
        <v>327261</v>
      </c>
      <c r="F65" s="399">
        <v>228</v>
      </c>
      <c r="G65" s="293">
        <v>100419</v>
      </c>
      <c r="H65" s="278"/>
      <c r="I65" s="71" t="s">
        <v>223</v>
      </c>
      <c r="J65" s="69" t="s">
        <v>223</v>
      </c>
      <c r="K65" s="278" t="s">
        <v>82</v>
      </c>
      <c r="L65" s="566"/>
      <c r="M65" s="563"/>
      <c r="N65" s="567"/>
      <c r="O65" s="566"/>
      <c r="P65" s="563"/>
      <c r="Q65" s="567"/>
      <c r="R65" s="566"/>
      <c r="S65" s="278"/>
      <c r="T65" s="293"/>
      <c r="U65" s="293">
        <v>964249</v>
      </c>
      <c r="V65" s="278"/>
      <c r="W65" s="293"/>
      <c r="X65" s="293">
        <v>636988</v>
      </c>
      <c r="Y65" s="278"/>
    </row>
    <row r="66" spans="1:25">
      <c r="A66" s="67" t="s">
        <v>268</v>
      </c>
      <c r="B66" s="398">
        <v>0</v>
      </c>
      <c r="C66" s="401">
        <v>961810</v>
      </c>
      <c r="D66" s="280">
        <v>0.02</v>
      </c>
      <c r="E66" s="403">
        <v>880197</v>
      </c>
      <c r="F66" s="398">
        <v>0</v>
      </c>
      <c r="G66" s="401">
        <v>0</v>
      </c>
      <c r="H66" s="280"/>
      <c r="I66" s="70" t="s">
        <v>223</v>
      </c>
      <c r="J66" s="68" t="s">
        <v>223</v>
      </c>
      <c r="K66" s="280" t="s">
        <v>82</v>
      </c>
      <c r="L66" s="562"/>
      <c r="M66" s="565"/>
      <c r="N66" s="564"/>
      <c r="O66" s="562"/>
      <c r="P66" s="565"/>
      <c r="Q66" s="564"/>
      <c r="R66" s="562"/>
      <c r="S66" s="280"/>
      <c r="T66" s="401">
        <v>961810</v>
      </c>
      <c r="U66" s="401">
        <v>1842008</v>
      </c>
      <c r="V66" s="280">
        <v>0.05</v>
      </c>
      <c r="W66" s="401">
        <v>961810</v>
      </c>
      <c r="X66" s="401">
        <v>961810</v>
      </c>
      <c r="Y66" s="280">
        <v>0.04</v>
      </c>
    </row>
    <row r="67" spans="1:25">
      <c r="A67" s="72" t="s">
        <v>269</v>
      </c>
      <c r="B67" s="73">
        <v>49550</v>
      </c>
      <c r="C67" s="402">
        <v>17208111</v>
      </c>
      <c r="D67" s="279">
        <v>0.03</v>
      </c>
      <c r="E67" s="405">
        <v>9954481</v>
      </c>
      <c r="F67" s="73">
        <v>86129</v>
      </c>
      <c r="G67" s="402">
        <v>7799150</v>
      </c>
      <c r="H67" s="279">
        <v>0.03</v>
      </c>
      <c r="I67" s="73" t="s">
        <v>223</v>
      </c>
      <c r="J67" s="74" t="s">
        <v>223</v>
      </c>
      <c r="K67" s="279" t="s">
        <v>82</v>
      </c>
      <c r="L67" s="568"/>
      <c r="M67" s="569"/>
      <c r="N67" s="570"/>
      <c r="O67" s="568"/>
      <c r="P67" s="569"/>
      <c r="Q67" s="570"/>
      <c r="R67" s="568"/>
      <c r="S67" s="279">
        <v>1</v>
      </c>
      <c r="T67" s="402">
        <v>0</v>
      </c>
      <c r="U67" s="402">
        <v>36395647</v>
      </c>
      <c r="V67" s="279"/>
      <c r="W67" s="402">
        <v>0</v>
      </c>
      <c r="X67" s="402">
        <v>26441166</v>
      </c>
      <c r="Y67" s="279"/>
    </row>
    <row r="69" spans="1:25">
      <c r="F69" s="102"/>
    </row>
    <row r="70" spans="1:25">
      <c r="X70" s="69"/>
    </row>
  </sheetData>
  <mergeCells count="9">
    <mergeCell ref="O4:Q4"/>
    <mergeCell ref="R4:S4"/>
    <mergeCell ref="T4:V4"/>
    <mergeCell ref="W4:Y4"/>
    <mergeCell ref="A4:A5"/>
    <mergeCell ref="B4:E4"/>
    <mergeCell ref="F4:H4"/>
    <mergeCell ref="I4:K4"/>
    <mergeCell ref="L4:N4"/>
  </mergeCells>
  <pageMargins left="0.25" right="0.25" top="0.75" bottom="0.75" header="0.3" footer="0.3"/>
  <pageSetup scale="47" fitToWidth="2" orientation="landscape" r:id="rId1"/>
  <headerFooter>
    <oddFooter>&amp;LOneCare Vermont FY 2024 ACO Budget Submission&amp;R&amp;P of &amp;N</oddFooter>
    <firstFooter>&amp;LOneCare Vermont FY 2024 ACO Budget Submission&amp;R1 of 1</firstFooter>
  </headerFooter>
  <rowBreaks count="1" manualBreakCount="1">
    <brk id="75" max="16383"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A6FFF7DFAD346B318D620E95C1563" ma:contentTypeVersion="22" ma:contentTypeDescription="Create a new document." ma:contentTypeScope="" ma:versionID="e69504797f6b68a2ca64cb6bc2f37ff1">
  <xsd:schema xmlns:xsd="http://www.w3.org/2001/XMLSchema" xmlns:xs="http://www.w3.org/2001/XMLSchema" xmlns:p="http://schemas.microsoft.com/office/2006/metadata/properties" xmlns:ns2="ac59f2af-9849-46dc-a232-67604c44e1be" xmlns:ns3="ffc214e8-5deb-4ef5-be25-532b35702f95" targetNamespace="http://schemas.microsoft.com/office/2006/metadata/properties" ma:root="true" ma:fieldsID="b43f28cc751da2907b2adb57502c97cf" ns2:_="" ns3:_="">
    <xsd:import namespace="ac59f2af-9849-46dc-a232-67604c44e1be"/>
    <xsd:import namespace="ffc214e8-5deb-4ef5-be25-532b35702f95"/>
    <xsd:element name="properties">
      <xsd:complexType>
        <xsd:sequence>
          <xsd:element name="documentManagement">
            <xsd:complexType>
              <xsd:all>
                <xsd:element ref="ns2:Section" minOccurs="0"/>
                <xsd:element ref="ns2:Category" minOccurs="0"/>
                <xsd:element ref="ns2:PY" minOccurs="0"/>
                <xsd:element ref="ns2:Year" minOccurs="0"/>
                <xsd:element ref="ns2:Month" minOccurs="0"/>
                <xsd:element ref="ns2:Tags" minOccurs="0"/>
                <xsd:element ref="ns2:Assigned_x0020_Reviewer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9f2af-9849-46dc-a232-67604c44e1be" elementFormDefault="qualified">
    <xsd:import namespace="http://schemas.microsoft.com/office/2006/documentManagement/types"/>
    <xsd:import namespace="http://schemas.microsoft.com/office/infopath/2007/PartnerControls"/>
    <xsd:element name="Section" ma:index="2" nillable="true" ma:displayName="Section" ma:format="Dropdown" ma:internalName="Section">
      <xsd:simpleType>
        <xsd:restriction base="dms:Choice">
          <xsd:enumeration value="Budget"/>
          <xsd:enumeration value="Certification"/>
          <xsd:enumeration value="Planning"/>
        </xsd:restriction>
      </xsd:simpleType>
    </xsd:element>
    <xsd:element name="Category" ma:index="3" nillable="true" ma:displayName="Category" ma:format="Dropdown" ma:internalName="Category">
      <xsd:simpleType>
        <xsd:restriction base="dms:Choice">
          <xsd:enumeration value="Attachment A"/>
          <xsd:enumeration value="Budget Resubmission"/>
          <xsd:enumeration value="Deliverable"/>
          <xsd:enumeration value="Follow-Up"/>
          <xsd:enumeration value="General"/>
          <xsd:enumeration value="Guidance"/>
          <xsd:enumeration value="Meetings"/>
          <xsd:enumeration value="Other Attachments"/>
          <xsd:enumeration value="Planning"/>
          <xsd:enumeration value="Resources"/>
          <xsd:enumeration value="Revised Budget"/>
          <xsd:enumeration value="Submission"/>
        </xsd:restriction>
      </xsd:simpleType>
    </xsd:element>
    <xsd:element name="PY" ma:index="4" nillable="true" ma:displayName="Performance Year" ma:description="Performance Year the document pertains to." ma:format="Dropdown" ma:internalName="PY">
      <xsd:simpleType>
        <xsd:restriction base="dms:Choice">
          <xsd:enumeration value="2024"/>
          <xsd:enumeration value="2023"/>
          <xsd:enumeration value="2022"/>
          <xsd:enumeration value="2021"/>
          <xsd:enumeration value="2020"/>
          <xsd:enumeration value="2019"/>
          <xsd:enumeration value="2018"/>
          <xsd:enumeration value="2017"/>
        </xsd:restriction>
      </xsd:simpleType>
    </xsd:element>
    <xsd:element name="Year" ma:index="5" nillable="true" ma:displayName="Year" ma:default="2023" ma:format="Dropdown" ma:internalName="Year">
      <xsd:simpleType>
        <xsd:restriction base="dms:Choice">
          <xsd:enumeration value="2023"/>
          <xsd:enumeration value="2022"/>
          <xsd:enumeration value="2021"/>
          <xsd:enumeration value="2020"/>
          <xsd:enumeration value="2019"/>
          <xsd:enumeration value="2018"/>
          <xsd:enumeration value="2017"/>
        </xsd:restriction>
      </xsd:simpleType>
    </xsd:element>
    <xsd:element name="Month" ma:index="6" nillable="true" ma:displayName="Month" ma:format="Dropdown" ma:internalName="Month">
      <xsd:simpleType>
        <xsd:restriction base="dms:Choice">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element name="Tags" ma:index="7" nillable="true" ma:displayName="Tags" ma:internalName="Tags">
      <xsd:complexType>
        <xsd:complexContent>
          <xsd:extension base="dms:MultiChoice">
            <xsd:sequence>
              <xsd:element name="Value" maxOccurs="unbounded" minOccurs="0" nillable="true">
                <xsd:simpleType>
                  <xsd:restriction base="dms:Choice">
                    <xsd:enumeration value="Agendas"/>
                    <xsd:enumeration value="Analytics Transition"/>
                    <xsd:enumeration value="Appendix"/>
                    <xsd:enumeration value="Approval"/>
                    <xsd:enumeration value="Assignments"/>
                    <xsd:enumeration value="Attachments"/>
                    <xsd:enumeration value="Attachment A"/>
                    <xsd:enumeration value="Benchmarking"/>
                    <xsd:enumeration value="Budget Order"/>
                    <xsd:enumeration value="Budget Workbook"/>
                    <xsd:enumeration value="Comparisons"/>
                    <xsd:enumeration value="Confidential"/>
                    <xsd:enumeration value="Confidentiality"/>
                    <xsd:enumeration value="Draft"/>
                    <xsd:enumeration value="Executive Comp"/>
                    <xsd:enumeration value="Extension"/>
                    <xsd:enumeration value="Follow-up"/>
                    <xsd:enumeration value="Guidance"/>
                    <xsd:enumeration value="Medicare"/>
                    <xsd:enumeration value="Memo"/>
                    <xsd:enumeration value="Minutes"/>
                    <xsd:enumeration value="Narrative"/>
                    <xsd:enumeration value="Oath"/>
                    <xsd:enumeration value="Policies"/>
                    <xsd:enumeration value="Presentation"/>
                    <xsd:enumeration value="Redacted"/>
                    <xsd:enumeration value="Reporting Manual"/>
                    <xsd:enumeration value="Scale Targets"/>
                    <xsd:enumeration value="Source File"/>
                    <xsd:enumeration value="Submitted Version"/>
                    <xsd:enumeration value="Tracker"/>
                  </xsd:restriction>
                </xsd:simpleType>
              </xsd:element>
            </xsd:sequence>
          </xsd:extension>
        </xsd:complexContent>
      </xsd:complexType>
    </xsd:element>
    <xsd:element name="Assigned_x0020_Reviewers" ma:index="8" nillable="true" ma:displayName="Assigned Reviewers" ma:list="UserInfo" ma:SearchPeopleOnly="false" ma:SharePointGroup="0" ma:internalName="Assigned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d94f418-c63a-49d9-813b-504fd6c0a0c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214e8-5deb-4ef5-be25-532b35702f9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d45be29-938f-4268-9900-ba2ceacd3844}" ma:internalName="TaxCatchAll" ma:showField="CatchAllData" ma:web="ffc214e8-5deb-4ef5-be25-532b35702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c214e8-5deb-4ef5-be25-532b35702f95" xsi:nil="true"/>
    <Month xmlns="ac59f2af-9849-46dc-a232-67604c44e1be">Sep</Month>
    <Tags xmlns="ac59f2af-9849-46dc-a232-67604c44e1be">
      <Value>Budget Workbook</Value>
      <Value>Redacted</Value>
      <Value>Submitted Version</Value>
    </Tags>
    <lcf76f155ced4ddcb4097134ff3c332f xmlns="ac59f2af-9849-46dc-a232-67604c44e1be">
      <Terms xmlns="http://schemas.microsoft.com/office/infopath/2007/PartnerControls"/>
    </lcf76f155ced4ddcb4097134ff3c332f>
    <PY xmlns="ac59f2af-9849-46dc-a232-67604c44e1be">2024</PY>
    <Category xmlns="ac59f2af-9849-46dc-a232-67604c44e1be">Submission</Category>
    <Section xmlns="ac59f2af-9849-46dc-a232-67604c44e1be">Budget</Section>
    <Year xmlns="ac59f2af-9849-46dc-a232-67604c44e1be">2023</Year>
    <Assigned_x0020_Reviewers xmlns="ac59f2af-9849-46dc-a232-67604c44e1be">
      <UserInfo>
        <DisplayName>i:0#.f|membership|joan.zipko@onecarevt.org,#i:0#.f|membership|joan.zipko@onecarevt.org,#Joan.Zipko@onecarevt.org,#,#Zipko, Joan,#,#OCV- Member Services,#Director, ACO Planning &amp; Operations</DisplayName>
        <AccountId>29</AccountId>
        <AccountType/>
      </UserInfo>
      <UserInfo>
        <DisplayName>i:0#.f|membership|rachel.pilcher@onecarevt.org,#i:0#.f|membership|rachel.pilcher@onecarevt.org,#Rachel.Pilcher@OneCareVT.org,#,#Pilcher, Rachel,#,#OCV- Member Services,#ACO Program Manager</DisplayName>
        <AccountId>45</AccountId>
        <AccountType/>
      </UserInfo>
      <UserInfo>
        <DisplayName>i:0#.f|membership|kimberly.driscoll@onecarevt.org,#i:0#.f|membership|kimberly.driscoll@onecarevt.org,#Kimberly.Driscoll@onecarevt.org,#,#Driscoll, Kimberly,#,#OCV- Member Services,#Network Operations Specialist</DisplayName>
        <AccountId>53</AccountId>
        <AccountType/>
      </UserInfo>
      <UserInfo>
        <DisplayName>i:0#.f|membership|sara.barry@onecarevt.org,#i:0#.f|membership|sara.barry@onecarevt.org,#Sara.Barry@onecarevt.org,#,#Barry, Sara,#,#OCV Executive Leadership,#VP and COO - OneCare</DisplayName>
        <AccountId>35</AccountId>
        <AccountType/>
      </UserInfo>
      <UserInfo>
        <DisplayName>i:0#.f|membership|thomas.borys@onecarevt.org,#i:0#.f|membership|thomas.borys@onecarevt.org,#Thomas.Borys@OneCareVT.org,#,#Borys, Thomas J.,#,#OCV Executive Leadership,#VP/CFO Finance ACO</DisplayName>
        <AccountId>76</AccountId>
        <AccountType/>
      </UserInfo>
      <UserInfo>
        <DisplayName>i:0#.f|membership|carrie.wulfman@onecarevt.org,#i:0#.f|membership|carrie.wulfman@onecarevt.org,#Carrie.Wulfman@onecarevt.org,#,#Wulfman, Carrie,#,#OCV Executive Leadership,#CMO Accountable Care</DisplayName>
        <AccountId>77</AccountId>
        <AccountType/>
      </UserInfo>
      <UserInfo>
        <DisplayName>i:0#.f|membership|abe.berman@onecarevt.org,#i:0#.f|membership|abe.berman@onecarevt.org,#Abe.Berman@onecarevt.org,#,#Berman, Abe,#,#OCV Executive Leadership,#Interim CEO, OneCare VT</DisplayName>
        <AccountId>343</AccountId>
        <AccountType/>
      </UserInfo>
      <UserInfo>
        <DisplayName>i:0#.f|membership|aaron.perry@onecarevt.org,#i:0#.f|membership|aaron.perry@onecarevt.org,#Aaron.Perry@onecarevt.org,#,#Perry, Aaron,#,#OCV Executive Leadership,#Chief Legal Counsel OneCare</DisplayName>
        <AccountId>255</AccountId>
        <AccountType/>
      </UserInfo>
      <UserInfo>
        <DisplayName>i:0#.f|membership|amy.bodette@onecarevt.org,#i:0#.f|membership|amy.bodette@onecarevt.org,#Amy.Bodette@onecarevt.org,#,#Bodette, Amy,#,#OCV Outreach Engagement,#Director Public Affairs</DisplayName>
        <AccountId>36</AccountId>
        <AccountType/>
      </UserInfo>
    </Assigned_x0020_Reviewers>
  </documentManagement>
</p:properties>
</file>

<file path=customXml/itemProps1.xml><?xml version="1.0" encoding="utf-8"?>
<ds:datastoreItem xmlns:ds="http://schemas.openxmlformats.org/officeDocument/2006/customXml" ds:itemID="{9CEFFA82-54D9-4CC3-944A-2B7982993B0B}"/>
</file>

<file path=customXml/itemProps2.xml><?xml version="1.0" encoding="utf-8"?>
<ds:datastoreItem xmlns:ds="http://schemas.openxmlformats.org/officeDocument/2006/customXml" ds:itemID="{77C24BFB-D2C1-451A-BFA7-FC84B7E7A1AB}"/>
</file>

<file path=customXml/itemProps3.xml><?xml version="1.0" encoding="utf-8"?>
<ds:datastoreItem xmlns:ds="http://schemas.openxmlformats.org/officeDocument/2006/customXml" ds:itemID="{10040F46-E971-4569-9F3A-315DA2DE2B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2.1 Organizations List </vt:lpstr>
      <vt:lpstr>2.2 Provider List</vt:lpstr>
      <vt:lpstr>2.2.1 Prov Table1</vt:lpstr>
      <vt:lpstr>2.2.2 Prov Table2</vt:lpstr>
      <vt:lpstr>LISTS--DO NOT DELETE</vt:lpstr>
      <vt:lpstr>3.1 Scale Target Align</vt:lpstr>
      <vt:lpstr>4.1 Payer TCOC</vt:lpstr>
      <vt:lpstr>4.2 Trend Rates</vt:lpstr>
      <vt:lpstr>5.1 Risk Payer RBE</vt:lpstr>
      <vt:lpstr>5.2 Settlement SS and Loss</vt:lpstr>
      <vt:lpstr>Section 6, A1-A4</vt:lpstr>
      <vt:lpstr>Sec 6 Variance Analysis</vt:lpstr>
      <vt:lpstr>6.5 Sources Uses</vt:lpstr>
      <vt:lpstr>6.6 Hospital Participation</vt:lpstr>
      <vt:lpstr>6.7 ACO Management Compensation</vt:lpstr>
      <vt:lpstr>6.8 PHM Expense Breakout</vt:lpstr>
      <vt:lpstr>7.1 ACO Clinical Focus Areas</vt:lpstr>
      <vt:lpstr>7.2 Pop Health Pmt Reform</vt:lpstr>
      <vt:lpstr>7.2 LISTS - DO NOT DELETE</vt:lpstr>
      <vt:lpstr>7.3 Care Coordination</vt:lpstr>
      <vt:lpstr>7.4 Care Coord Payments</vt:lpstr>
      <vt:lpstr>8.1 ACO Network Surveys</vt:lpstr>
      <vt:lpstr>9.1 APM Quality Measures</vt:lpstr>
      <vt:lpstr>'2.1 Organizations List '!Print_Area</vt:lpstr>
      <vt:lpstr>'4.1 Payer TCOC'!Print_Titles</vt:lpstr>
      <vt:lpstr>'5.1 Risk Payer RBE'!Print_Titles</vt:lpstr>
      <vt:lpstr>'5.2 Settlement SS and Loss'!Print_Titles</vt:lpstr>
      <vt:lpstr>'6.5 Sources Uses'!Print_Titles</vt:lpstr>
      <vt:lpstr>'7.1 ACO Clinical Focus Areas'!Print_Titles</vt:lpstr>
      <vt:lpstr>'7.2 Pop Health Pmt Reform'!Print_Titles</vt:lpstr>
      <vt:lpstr>'7.3 Care Coordination'!Print_Titles</vt:lpstr>
      <vt:lpstr>'9.1 APM Quality Measures'!Print_Titles</vt:lpstr>
      <vt:lpstr>'Sec 6 Variance Analysis'!Print_Titles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2023-09-29T20:20:52Z</dcterms:created>
  <dcterms:modified xsi:type="dcterms:W3CDTF">2023-09-29T20:33:28Z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0x0101003A7A6FFF7DFAD346B318D620E95C1563</vt:lpwstr>
  </property>
  <property fmtid="{D5CDD505-2E9C-101B-9397-08002B2CF9AE}" pid="3" name="MediaServiceImageTags">
    <vt:lpwstr/>
  </property>
</Properties>
</file>