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defaultThemeVersion="124226"/>
  <xr:revisionPtr revIDLastSave="0" documentId="8_{71A37D8B-A481-487C-90AC-1C0CA0BE97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TLE" sheetId="59" r:id="rId1"/>
    <sheet name="TOC" sheetId="61" r:id="rId2"/>
    <sheet name="GENERAL" sheetId="60" r:id="rId3"/>
    <sheet name="Hospital Summary" sheetId="79" r:id="rId4"/>
    <sheet name="PAGE 5" sheetId="4" r:id="rId5"/>
    <sheet name="PAGE 6" sheetId="5" r:id="rId6"/>
    <sheet name="PAGE 7" sheetId="6" r:id="rId7"/>
    <sheet name="PAGE 8" sheetId="7" r:id="rId8"/>
    <sheet name="PAGE 9" sheetId="8" r:id="rId9"/>
    <sheet name="PAGE 10" sheetId="66" r:id="rId10"/>
    <sheet name="PAGE 11" sheetId="67" r:id="rId11"/>
    <sheet name="PAGE 12" sheetId="9" r:id="rId12"/>
    <sheet name="PAGE 13" sheetId="10" r:id="rId13"/>
    <sheet name="PAGE 14" sheetId="11" r:id="rId14"/>
    <sheet name="PAGE 15" sheetId="12" r:id="rId15"/>
    <sheet name="PAGE 16" sheetId="13" r:id="rId16"/>
    <sheet name="PAGE 17" sheetId="14" r:id="rId17"/>
    <sheet name="PAGE 18" sheetId="15" r:id="rId18"/>
    <sheet name="PAGE 19" sheetId="16" r:id="rId19"/>
    <sheet name="PAGE 20" sheetId="17" r:id="rId20"/>
    <sheet name="PAGE 21" sheetId="18" r:id="rId21"/>
    <sheet name="PAGE 22" sheetId="19" r:id="rId22"/>
    <sheet name="PAGE 23" sheetId="20" r:id="rId23"/>
    <sheet name="PAGE 24" sheetId="21" r:id="rId24"/>
    <sheet name="PAGE 25" sheetId="22" r:id="rId25"/>
    <sheet name="PAGE 26" sheetId="23" r:id="rId26"/>
    <sheet name="PAGE 27" sheetId="24" r:id="rId27"/>
    <sheet name="PAGE 28" sheetId="25" r:id="rId28"/>
    <sheet name="PAGE 29" sheetId="26" r:id="rId29"/>
    <sheet name="PAGE 30" sheetId="27" r:id="rId30"/>
    <sheet name="PAGE 31" sheetId="28" r:id="rId31"/>
    <sheet name="PAGE 32" sheetId="29" r:id="rId32"/>
    <sheet name="PAGE 33" sheetId="30" r:id="rId33"/>
    <sheet name="PAGE 34" sheetId="31" r:id="rId34"/>
    <sheet name="PAGE 35" sheetId="32" r:id="rId35"/>
    <sheet name="PAGE 36" sheetId="33" r:id="rId36"/>
    <sheet name="PAGE 37" sheetId="35" r:id="rId37"/>
    <sheet name="PAGE 38" sheetId="36" r:id="rId38"/>
    <sheet name="PAGE 39" sheetId="37" r:id="rId39"/>
    <sheet name="PAGE 40" sheetId="38" r:id="rId40"/>
    <sheet name="PAGE 41" sheetId="39" r:id="rId41"/>
    <sheet name="PAGE 42" sheetId="40" r:id="rId42"/>
    <sheet name="PAGE 43" sheetId="41" r:id="rId43"/>
    <sheet name="PAGE 44" sheetId="42" r:id="rId44"/>
    <sheet name="PAGE 45" sheetId="43" r:id="rId45"/>
    <sheet name="PAGE 46" sheetId="44" r:id="rId46"/>
    <sheet name="PAGE 47" sheetId="45" r:id="rId47"/>
    <sheet name="PAGE 48" sheetId="46" r:id="rId48"/>
    <sheet name="PAGE 49" sheetId="47" r:id="rId49"/>
    <sheet name="PAGE 50" sheetId="48" r:id="rId50"/>
    <sheet name="PAGE 51" sheetId="49" r:id="rId51"/>
    <sheet name="PAGE 52" sheetId="50" r:id="rId52"/>
    <sheet name="PAGE 53" sheetId="51" r:id="rId53"/>
    <sheet name="PAGE 54" sheetId="52" r:id="rId54"/>
    <sheet name="PAGE 55" sheetId="53" r:id="rId55"/>
    <sheet name="PAGE 56" sheetId="54" r:id="rId56"/>
    <sheet name="PAGE 57" sheetId="55" r:id="rId57"/>
    <sheet name="PAGE 58" sheetId="56" r:id="rId58"/>
    <sheet name="PAGE 59" sheetId="57" r:id="rId59"/>
    <sheet name="PAGE 60" sheetId="58" r:id="rId60"/>
    <sheet name="INTERIM REPORT" sheetId="3" r:id="rId61"/>
    <sheet name="Report Data" sheetId="1" r:id="rId62"/>
    <sheet name="Report Info" sheetId="2" r:id="rId63"/>
    <sheet name="Report4Edits" sheetId="77" r:id="rId64"/>
  </sheets>
  <externalReferences>
    <externalReference r:id="rId65"/>
  </externalReferences>
  <definedNames>
    <definedName name="_xlnm._FilterDatabase" localSheetId="9" hidden="1">'PAGE 10'!#REF!</definedName>
    <definedName name="_xlnm._FilterDatabase" localSheetId="10" hidden="1">'PAGE 11'!#REF!</definedName>
    <definedName name="_xlnm._FilterDatabase" localSheetId="11" hidden="1">'PAGE 12'!#REF!</definedName>
    <definedName name="_xlnm._FilterDatabase" localSheetId="12" hidden="1">'PAGE 13'!#REF!</definedName>
    <definedName name="_xlnm._FilterDatabase" localSheetId="13" hidden="1">'PAGE 14'!#REF!</definedName>
    <definedName name="_xlnm._FilterDatabase" localSheetId="14" hidden="1">'PAGE 15'!#REF!</definedName>
    <definedName name="_xlnm._FilterDatabase" localSheetId="15" hidden="1">'PAGE 16'!#REF!</definedName>
    <definedName name="_xlnm._FilterDatabase" localSheetId="16" hidden="1">'PAGE 17'!#REF!</definedName>
    <definedName name="_xlnm._FilterDatabase" localSheetId="17" hidden="1">'PAGE 18'!#REF!</definedName>
    <definedName name="_xlnm._FilterDatabase" localSheetId="18" hidden="1">'PAGE 19'!#REF!</definedName>
    <definedName name="_xlnm._FilterDatabase" localSheetId="19" hidden="1">'PAGE 20'!#REF!</definedName>
    <definedName name="_xlnm._FilterDatabase" localSheetId="20" hidden="1">'PAGE 21'!#REF!</definedName>
    <definedName name="_xlnm._FilterDatabase" localSheetId="21" hidden="1">'PAGE 22'!#REF!</definedName>
    <definedName name="_xlnm._FilterDatabase" localSheetId="22" hidden="1">'PAGE 23'!#REF!</definedName>
    <definedName name="_xlnm._FilterDatabase" localSheetId="23" hidden="1">'PAGE 24'!#REF!</definedName>
    <definedName name="_xlnm._FilterDatabase" localSheetId="24" hidden="1">'PAGE 25'!#REF!</definedName>
    <definedName name="_xlnm._FilterDatabase" localSheetId="25" hidden="1">'PAGE 26'!#REF!</definedName>
    <definedName name="_xlnm._FilterDatabase" localSheetId="26" hidden="1">'PAGE 27'!#REF!</definedName>
    <definedName name="_xlnm._FilterDatabase" localSheetId="27" hidden="1">'PAGE 28'!#REF!</definedName>
    <definedName name="_xlnm._FilterDatabase" localSheetId="28" hidden="1">'PAGE 29'!#REF!</definedName>
    <definedName name="_xlnm._FilterDatabase" localSheetId="29" hidden="1">'PAGE 30'!#REF!</definedName>
    <definedName name="_xlnm._FilterDatabase" localSheetId="30" hidden="1">'PAGE 31'!#REF!</definedName>
    <definedName name="_xlnm._FilterDatabase" localSheetId="31" hidden="1">'PAGE 32'!#REF!</definedName>
    <definedName name="_xlnm._FilterDatabase" localSheetId="32" hidden="1">'PAGE 33'!#REF!</definedName>
    <definedName name="_xlnm._FilterDatabase" localSheetId="33" hidden="1">'PAGE 34'!#REF!</definedName>
    <definedName name="_xlnm._FilterDatabase" localSheetId="34" hidden="1">'PAGE 35'!#REF!</definedName>
    <definedName name="_xlnm._FilterDatabase" localSheetId="35" hidden="1">'PAGE 36'!#REF!</definedName>
    <definedName name="_xlnm._FilterDatabase" localSheetId="36" hidden="1">'PAGE 37'!#REF!</definedName>
    <definedName name="_xlnm._FilterDatabase" localSheetId="37" hidden="1">'PAGE 38'!#REF!</definedName>
    <definedName name="_xlnm._FilterDatabase" localSheetId="38" hidden="1">'PAGE 39'!#REF!</definedName>
    <definedName name="_xlnm._FilterDatabase" localSheetId="39" hidden="1">'PAGE 40'!#REF!</definedName>
    <definedName name="_xlnm._FilterDatabase" localSheetId="40" hidden="1">'PAGE 41'!#REF!</definedName>
    <definedName name="_xlnm._FilterDatabase" localSheetId="41" hidden="1">'PAGE 42'!#REF!</definedName>
    <definedName name="_xlnm._FilterDatabase" localSheetId="42" hidden="1">'PAGE 43'!#REF!</definedName>
    <definedName name="_xlnm._FilterDatabase" localSheetId="43" hidden="1">'PAGE 44'!#REF!</definedName>
    <definedName name="_xlnm._FilterDatabase" localSheetId="44" hidden="1">'PAGE 45'!#REF!</definedName>
    <definedName name="_xlnm._FilterDatabase" localSheetId="45" hidden="1">'PAGE 46'!#REF!</definedName>
    <definedName name="_xlnm._FilterDatabase" localSheetId="46" hidden="1">'PAGE 47'!#REF!</definedName>
    <definedName name="_xlnm._FilterDatabase" localSheetId="47" hidden="1">'PAGE 48'!#REF!</definedName>
    <definedName name="_xlnm._FilterDatabase" localSheetId="48" hidden="1">'PAGE 49'!#REF!</definedName>
    <definedName name="_xlnm._FilterDatabase" localSheetId="4" hidden="1">'PAGE 5'!#REF!</definedName>
    <definedName name="_xlnm._FilterDatabase" localSheetId="49" hidden="1">'PAGE 50'!#REF!</definedName>
    <definedName name="_xlnm._FilterDatabase" localSheetId="50" hidden="1">'PAGE 51'!#REF!</definedName>
    <definedName name="_xlnm._FilterDatabase" localSheetId="51" hidden="1">'PAGE 52'!#REF!</definedName>
    <definedName name="_xlnm._FilterDatabase" localSheetId="52" hidden="1">'PAGE 53'!#REF!</definedName>
    <definedName name="_xlnm._FilterDatabase" localSheetId="53" hidden="1">'PAGE 54'!#REF!</definedName>
    <definedName name="_xlnm._FilterDatabase" localSheetId="54" hidden="1">'PAGE 55'!#REF!</definedName>
    <definedName name="_xlnm._FilterDatabase" localSheetId="55" hidden="1">'PAGE 56'!#REF!</definedName>
    <definedName name="_xlnm._FilterDatabase" localSheetId="56" hidden="1">'PAGE 57'!#REF!</definedName>
    <definedName name="_xlnm._FilterDatabase" localSheetId="57" hidden="1">'PAGE 58'!#REF!</definedName>
    <definedName name="_xlnm._FilterDatabase" localSheetId="58" hidden="1">'PAGE 59'!#REF!</definedName>
    <definedName name="_xlnm._FilterDatabase" localSheetId="5" hidden="1">'PAGE 6'!#REF!</definedName>
    <definedName name="_xlnm._FilterDatabase" localSheetId="59" hidden="1">'PAGE 60'!#REF!</definedName>
    <definedName name="_xlnm._FilterDatabase" localSheetId="6" hidden="1">'PAGE 7'!#REF!</definedName>
    <definedName name="_xlnm._FilterDatabase" localSheetId="7" hidden="1">'PAGE 8'!#REF!</definedName>
    <definedName name="_xlnm._FilterDatabase" localSheetId="8" hidden="1">'PAGE 9'!#REF!</definedName>
    <definedName name="_xlnm.Extract" localSheetId="9">'PAGE 10'!#REF!</definedName>
    <definedName name="_xlnm.Extract" localSheetId="10">'PAGE 11'!#REF!</definedName>
    <definedName name="_xlnm.Extract" localSheetId="11">'PAGE 12'!#REF!</definedName>
    <definedName name="_xlnm.Extract" localSheetId="12">'PAGE 13'!#REF!</definedName>
    <definedName name="_xlnm.Extract" localSheetId="13">'PAGE 14'!#REF!</definedName>
    <definedName name="_xlnm.Extract" localSheetId="14">'PAGE 15'!#REF!</definedName>
    <definedName name="_xlnm.Extract" localSheetId="15">'PAGE 16'!#REF!</definedName>
    <definedName name="_xlnm.Extract" localSheetId="16">'PAGE 17'!#REF!</definedName>
    <definedName name="_xlnm.Extract" localSheetId="17">'PAGE 18'!#REF!</definedName>
    <definedName name="_xlnm.Extract" localSheetId="18">'PAGE 19'!#REF!</definedName>
    <definedName name="_xlnm.Extract" localSheetId="19">'PAGE 20'!#REF!</definedName>
    <definedName name="_xlnm.Extract" localSheetId="20">'PAGE 21'!#REF!</definedName>
    <definedName name="_xlnm.Extract" localSheetId="21">'PAGE 22'!#REF!</definedName>
    <definedName name="_xlnm.Extract" localSheetId="22">'PAGE 23'!#REF!</definedName>
    <definedName name="_xlnm.Extract" localSheetId="23">'PAGE 24'!#REF!</definedName>
    <definedName name="_xlnm.Extract" localSheetId="24">'PAGE 25'!#REF!</definedName>
    <definedName name="_xlnm.Extract" localSheetId="25">'PAGE 26'!#REF!</definedName>
    <definedName name="_xlnm.Extract" localSheetId="26">'PAGE 27'!#REF!</definedName>
    <definedName name="_xlnm.Extract" localSheetId="27">'PAGE 28'!#REF!</definedName>
    <definedName name="_xlnm.Extract" localSheetId="28">'PAGE 29'!#REF!</definedName>
    <definedName name="_xlnm.Extract" localSheetId="29">'PAGE 30'!#REF!</definedName>
    <definedName name="_xlnm.Extract" localSheetId="30">'PAGE 31'!#REF!</definedName>
    <definedName name="_xlnm.Extract" localSheetId="31">'PAGE 32'!#REF!</definedName>
    <definedName name="_xlnm.Extract" localSheetId="32">'PAGE 33'!#REF!</definedName>
    <definedName name="_xlnm.Extract" localSheetId="33">'PAGE 34'!#REF!</definedName>
    <definedName name="_xlnm.Extract" localSheetId="34">'PAGE 35'!#REF!</definedName>
    <definedName name="_xlnm.Extract" localSheetId="35">'PAGE 36'!#REF!</definedName>
    <definedName name="_xlnm.Extract" localSheetId="36">'PAGE 37'!#REF!</definedName>
    <definedName name="_xlnm.Extract" localSheetId="37">'PAGE 38'!#REF!</definedName>
    <definedName name="_xlnm.Extract" localSheetId="38">'PAGE 39'!#REF!</definedName>
    <definedName name="_xlnm.Extract" localSheetId="39">'PAGE 40'!#REF!</definedName>
    <definedName name="_xlnm.Extract" localSheetId="40">'PAGE 41'!#REF!</definedName>
    <definedName name="_xlnm.Extract" localSheetId="41">'PAGE 42'!#REF!</definedName>
    <definedName name="_xlnm.Extract" localSheetId="42">'PAGE 43'!#REF!</definedName>
    <definedName name="_xlnm.Extract" localSheetId="43">'PAGE 44'!#REF!</definedName>
    <definedName name="_xlnm.Extract" localSheetId="44">'PAGE 45'!#REF!</definedName>
    <definedName name="_xlnm.Extract" localSheetId="45">'PAGE 46'!#REF!</definedName>
    <definedName name="_xlnm.Extract" localSheetId="46">'PAGE 47'!#REF!</definedName>
    <definedName name="_xlnm.Extract" localSheetId="47">'PAGE 48'!#REF!</definedName>
    <definedName name="_xlnm.Extract" localSheetId="48">'PAGE 49'!#REF!</definedName>
    <definedName name="_xlnm.Extract" localSheetId="4">'PAGE 5'!#REF!</definedName>
    <definedName name="_xlnm.Extract" localSheetId="49">'PAGE 50'!#REF!</definedName>
    <definedName name="_xlnm.Extract" localSheetId="50">'PAGE 51'!#REF!</definedName>
    <definedName name="_xlnm.Extract" localSheetId="51">'PAGE 52'!#REF!</definedName>
    <definedName name="_xlnm.Extract" localSheetId="52">'PAGE 53'!#REF!</definedName>
    <definedName name="_xlnm.Extract" localSheetId="53">'PAGE 54'!#REF!</definedName>
    <definedName name="_xlnm.Extract" localSheetId="54">'PAGE 55'!#REF!</definedName>
    <definedName name="_xlnm.Extract" localSheetId="55">'PAGE 56'!#REF!</definedName>
    <definedName name="_xlnm.Extract" localSheetId="56">'PAGE 57'!#REF!</definedName>
    <definedName name="_xlnm.Extract" localSheetId="57">'PAGE 58'!#REF!</definedName>
    <definedName name="_xlnm.Extract" localSheetId="58">'PAGE 59'!#REF!</definedName>
    <definedName name="_xlnm.Extract" localSheetId="5">'PAGE 6'!#REF!</definedName>
    <definedName name="_xlnm.Extract" localSheetId="59">'PAGE 60'!#REF!</definedName>
    <definedName name="_xlnm.Extract" localSheetId="6">'PAGE 7'!#REF!</definedName>
    <definedName name="_xlnm.Extract" localSheetId="7">'PAGE 8'!#REF!</definedName>
    <definedName name="_xlnm.Extract" localSheetId="8">'PAGE 9'!#REF!</definedName>
    <definedName name="_xlnm.Print_Area" localSheetId="2">GENERAL!$A$1:$D$25</definedName>
    <definedName name="_xlnm.Print_Area" localSheetId="3">'Hospital Summary'!$B$1:$K$64</definedName>
    <definedName name="_xlnm.Print_Area" localSheetId="60">'INTERIM REPORT'!$A$1:$J$47</definedName>
    <definedName name="_xlnm.Print_Area" localSheetId="9">'PAGE 10'!$B$1:$Y$42</definedName>
    <definedName name="_xlnm.Print_Area" localSheetId="10">'PAGE 11'!$B$1:$Y$42</definedName>
    <definedName name="_xlnm.Print_Area" localSheetId="11">'PAGE 12'!$B$1:$Y$42</definedName>
    <definedName name="_xlnm.Print_Area" localSheetId="12">'PAGE 13'!$B$1:$Y$42</definedName>
    <definedName name="_xlnm.Print_Area" localSheetId="13">'PAGE 14'!$B$1:$Y$42</definedName>
    <definedName name="_xlnm.Print_Area" localSheetId="14">'PAGE 15'!$B$1:$Y$42</definedName>
    <definedName name="_xlnm.Print_Area" localSheetId="15">'PAGE 16'!$B$1:$Y$42</definedName>
    <definedName name="_xlnm.Print_Area" localSheetId="16">'PAGE 17'!$B$1:$Y$42</definedName>
    <definedName name="_xlnm.Print_Area" localSheetId="17">'PAGE 18'!$B$1:$Y$42</definedName>
    <definedName name="_xlnm.Print_Area" localSheetId="18">'PAGE 19'!$B$1:$Y$42</definedName>
    <definedName name="_xlnm.Print_Area" localSheetId="19">'PAGE 20'!$B$1:$Y$42</definedName>
    <definedName name="_xlnm.Print_Area" localSheetId="20">'PAGE 21'!$B$1:$Y$42</definedName>
    <definedName name="_xlnm.Print_Area" localSheetId="21">'PAGE 22'!$B$1:$Y$42</definedName>
    <definedName name="_xlnm.Print_Area" localSheetId="22">'PAGE 23'!$B$1:$Y$42</definedName>
    <definedName name="_xlnm.Print_Area" localSheetId="23">'PAGE 24'!$B$1:$Y$42</definedName>
    <definedName name="_xlnm.Print_Area" localSheetId="24">'PAGE 25'!$B$1:$Y$42</definedName>
    <definedName name="_xlnm.Print_Area" localSheetId="25">'PAGE 26'!$B$1:$Y$42</definedName>
    <definedName name="_xlnm.Print_Area" localSheetId="26">'PAGE 27'!$B$1:$Y$42</definedName>
    <definedName name="_xlnm.Print_Area" localSheetId="27">'PAGE 28'!$B$1:$Y$42</definedName>
    <definedName name="_xlnm.Print_Area" localSheetId="28">'PAGE 29'!$B$1:$Y$42</definedName>
    <definedName name="_xlnm.Print_Area" localSheetId="29">'PAGE 30'!$B$1:$Y$42</definedName>
    <definedName name="_xlnm.Print_Area" localSheetId="30">'PAGE 31'!$B$1:$Y$42</definedName>
    <definedName name="_xlnm.Print_Area" localSheetId="31">'PAGE 32'!$B$1:$Y$42</definedName>
    <definedName name="_xlnm.Print_Area" localSheetId="32">'PAGE 33'!$B$1:$Y$42</definedName>
    <definedName name="_xlnm.Print_Area" localSheetId="33">'PAGE 34'!$B$1:$Y$42</definedName>
    <definedName name="_xlnm.Print_Area" localSheetId="34">'PAGE 35'!$B$1:$Y$42</definedName>
    <definedName name="_xlnm.Print_Area" localSheetId="35">'PAGE 36'!$B$1:$Y$42</definedName>
    <definedName name="_xlnm.Print_Area" localSheetId="36">'PAGE 37'!$B$1:$Y$42</definedName>
    <definedName name="_xlnm.Print_Area" localSheetId="37">'PAGE 38'!$B$1:$Y$42</definedName>
    <definedName name="_xlnm.Print_Area" localSheetId="38">'PAGE 39'!$B$1:$Y$42</definedName>
    <definedName name="_xlnm.Print_Area" localSheetId="39">'PAGE 40'!$B$1:$Y$42</definedName>
    <definedName name="_xlnm.Print_Area" localSheetId="40">'PAGE 41'!$B$1:$Y$43</definedName>
    <definedName name="_xlnm.Print_Area" localSheetId="41">'PAGE 42'!$B$1:$Y$42</definedName>
    <definedName name="_xlnm.Print_Area" localSheetId="42">'PAGE 43'!$B$1:$Y$42</definedName>
    <definedName name="_xlnm.Print_Area" localSheetId="43">'PAGE 44'!$B$1:$Y$42</definedName>
    <definedName name="_xlnm.Print_Area" localSheetId="44">'PAGE 45'!$B$1:$Y$42</definedName>
    <definedName name="_xlnm.Print_Area" localSheetId="45">'PAGE 46'!$B$1:$Y$42</definedName>
    <definedName name="_xlnm.Print_Area" localSheetId="46">'PAGE 47'!$B$1:$Y$42</definedName>
    <definedName name="_xlnm.Print_Area" localSheetId="47">'PAGE 48'!$B$1:$Y$42</definedName>
    <definedName name="_xlnm.Print_Area" localSheetId="48">'PAGE 49'!$B$1:$Y$42</definedName>
    <definedName name="_xlnm.Print_Area" localSheetId="4">'PAGE 5'!$B$1:$Y$42</definedName>
    <definedName name="_xlnm.Print_Area" localSheetId="49">'PAGE 50'!$B$1:$Y$42</definedName>
    <definedName name="_xlnm.Print_Area" localSheetId="50">'PAGE 51'!$B$1:$Y$42</definedName>
    <definedName name="_xlnm.Print_Area" localSheetId="51">'PAGE 52'!$B$1:$Y$42</definedName>
    <definedName name="_xlnm.Print_Area" localSheetId="52">'PAGE 53'!$B$1:$Y$42</definedName>
    <definedName name="_xlnm.Print_Area" localSheetId="53">'PAGE 54'!$B$1:$Y$42</definedName>
    <definedName name="_xlnm.Print_Area" localSheetId="54">'PAGE 55'!$B$1:$Y$42</definedName>
    <definedName name="_xlnm.Print_Area" localSheetId="55">'PAGE 56'!$B$1:$Y$42</definedName>
    <definedName name="_xlnm.Print_Area" localSheetId="56">'PAGE 57'!$B$1:$Y$42</definedName>
    <definedName name="_xlnm.Print_Area" localSheetId="57">'PAGE 58'!$B$1:$Y$42</definedName>
    <definedName name="_xlnm.Print_Area" localSheetId="58">'PAGE 59'!$B$1:$Y$42</definedName>
    <definedName name="_xlnm.Print_Area" localSheetId="5">'PAGE 6'!$B$1:$Y$42</definedName>
    <definedName name="_xlnm.Print_Area" localSheetId="59">'PAGE 60'!$B$1:$Y$42</definedName>
    <definedName name="_xlnm.Print_Area" localSheetId="6">'PAGE 7'!$B$1:$Y$42</definedName>
    <definedName name="_xlnm.Print_Area" localSheetId="7">'PAGE 8'!$B$1:$Y$42</definedName>
    <definedName name="_xlnm.Print_Area" localSheetId="8">'PAGE 9'!$B$1:$Y$42</definedName>
    <definedName name="_xlnm.Print_Area" localSheetId="61">'Report Data'!$A$1:$E$24</definedName>
    <definedName name="_xlnm.Print_Area" localSheetId="62">'Report Info'!$A$1:$H$6</definedName>
    <definedName name="_xlnm.Print_Area" localSheetId="0">TITLE!$A$1:$L$20</definedName>
    <definedName name="_xlnm.Print_Area" localSheetId="1">TOC!$A$1:$G$39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77" l="1"/>
  <c r="AE74" i="77"/>
  <c r="AC74" i="77"/>
  <c r="AA74" i="77"/>
  <c r="Y74" i="77"/>
  <c r="W74" i="77"/>
  <c r="U74" i="77"/>
  <c r="S74" i="77"/>
  <c r="Q74" i="77"/>
  <c r="O74" i="77"/>
  <c r="M74" i="77"/>
  <c r="K74" i="77"/>
  <c r="I74" i="77"/>
  <c r="G74" i="77"/>
  <c r="E74" i="77"/>
  <c r="AE73" i="77"/>
  <c r="AC73" i="77"/>
  <c r="AA73" i="77"/>
  <c r="Y73" i="77"/>
  <c r="W73" i="77"/>
  <c r="U73" i="77"/>
  <c r="S73" i="77"/>
  <c r="Q73" i="77"/>
  <c r="O73" i="77"/>
  <c r="M73" i="77"/>
  <c r="K73" i="77"/>
  <c r="I73" i="77"/>
  <c r="G73" i="77"/>
  <c r="E73" i="77"/>
  <c r="AE72" i="77"/>
  <c r="AC72" i="77"/>
  <c r="AA72" i="77"/>
  <c r="Y72" i="77"/>
  <c r="W72" i="77"/>
  <c r="U72" i="77"/>
  <c r="S72" i="77"/>
  <c r="Q72" i="77"/>
  <c r="O72" i="77"/>
  <c r="M72" i="77"/>
  <c r="K72" i="77"/>
  <c r="I72" i="77"/>
  <c r="G72" i="77"/>
  <c r="E72" i="77"/>
  <c r="AE71" i="77"/>
  <c r="AC71" i="77"/>
  <c r="AA71" i="77"/>
  <c r="Y71" i="77"/>
  <c r="W71" i="77"/>
  <c r="U71" i="77"/>
  <c r="S71" i="77"/>
  <c r="Q71" i="77"/>
  <c r="O71" i="77"/>
  <c r="M71" i="77"/>
  <c r="K71" i="77"/>
  <c r="I71" i="77"/>
  <c r="G71" i="77"/>
  <c r="E71" i="77"/>
  <c r="AE68" i="77"/>
  <c r="AC68" i="77"/>
  <c r="AA68" i="77"/>
  <c r="Y68" i="77"/>
  <c r="W68" i="77"/>
  <c r="U68" i="77"/>
  <c r="S68" i="77"/>
  <c r="Q68" i="77"/>
  <c r="O68" i="77"/>
  <c r="M68" i="77"/>
  <c r="K68" i="77"/>
  <c r="I68" i="77"/>
  <c r="G68" i="77"/>
  <c r="E68" i="77"/>
  <c r="AE67" i="77"/>
  <c r="AC67" i="77"/>
  <c r="AA67" i="77"/>
  <c r="Y67" i="77"/>
  <c r="W67" i="77"/>
  <c r="U67" i="77"/>
  <c r="S67" i="77"/>
  <c r="Q67" i="77"/>
  <c r="O67" i="77"/>
  <c r="M67" i="77"/>
  <c r="K67" i="77"/>
  <c r="I67" i="77"/>
  <c r="G67" i="77"/>
  <c r="E67" i="77"/>
  <c r="AE66" i="77"/>
  <c r="AC66" i="77"/>
  <c r="AA66" i="77"/>
  <c r="Y66" i="77"/>
  <c r="W66" i="77"/>
  <c r="U66" i="77"/>
  <c r="S66" i="77"/>
  <c r="Q66" i="77"/>
  <c r="O66" i="77"/>
  <c r="M66" i="77"/>
  <c r="K66" i="77"/>
  <c r="I66" i="77"/>
  <c r="G66" i="77"/>
  <c r="E66" i="77"/>
  <c r="AE65" i="77"/>
  <c r="AC65" i="77"/>
  <c r="AA65" i="77"/>
  <c r="Y65" i="77"/>
  <c r="W65" i="77"/>
  <c r="U65" i="77"/>
  <c r="S65" i="77"/>
  <c r="Q65" i="77"/>
  <c r="O65" i="77"/>
  <c r="M65" i="77"/>
  <c r="K65" i="77"/>
  <c r="I65" i="77"/>
  <c r="G65" i="77"/>
  <c r="E65" i="77"/>
  <c r="AE64" i="77"/>
  <c r="AC64" i="77"/>
  <c r="AA64" i="77"/>
  <c r="Y64" i="77"/>
  <c r="W64" i="77"/>
  <c r="U64" i="77"/>
  <c r="S64" i="77"/>
  <c r="Q64" i="77"/>
  <c r="O64" i="77"/>
  <c r="M64" i="77"/>
  <c r="K64" i="77"/>
  <c r="I64" i="77"/>
  <c r="G64" i="77"/>
  <c r="E64" i="77"/>
  <c r="AE63" i="77"/>
  <c r="AC63" i="77"/>
  <c r="AA63" i="77"/>
  <c r="Y63" i="77"/>
  <c r="W63" i="77"/>
  <c r="U63" i="77"/>
  <c r="S63" i="77"/>
  <c r="Q63" i="77"/>
  <c r="O63" i="77"/>
  <c r="M63" i="77"/>
  <c r="K63" i="77"/>
  <c r="I63" i="77"/>
  <c r="G63" i="77"/>
  <c r="E63" i="77"/>
  <c r="AE62" i="77"/>
  <c r="AC62" i="77"/>
  <c r="AA62" i="77"/>
  <c r="Y62" i="77"/>
  <c r="W62" i="77"/>
  <c r="U62" i="77"/>
  <c r="S62" i="77"/>
  <c r="Q62" i="77"/>
  <c r="O62" i="77"/>
  <c r="M62" i="77"/>
  <c r="K62" i="77"/>
  <c r="I62" i="77"/>
  <c r="G62" i="77"/>
  <c r="E62" i="77"/>
  <c r="AE59" i="77"/>
  <c r="AC59" i="77"/>
  <c r="AA59" i="77"/>
  <c r="Y59" i="77"/>
  <c r="W59" i="77"/>
  <c r="U59" i="77"/>
  <c r="S59" i="77"/>
  <c r="Q59" i="77"/>
  <c r="O59" i="77"/>
  <c r="M59" i="77"/>
  <c r="K59" i="77"/>
  <c r="I59" i="77"/>
  <c r="G59" i="77"/>
  <c r="E59" i="77"/>
  <c r="AE58" i="77"/>
  <c r="AC58" i="77"/>
  <c r="AA58" i="77"/>
  <c r="Y58" i="77"/>
  <c r="W58" i="77"/>
  <c r="U58" i="77"/>
  <c r="S58" i="77"/>
  <c r="Q58" i="77"/>
  <c r="O58" i="77"/>
  <c r="M58" i="77"/>
  <c r="K58" i="77"/>
  <c r="I58" i="77"/>
  <c r="G58" i="77"/>
  <c r="E58" i="77"/>
  <c r="AE57" i="77"/>
  <c r="AC57" i="77"/>
  <c r="AA57" i="77"/>
  <c r="Y57" i="77"/>
  <c r="W57" i="77"/>
  <c r="U57" i="77"/>
  <c r="S57" i="77"/>
  <c r="Q57" i="77"/>
  <c r="O57" i="77"/>
  <c r="M57" i="77"/>
  <c r="K57" i="77"/>
  <c r="I57" i="77"/>
  <c r="G57" i="77"/>
  <c r="E57" i="77"/>
  <c r="AE56" i="77"/>
  <c r="AC56" i="77"/>
  <c r="AA56" i="77"/>
  <c r="Y56" i="77"/>
  <c r="W56" i="77"/>
  <c r="U56" i="77"/>
  <c r="S56" i="77"/>
  <c r="Q56" i="77"/>
  <c r="O56" i="77"/>
  <c r="M56" i="77"/>
  <c r="K56" i="77"/>
  <c r="I56" i="77"/>
  <c r="G56" i="77"/>
  <c r="E56" i="77"/>
  <c r="AE55" i="77"/>
  <c r="AC55" i="77"/>
  <c r="AA55" i="77"/>
  <c r="Y55" i="77"/>
  <c r="W55" i="77"/>
  <c r="U55" i="77"/>
  <c r="S55" i="77"/>
  <c r="Q55" i="77"/>
  <c r="O55" i="77"/>
  <c r="M55" i="77"/>
  <c r="K55" i="77"/>
  <c r="I55" i="77"/>
  <c r="G55" i="77"/>
  <c r="E55" i="77"/>
  <c r="AE54" i="77"/>
  <c r="AC54" i="77"/>
  <c r="AA54" i="77"/>
  <c r="Y54" i="77"/>
  <c r="W54" i="77"/>
  <c r="U54" i="77"/>
  <c r="S54" i="77"/>
  <c r="Q54" i="77"/>
  <c r="O54" i="77"/>
  <c r="M54" i="77"/>
  <c r="K54" i="77"/>
  <c r="I54" i="77"/>
  <c r="G54" i="77"/>
  <c r="E54" i="77"/>
  <c r="AE53" i="77"/>
  <c r="AC53" i="77"/>
  <c r="AA53" i="77"/>
  <c r="Y53" i="77"/>
  <c r="W53" i="77"/>
  <c r="U53" i="77"/>
  <c r="S53" i="77"/>
  <c r="Q53" i="77"/>
  <c r="O53" i="77"/>
  <c r="M53" i="77"/>
  <c r="K53" i="77"/>
  <c r="I53" i="77"/>
  <c r="G53" i="77"/>
  <c r="E53" i="77"/>
  <c r="AE52" i="77"/>
  <c r="AC52" i="77"/>
  <c r="AA52" i="77"/>
  <c r="Y52" i="77"/>
  <c r="W52" i="77"/>
  <c r="U52" i="77"/>
  <c r="S52" i="77"/>
  <c r="Q52" i="77"/>
  <c r="O52" i="77"/>
  <c r="M52" i="77"/>
  <c r="K52" i="77"/>
  <c r="I52" i="77"/>
  <c r="G52" i="77"/>
  <c r="E52" i="77"/>
  <c r="AE49" i="77"/>
  <c r="AC49" i="77"/>
  <c r="AA49" i="77"/>
  <c r="Y49" i="77"/>
  <c r="W49" i="77"/>
  <c r="U49" i="77"/>
  <c r="S49" i="77"/>
  <c r="Q49" i="77"/>
  <c r="O49" i="77"/>
  <c r="M49" i="77"/>
  <c r="K49" i="77"/>
  <c r="I49" i="77"/>
  <c r="G49" i="77"/>
  <c r="E49" i="77"/>
  <c r="AE48" i="77"/>
  <c r="AC48" i="77"/>
  <c r="AA48" i="77"/>
  <c r="Y48" i="77"/>
  <c r="W48" i="77"/>
  <c r="U48" i="77"/>
  <c r="S48" i="77"/>
  <c r="Q48" i="77"/>
  <c r="O48" i="77"/>
  <c r="M48" i="77"/>
  <c r="K48" i="77"/>
  <c r="I48" i="77"/>
  <c r="G48" i="77"/>
  <c r="E48" i="77"/>
  <c r="AE47" i="77"/>
  <c r="AC47" i="77"/>
  <c r="AA47" i="77"/>
  <c r="Y47" i="77"/>
  <c r="W47" i="77"/>
  <c r="U47" i="77"/>
  <c r="S47" i="77"/>
  <c r="Q47" i="77"/>
  <c r="O47" i="77"/>
  <c r="M47" i="77"/>
  <c r="K47" i="77"/>
  <c r="I47" i="77"/>
  <c r="G47" i="77"/>
  <c r="E47" i="77"/>
  <c r="AE46" i="77"/>
  <c r="AC46" i="77"/>
  <c r="AA46" i="77"/>
  <c r="Y46" i="77"/>
  <c r="W46" i="77"/>
  <c r="U46" i="77"/>
  <c r="S46" i="77"/>
  <c r="Q46" i="77"/>
  <c r="O46" i="77"/>
  <c r="M46" i="77"/>
  <c r="K46" i="77"/>
  <c r="I46" i="77"/>
  <c r="G46" i="77"/>
  <c r="E46" i="77"/>
  <c r="AE45" i="77"/>
  <c r="AC45" i="77"/>
  <c r="AA45" i="77"/>
  <c r="Y45" i="77"/>
  <c r="W45" i="77"/>
  <c r="U45" i="77"/>
  <c r="S45" i="77"/>
  <c r="Q45" i="77"/>
  <c r="O45" i="77"/>
  <c r="M45" i="77"/>
  <c r="K45" i="77"/>
  <c r="I45" i="77"/>
  <c r="G45" i="77"/>
  <c r="E45" i="77"/>
  <c r="AE42" i="77"/>
  <c r="AC42" i="77"/>
  <c r="AA42" i="77"/>
  <c r="Y42" i="77"/>
  <c r="W42" i="77"/>
  <c r="U42" i="77"/>
  <c r="S42" i="77"/>
  <c r="Q42" i="77"/>
  <c r="O42" i="77"/>
  <c r="M42" i="77"/>
  <c r="K42" i="77"/>
  <c r="I42" i="77"/>
  <c r="G42" i="77"/>
  <c r="E42" i="77"/>
  <c r="AE41" i="77"/>
  <c r="AC41" i="77"/>
  <c r="AA41" i="77"/>
  <c r="Y41" i="77"/>
  <c r="W41" i="77"/>
  <c r="U41" i="77"/>
  <c r="S41" i="77"/>
  <c r="Q41" i="77"/>
  <c r="O41" i="77"/>
  <c r="M41" i="77"/>
  <c r="K41" i="77"/>
  <c r="I41" i="77"/>
  <c r="G41" i="77"/>
  <c r="E41" i="77"/>
  <c r="AE40" i="77"/>
  <c r="AC40" i="77"/>
  <c r="AA40" i="77"/>
  <c r="Y40" i="77"/>
  <c r="W40" i="77"/>
  <c r="U40" i="77"/>
  <c r="S40" i="77"/>
  <c r="Q40" i="77"/>
  <c r="O40" i="77"/>
  <c r="M40" i="77"/>
  <c r="K40" i="77"/>
  <c r="I40" i="77"/>
  <c r="G40" i="77"/>
  <c r="E40" i="77"/>
  <c r="AE39" i="77"/>
  <c r="AC39" i="77"/>
  <c r="AA39" i="77"/>
  <c r="Y39" i="77"/>
  <c r="W39" i="77"/>
  <c r="U39" i="77"/>
  <c r="S39" i="77"/>
  <c r="Q39" i="77"/>
  <c r="O39" i="77"/>
  <c r="M39" i="77"/>
  <c r="K39" i="77"/>
  <c r="I39" i="77"/>
  <c r="G39" i="77"/>
  <c r="E39" i="77"/>
  <c r="AE38" i="77"/>
  <c r="AC38" i="77"/>
  <c r="AA38" i="77"/>
  <c r="Y38" i="77"/>
  <c r="W38" i="77"/>
  <c r="U38" i="77"/>
  <c r="S38" i="77"/>
  <c r="Q38" i="77"/>
  <c r="O38" i="77"/>
  <c r="M38" i="77"/>
  <c r="K38" i="77"/>
  <c r="I38" i="77"/>
  <c r="G38" i="77"/>
  <c r="E38" i="77"/>
  <c r="AE37" i="77"/>
  <c r="AC37" i="77"/>
  <c r="AA37" i="77"/>
  <c r="Y37" i="77"/>
  <c r="W37" i="77"/>
  <c r="U37" i="77"/>
  <c r="S37" i="77"/>
  <c r="Q37" i="77"/>
  <c r="O37" i="77"/>
  <c r="M37" i="77"/>
  <c r="K37" i="77"/>
  <c r="I37" i="77"/>
  <c r="G37" i="77"/>
  <c r="E37" i="77"/>
  <c r="AE36" i="77"/>
  <c r="AC36" i="77"/>
  <c r="AA36" i="77"/>
  <c r="Y36" i="77"/>
  <c r="W36" i="77"/>
  <c r="U36" i="77"/>
  <c r="S36" i="77"/>
  <c r="Q36" i="77"/>
  <c r="O36" i="77"/>
  <c r="M36" i="77"/>
  <c r="K36" i="77"/>
  <c r="I36" i="77"/>
  <c r="G36" i="77"/>
  <c r="E36" i="77"/>
  <c r="AE35" i="77"/>
  <c r="AC35" i="77"/>
  <c r="AA35" i="77"/>
  <c r="Y35" i="77"/>
  <c r="W35" i="77"/>
  <c r="U35" i="77"/>
  <c r="S35" i="77"/>
  <c r="Q35" i="77"/>
  <c r="O35" i="77"/>
  <c r="M35" i="77"/>
  <c r="K35" i="77"/>
  <c r="I35" i="77"/>
  <c r="G35" i="77"/>
  <c r="E35" i="77"/>
  <c r="AE34" i="77"/>
  <c r="AC34" i="77"/>
  <c r="AA34" i="77"/>
  <c r="Y34" i="77"/>
  <c r="W34" i="77"/>
  <c r="U34" i="77"/>
  <c r="S34" i="77"/>
  <c r="Q34" i="77"/>
  <c r="O34" i="77"/>
  <c r="M34" i="77"/>
  <c r="K34" i="77"/>
  <c r="I34" i="77"/>
  <c r="G34" i="77"/>
  <c r="E34" i="77"/>
  <c r="AE33" i="77"/>
  <c r="AC33" i="77"/>
  <c r="AA33" i="77"/>
  <c r="Y33" i="77"/>
  <c r="W33" i="77"/>
  <c r="U33" i="77"/>
  <c r="S33" i="77"/>
  <c r="Q33" i="77"/>
  <c r="O33" i="77"/>
  <c r="M33" i="77"/>
  <c r="K33" i="77"/>
  <c r="I33" i="77"/>
  <c r="G33" i="77"/>
  <c r="E33" i="77"/>
  <c r="AE32" i="77"/>
  <c r="AC32" i="77"/>
  <c r="AA32" i="77"/>
  <c r="Y32" i="77"/>
  <c r="W32" i="77"/>
  <c r="U32" i="77"/>
  <c r="S32" i="77"/>
  <c r="Q32" i="77"/>
  <c r="O32" i="77"/>
  <c r="M32" i="77"/>
  <c r="K32" i="77"/>
  <c r="I32" i="77"/>
  <c r="G32" i="77"/>
  <c r="E32" i="77"/>
  <c r="AE31" i="77"/>
  <c r="AC31" i="77"/>
  <c r="AA31" i="77"/>
  <c r="Y31" i="77"/>
  <c r="W31" i="77"/>
  <c r="U31" i="77"/>
  <c r="S31" i="77"/>
  <c r="Q31" i="77"/>
  <c r="O31" i="77"/>
  <c r="M31" i="77"/>
  <c r="K31" i="77"/>
  <c r="I31" i="77"/>
  <c r="G31" i="77"/>
  <c r="E31" i="77"/>
  <c r="AE30" i="77"/>
  <c r="AC30" i="77"/>
  <c r="AA30" i="77"/>
  <c r="Y30" i="77"/>
  <c r="W30" i="77"/>
  <c r="U30" i="77"/>
  <c r="S30" i="77"/>
  <c r="Q30" i="77"/>
  <c r="O30" i="77"/>
  <c r="M30" i="77"/>
  <c r="K30" i="77"/>
  <c r="I30" i="77"/>
  <c r="G30" i="77"/>
  <c r="E30" i="77"/>
  <c r="AE27" i="77"/>
  <c r="AC27" i="77"/>
  <c r="AA27" i="77"/>
  <c r="Y27" i="77"/>
  <c r="W27" i="77"/>
  <c r="U27" i="77"/>
  <c r="S27" i="77"/>
  <c r="Q27" i="77"/>
  <c r="O27" i="77"/>
  <c r="M27" i="77"/>
  <c r="K27" i="77"/>
  <c r="I27" i="77"/>
  <c r="G27" i="77"/>
  <c r="E27" i="77"/>
  <c r="AE26" i="77"/>
  <c r="AC26" i="77"/>
  <c r="AA26" i="77"/>
  <c r="Y26" i="77"/>
  <c r="W26" i="77"/>
  <c r="U26" i="77"/>
  <c r="S26" i="77"/>
  <c r="Q26" i="77"/>
  <c r="O26" i="77"/>
  <c r="M26" i="77"/>
  <c r="K26" i="77"/>
  <c r="I26" i="77"/>
  <c r="G26" i="77"/>
  <c r="E26" i="77"/>
  <c r="AE25" i="77"/>
  <c r="AC25" i="77"/>
  <c r="AA25" i="77"/>
  <c r="Y25" i="77"/>
  <c r="W25" i="77"/>
  <c r="U25" i="77"/>
  <c r="S25" i="77"/>
  <c r="Q25" i="77"/>
  <c r="O25" i="77"/>
  <c r="M25" i="77"/>
  <c r="K25" i="77"/>
  <c r="I25" i="77"/>
  <c r="G25" i="77"/>
  <c r="E25" i="77"/>
  <c r="AE24" i="77"/>
  <c r="AC24" i="77"/>
  <c r="AA24" i="77"/>
  <c r="Y24" i="77"/>
  <c r="W24" i="77"/>
  <c r="U24" i="77"/>
  <c r="S24" i="77"/>
  <c r="Q24" i="77"/>
  <c r="O24" i="77"/>
  <c r="M24" i="77"/>
  <c r="K24" i="77"/>
  <c r="I24" i="77"/>
  <c r="G24" i="77"/>
  <c r="E24" i="77"/>
  <c r="AE23" i="77"/>
  <c r="AC23" i="77"/>
  <c r="AA23" i="77"/>
  <c r="Y23" i="77"/>
  <c r="W23" i="77"/>
  <c r="U23" i="77"/>
  <c r="S23" i="77"/>
  <c r="Q23" i="77"/>
  <c r="O23" i="77"/>
  <c r="M23" i="77"/>
  <c r="K23" i="77"/>
  <c r="I23" i="77"/>
  <c r="G23" i="77"/>
  <c r="E23" i="77"/>
  <c r="AE22" i="77"/>
  <c r="AC22" i="77"/>
  <c r="AA22" i="77"/>
  <c r="Y22" i="77"/>
  <c r="W22" i="77"/>
  <c r="U22" i="77"/>
  <c r="S22" i="77"/>
  <c r="Q22" i="77"/>
  <c r="O22" i="77"/>
  <c r="M22" i="77"/>
  <c r="K22" i="77"/>
  <c r="I22" i="77"/>
  <c r="G22" i="77"/>
  <c r="E22" i="77"/>
  <c r="AE21" i="77"/>
  <c r="AC21" i="77"/>
  <c r="AA21" i="77"/>
  <c r="Y21" i="77"/>
  <c r="W21" i="77"/>
  <c r="U21" i="77"/>
  <c r="S21" i="77"/>
  <c r="Q21" i="77"/>
  <c r="O21" i="77"/>
  <c r="M21" i="77"/>
  <c r="K21" i="77"/>
  <c r="I21" i="77"/>
  <c r="G21" i="77"/>
  <c r="E21" i="77"/>
  <c r="AE20" i="77"/>
  <c r="AC20" i="77"/>
  <c r="AA20" i="77"/>
  <c r="Y20" i="77"/>
  <c r="W20" i="77"/>
  <c r="U20" i="77"/>
  <c r="S20" i="77"/>
  <c r="Q20" i="77"/>
  <c r="O20" i="77"/>
  <c r="M20" i="77"/>
  <c r="K20" i="77"/>
  <c r="I20" i="77"/>
  <c r="G20" i="77"/>
  <c r="E20" i="77"/>
  <c r="AE19" i="77"/>
  <c r="AC19" i="77"/>
  <c r="AA19" i="77"/>
  <c r="Y19" i="77"/>
  <c r="W19" i="77"/>
  <c r="U19" i="77"/>
  <c r="S19" i="77"/>
  <c r="Q19" i="77"/>
  <c r="O19" i="77"/>
  <c r="M19" i="77"/>
  <c r="K19" i="77"/>
  <c r="I19" i="77"/>
  <c r="G19" i="77"/>
  <c r="E19" i="77"/>
  <c r="AE18" i="77"/>
  <c r="AC18" i="77"/>
  <c r="AA18" i="77"/>
  <c r="Y18" i="77"/>
  <c r="W18" i="77"/>
  <c r="U18" i="77"/>
  <c r="S18" i="77"/>
  <c r="Q18" i="77"/>
  <c r="O18" i="77"/>
  <c r="M18" i="77"/>
  <c r="K18" i="77"/>
  <c r="I18" i="77"/>
  <c r="G18" i="77"/>
  <c r="E18" i="77"/>
  <c r="AE17" i="77"/>
  <c r="AC17" i="77"/>
  <c r="AA17" i="77"/>
  <c r="Y17" i="77"/>
  <c r="W17" i="77"/>
  <c r="U17" i="77"/>
  <c r="S17" i="77"/>
  <c r="Q17" i="77"/>
  <c r="O17" i="77"/>
  <c r="M17" i="77"/>
  <c r="K17" i="77"/>
  <c r="I17" i="77"/>
  <c r="G17" i="77"/>
  <c r="E17" i="77"/>
  <c r="AE16" i="77"/>
  <c r="AC16" i="77"/>
  <c r="AA16" i="77"/>
  <c r="Y16" i="77"/>
  <c r="W16" i="77"/>
  <c r="U16" i="77"/>
  <c r="S16" i="77"/>
  <c r="Q16" i="77"/>
  <c r="O16" i="77"/>
  <c r="M16" i="77"/>
  <c r="K16" i="77"/>
  <c r="I16" i="77"/>
  <c r="G16" i="77"/>
  <c r="E16" i="77"/>
  <c r="AE13" i="77"/>
  <c r="AC13" i="77"/>
  <c r="AA13" i="77"/>
  <c r="Y13" i="77"/>
  <c r="W13" i="77"/>
  <c r="U13" i="77"/>
  <c r="S13" i="77"/>
  <c r="Q13" i="77"/>
  <c r="O13" i="77"/>
  <c r="M13" i="77"/>
  <c r="K13" i="77"/>
  <c r="I13" i="77"/>
  <c r="G13" i="77"/>
  <c r="E13" i="77"/>
  <c r="AE12" i="77"/>
  <c r="AC12" i="77"/>
  <c r="AA12" i="77"/>
  <c r="Y12" i="77"/>
  <c r="W12" i="77"/>
  <c r="U12" i="77"/>
  <c r="S12" i="77"/>
  <c r="Q12" i="77"/>
  <c r="O12" i="77"/>
  <c r="M12" i="77"/>
  <c r="K12" i="77"/>
  <c r="I12" i="77"/>
  <c r="G12" i="77"/>
  <c r="E12" i="77"/>
  <c r="AE11" i="77"/>
  <c r="AC11" i="77"/>
  <c r="AA11" i="77"/>
  <c r="Y11" i="77"/>
  <c r="W11" i="77"/>
  <c r="U11" i="77"/>
  <c r="S11" i="77"/>
  <c r="Q11" i="77"/>
  <c r="O11" i="77"/>
  <c r="M11" i="77"/>
  <c r="K11" i="77"/>
  <c r="I11" i="77"/>
  <c r="G11" i="77"/>
  <c r="E11" i="77"/>
  <c r="AE10" i="77"/>
  <c r="AC10" i="77"/>
  <c r="AA10" i="77"/>
  <c r="Y10" i="77"/>
  <c r="W10" i="77"/>
  <c r="U10" i="77"/>
  <c r="S10" i="77"/>
  <c r="Q10" i="77"/>
  <c r="O10" i="77"/>
  <c r="M10" i="77"/>
  <c r="K10" i="77"/>
  <c r="I10" i="77"/>
  <c r="G10" i="77"/>
  <c r="E10" i="77"/>
  <c r="AE9" i="77"/>
  <c r="AC9" i="77"/>
  <c r="AA9" i="77"/>
  <c r="Y9" i="77"/>
  <c r="W9" i="77"/>
  <c r="U9" i="77"/>
  <c r="S9" i="77"/>
  <c r="Q9" i="77"/>
  <c r="O9" i="77"/>
  <c r="M9" i="77"/>
  <c r="K9" i="77"/>
  <c r="I9" i="77"/>
  <c r="G9" i="77"/>
  <c r="E9" i="77"/>
  <c r="AE8" i="77"/>
  <c r="AC8" i="77"/>
  <c r="AA8" i="77"/>
  <c r="Y8" i="77"/>
  <c r="W8" i="77"/>
  <c r="U8" i="77"/>
  <c r="S8" i="77"/>
  <c r="Q8" i="77"/>
  <c r="O8" i="77"/>
  <c r="M8" i="77"/>
  <c r="K8" i="77"/>
  <c r="I8" i="77"/>
  <c r="G8" i="77"/>
  <c r="E8" i="77"/>
  <c r="AE7" i="77"/>
  <c r="AC7" i="77"/>
  <c r="AA7" i="77"/>
  <c r="Y7" i="77"/>
  <c r="W7" i="77"/>
  <c r="U7" i="77"/>
  <c r="S7" i="77"/>
  <c r="Q7" i="77"/>
  <c r="O7" i="77"/>
  <c r="M7" i="77"/>
  <c r="K7" i="77"/>
  <c r="I7" i="77"/>
  <c r="G7" i="77"/>
  <c r="E7" i="77"/>
  <c r="AE6" i="77"/>
  <c r="AL6" i="77" s="1"/>
  <c r="AC6" i="77"/>
  <c r="AA6" i="77"/>
  <c r="AJ6" i="77" s="1"/>
  <c r="Y6" i="77"/>
  <c r="AH6" i="77" s="1"/>
  <c r="W6" i="77"/>
  <c r="U6" i="77"/>
  <c r="S6" i="77"/>
  <c r="Q6" i="77"/>
  <c r="O6" i="77"/>
  <c r="M6" i="77"/>
  <c r="E5" i="77"/>
  <c r="D74" i="77" l="1"/>
  <c r="D73" i="77"/>
  <c r="D72" i="77"/>
  <c r="D71" i="77"/>
  <c r="D68" i="77"/>
  <c r="D67" i="77"/>
  <c r="D66" i="77"/>
  <c r="D65" i="77"/>
  <c r="D64" i="77"/>
  <c r="D63" i="77"/>
  <c r="D62" i="77"/>
  <c r="D59" i="77"/>
  <c r="D58" i="77"/>
  <c r="D57" i="77"/>
  <c r="D56" i="77"/>
  <c r="D55" i="77"/>
  <c r="D54" i="77"/>
  <c r="D53" i="77"/>
  <c r="D52" i="77"/>
  <c r="D49" i="77"/>
  <c r="D48" i="77"/>
  <c r="D47" i="77"/>
  <c r="D46" i="77"/>
  <c r="D45" i="77"/>
  <c r="D42" i="77"/>
  <c r="D41" i="77"/>
  <c r="D40" i="77"/>
  <c r="D39" i="77"/>
  <c r="D38" i="77"/>
  <c r="D37" i="77"/>
  <c r="D36" i="77"/>
  <c r="D35" i="77"/>
  <c r="D34" i="77"/>
  <c r="D33" i="77"/>
  <c r="D32" i="77"/>
  <c r="D31" i="77"/>
  <c r="D30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3" i="77"/>
  <c r="D12" i="77"/>
  <c r="D11" i="77"/>
  <c r="D10" i="77"/>
  <c r="D9" i="77"/>
  <c r="D8" i="77"/>
  <c r="D7" i="77"/>
  <c r="AL56" i="77" l="1"/>
  <c r="AH67" i="77"/>
  <c r="AL23" i="77"/>
  <c r="AL45" i="77"/>
  <c r="AL18" i="77"/>
  <c r="AH16" i="77"/>
  <c r="AH66" i="77"/>
  <c r="AH18" i="77"/>
  <c r="AJ64" i="77"/>
  <c r="AJ47" i="77"/>
  <c r="AL46" i="77"/>
  <c r="AL41" i="77"/>
  <c r="AH42" i="77"/>
  <c r="AH49" i="77"/>
  <c r="AH59" i="77"/>
  <c r="AL48" i="77"/>
  <c r="AH9" i="77"/>
  <c r="AH38" i="77"/>
  <c r="AL33" i="77"/>
  <c r="AL54" i="77"/>
  <c r="AL52" i="77"/>
  <c r="AL8" i="77"/>
  <c r="AJ40" i="77"/>
  <c r="AJ46" i="77"/>
  <c r="AH11" i="77"/>
  <c r="AJ26" i="77"/>
  <c r="AH57" i="77"/>
  <c r="AL36" i="77"/>
  <c r="AH71" i="77"/>
  <c r="AJ59" i="77"/>
  <c r="AL38" i="77"/>
  <c r="AL49" i="77"/>
  <c r="AL53" i="77"/>
  <c r="AJ72" i="77"/>
  <c r="AJ27" i="77"/>
  <c r="AJ55" i="77"/>
  <c r="AL64" i="77"/>
  <c r="AJ45" i="77"/>
  <c r="AJ42" i="77"/>
  <c r="AJ10" i="77"/>
  <c r="AL7" i="77"/>
  <c r="AJ71" i="77"/>
  <c r="AJ48" i="77"/>
  <c r="AH63" i="77"/>
  <c r="AL65" i="77"/>
  <c r="AH58" i="77"/>
  <c r="AJ7" i="77"/>
  <c r="AH33" i="77"/>
  <c r="AJ25" i="77"/>
  <c r="AL40" i="77"/>
  <c r="AL32" i="77"/>
  <c r="AJ58" i="77"/>
  <c r="AJ66" i="77"/>
  <c r="AJ35" i="77"/>
  <c r="AJ34" i="77"/>
  <c r="AH35" i="77"/>
  <c r="AJ74" i="77"/>
  <c r="AJ54" i="77"/>
  <c r="AL57" i="77"/>
  <c r="AL63" i="77"/>
  <c r="AL12" i="77"/>
  <c r="AH34" i="77"/>
  <c r="AJ32" i="77"/>
  <c r="AL25" i="77"/>
  <c r="AL34" i="77"/>
  <c r="AL59" i="77"/>
  <c r="AL66" i="77"/>
  <c r="AL20" i="77"/>
  <c r="AH55" i="77"/>
  <c r="AL67" i="77"/>
  <c r="AL31" i="77"/>
  <c r="AJ20" i="77"/>
  <c r="AH39" i="77"/>
  <c r="AL58" i="77"/>
  <c r="AL39" i="77"/>
  <c r="AL30" i="77"/>
  <c r="AH73" i="77"/>
  <c r="AH74" i="77"/>
  <c r="AJ53" i="77"/>
  <c r="AJ68" i="77"/>
  <c r="AL71" i="77"/>
  <c r="AH17" i="77"/>
  <c r="AH10" i="77"/>
  <c r="AL72" i="77"/>
  <c r="AJ62" i="77"/>
  <c r="AL21" i="77"/>
  <c r="AH19" i="77"/>
  <c r="AH68" i="77"/>
  <c r="AJ49" i="77"/>
  <c r="AH47" i="77"/>
  <c r="AJ63" i="77"/>
  <c r="AJ31" i="77"/>
  <c r="AJ24" i="77"/>
  <c r="AL73" i="77"/>
  <c r="AL35" i="77"/>
  <c r="AH22" i="77"/>
  <c r="AJ52" i="77"/>
  <c r="AJ38" i="77"/>
  <c r="AJ21" i="77"/>
  <c r="AJ57" i="77"/>
  <c r="AJ23" i="77"/>
  <c r="AL62" i="77"/>
  <c r="AL10" i="77"/>
  <c r="AL27" i="77"/>
  <c r="AL74" i="77"/>
  <c r="AJ30" i="77"/>
  <c r="AJ67" i="77"/>
  <c r="AL22" i="77"/>
  <c r="AJ41" i="77"/>
  <c r="AL55" i="77"/>
  <c r="AL19" i="77"/>
  <c r="AJ22" i="77"/>
  <c r="AL17" i="77"/>
  <c r="AJ36" i="77"/>
  <c r="AL47" i="77"/>
  <c r="AL68" i="77"/>
  <c r="AJ12" i="77"/>
  <c r="AL42" i="77"/>
  <c r="AJ56" i="77"/>
  <c r="AH27" i="77" l="1"/>
  <c r="AH41" i="77"/>
  <c r="AH64" i="77"/>
  <c r="AH31" i="77"/>
  <c r="AH48" i="77"/>
  <c r="AH45" i="77"/>
  <c r="AH65" i="77"/>
  <c r="AH30" i="77"/>
  <c r="AH54" i="77"/>
  <c r="AH7" i="77"/>
  <c r="AH8" i="77"/>
  <c r="AH53" i="77"/>
  <c r="AH40" i="77"/>
  <c r="AH72" i="77"/>
  <c r="AH21" i="77"/>
  <c r="AH62" i="77"/>
  <c r="AH32" i="77"/>
  <c r="AH52" i="77"/>
  <c r="AH56" i="77"/>
  <c r="AJ39" i="77"/>
  <c r="AJ9" i="77"/>
  <c r="AL13" i="77"/>
  <c r="AJ13" i="77"/>
  <c r="AJ65" i="77"/>
  <c r="AJ33" i="77"/>
  <c r="AL16" i="77"/>
  <c r="AJ18" i="77"/>
  <c r="AL26" i="77"/>
  <c r="AL24" i="77"/>
  <c r="AJ11" i="77"/>
  <c r="AJ73" i="77"/>
  <c r="AL9" i="77"/>
  <c r="AJ17" i="77"/>
  <c r="AL11" i="77"/>
  <c r="AJ19" i="77"/>
  <c r="AJ8" i="77"/>
  <c r="AJ16" i="77"/>
  <c r="AH25" i="77" l="1"/>
  <c r="AH20" i="77"/>
  <c r="AH13" i="77"/>
  <c r="AH26" i="77"/>
  <c r="AH23" i="77"/>
  <c r="AH12" i="77"/>
  <c r="AH24" i="77"/>
  <c r="AH46" i="77"/>
  <c r="AH36" i="77"/>
</calcChain>
</file>

<file path=xl/sharedStrings.xml><?xml version="1.0" encoding="utf-8"?>
<sst xmlns="http://schemas.openxmlformats.org/spreadsheetml/2006/main" count="17576" uniqueCount="594">
  <si>
    <t>Levels</t>
  </si>
  <si>
    <t>Accounts</t>
  </si>
  <si>
    <t>Actuals</t>
  </si>
  <si>
    <t>Brattleboro Memorial Hospital</t>
  </si>
  <si>
    <t/>
  </si>
  <si>
    <t>Central Vermont Medical Center</t>
  </si>
  <si>
    <t>Copley Hospital</t>
  </si>
  <si>
    <t>Gifford Medical Center</t>
  </si>
  <si>
    <t>Grace Cottage Hospital</t>
  </si>
  <si>
    <t>Mt. Ascutney Hospital &amp; Health Ctr</t>
  </si>
  <si>
    <t>North Country Hospital</t>
  </si>
  <si>
    <t>Northeastern VT Regional Hospital</t>
  </si>
  <si>
    <t>Northwestern Medical Center</t>
  </si>
  <si>
    <t>Porter Medical Center</t>
  </si>
  <si>
    <t>Rutland Regional Medical Center</t>
  </si>
  <si>
    <t>Southwestern VT Medical Center</t>
  </si>
  <si>
    <t>Springfield Hospital</t>
  </si>
  <si>
    <t>All Vermont Community Hospitals</t>
  </si>
  <si>
    <t>Description:</t>
  </si>
  <si>
    <t>Currency:</t>
  </si>
  <si>
    <t>United States of America, Dollars</t>
  </si>
  <si>
    <t>NO CONDITIONAL FORMATTING IN ORANGE AREA</t>
  </si>
  <si>
    <t>25-99 BEDS</t>
  </si>
  <si>
    <t>Critical Access Hospitals</t>
  </si>
  <si>
    <t>100-249 BEDS</t>
  </si>
  <si>
    <t>OVER 400 BEDS</t>
  </si>
  <si>
    <t>COMPARATIVE DATA</t>
  </si>
  <si>
    <t>SYSTEM TOTAL OR AVG. - ALL VT HOSPITALS</t>
  </si>
  <si>
    <t>MEDIAN - ALL VERMONT HOSPITALS</t>
  </si>
  <si>
    <t>MEDIAN - CRITICAL ACCESS (CAH) HOSPITALS</t>
  </si>
  <si>
    <t>NORTHEAST CAH</t>
  </si>
  <si>
    <t>OTHER NON-PROFIT</t>
  </si>
  <si>
    <t>100-199 BEDS</t>
  </si>
  <si>
    <t>ALL TEACHING</t>
  </si>
  <si>
    <t>&gt;499 BEDS</t>
  </si>
  <si>
    <t>STATISTIC</t>
  </si>
  <si>
    <t>RANKING</t>
  </si>
  <si>
    <t>CAH</t>
  </si>
  <si>
    <t>BEDS</t>
  </si>
  <si>
    <t>STATE</t>
  </si>
  <si>
    <t>PERCENT CHANGE</t>
  </si>
  <si>
    <t>Northeast CAH</t>
  </si>
  <si>
    <t>Other Non-Profit</t>
  </si>
  <si>
    <t>100 - 199 Beds</t>
  </si>
  <si>
    <t>All Teaching</t>
  </si>
  <si>
    <t>Greater Than 499 Beds</t>
  </si>
  <si>
    <t>[Avg_Daily_Census_Metric] Average Daily Census</t>
  </si>
  <si>
    <t>[Avg_Length_of_Stay_Metric] Average Length of Stay</t>
  </si>
  <si>
    <t>[Acute_ALOS_Metric] Acute ALOS</t>
  </si>
  <si>
    <t>[Adj_Admits_Metric] Adjusted Admissions</t>
  </si>
  <si>
    <t>[Adj_Days_Metric] Adjusted Days</t>
  </si>
  <si>
    <t>[Acute_Care_Ave_Daily_Census_Metric] Acute Care Ave Daily Census</t>
  </si>
  <si>
    <t>[Age_of_Plant_Metric] Age of Plant</t>
  </si>
  <si>
    <t>[Age_of_Plant_Bldg_Metric] Age of Plant Building</t>
  </si>
  <si>
    <t>[Age_of_Plant_Equip_Metric] Age of Plant Equipment</t>
  </si>
  <si>
    <t>[Long_Term_Debt_Cap_Metric] Long Term Debt to Capitalization</t>
  </si>
  <si>
    <t>[Debt_per_Staff_Bed_Metric] Debt per Staffed Bed</t>
  </si>
  <si>
    <t>[Net_Prop_Plant_and_Equip_per_Staffed_Bed_Metric] Net Prop, Plant &amp; Equip per Staffed Bed</t>
  </si>
  <si>
    <t>[Long_Term_Debt_to_Total_Assets_Metric] Long Term Debt to Total Assets</t>
  </si>
  <si>
    <t>[Debt_Service_Coverage_Ratio_Metric] Debt Service Coverage Ratio</t>
  </si>
  <si>
    <t>[Depreciation_Rate_Metric] Depreciation Rate</t>
  </si>
  <si>
    <t>[Cap_Expenditures_to_Depreciation_Metric] Capital Expenditures to Depreciation</t>
  </si>
  <si>
    <t>[Cap_Expenditure_Growth_Rate_Metric] Capital Expenditure Growth Rate</t>
  </si>
  <si>
    <t>[Cap_Acquisitions_as_a_pct_of_Net_Patient_Rev_Metric] Capital Acquisitions as a % of Net Patient Rev</t>
  </si>
  <si>
    <t>[Deduction_pct_Metric] Deduction %</t>
  </si>
  <si>
    <t>[Bad_Debt_pct_Metric] Bad Debt %</t>
  </si>
  <si>
    <t>[Free_Care_pct_Metric] Free Care %</t>
  </si>
  <si>
    <t>[Operating_Margin_pct_Metric] Operating Margin %</t>
  </si>
  <si>
    <t>[Total_Margin_pct_Metric] Total Margin %</t>
  </si>
  <si>
    <t>[Outpatient_Gross_Rev_pct_Metric] Outpatient Gross Revenue %</t>
  </si>
  <si>
    <t>[Inpatient_Gross_Rev_pct_Metric] Inpatient Gross Revenue %</t>
  </si>
  <si>
    <t>[SNF_Rehab_Swing_Gross_Rev_pct_Metric] SNF/Rehab/Swing Gross Revenue %</t>
  </si>
  <si>
    <t>[Medicare_Net_Patient_Rev_pct_incl_Phys_Metric] Medicare Net Patient Revenue % including Phys</t>
  </si>
  <si>
    <t>[Medicaid_Net_Patient_Rev_pct_incl_Phys_Metric] Medicaid Net Patient Revenue % including Phys</t>
  </si>
  <si>
    <t>[Commercial_Self_Pay_Net_Patient_Rev_pct_incl_Phys_Metric] Commercial/Self Pay Net Patient Rev % including Phys</t>
  </si>
  <si>
    <t>[Adj_Admits_Per_FTE_Metric] Adjusted Admissions Per FTE</t>
  </si>
  <si>
    <t>[FTEs_per_100_Adj_Discharges_Metric] FTEs per 100 Adj Discharges</t>
  </si>
  <si>
    <t>[FTEs_Per_Adj_Occupied_Bed_Metric] FTEs Per Adjusted Occupied Bed</t>
  </si>
  <si>
    <t>[Return_On_Assets_Metric] Return On Assets</t>
  </si>
  <si>
    <t>[OH_Exp_w_fringe_pct_of_TTL_OPEX_Metric] Overhead Expense w/ fringe, as a % of Total Operating Exp</t>
  </si>
  <si>
    <t>[Cost_per_Adj_Admits_Metric] Cost per Adjusted Admission</t>
  </si>
  <si>
    <t>[Salary_per_FTE_NonMD_Metric] Salary per FTE - Non-MD</t>
  </si>
  <si>
    <t>[Salary_and_Benefits_per_FTE_NonMD_Metric] Salary &amp; Benefits per FTE - Non-MD</t>
  </si>
  <si>
    <t>[Fringe_Benefit_pct_NonMD_Metric] Fringe Benefit % - Non-MD</t>
  </si>
  <si>
    <t>[Comp_Ratio_Metric] Compensation Ratio</t>
  </si>
  <si>
    <t>[Cap_Cost_pct_of_Total_Expense_Metric] Capital Cost % of Total Expense</t>
  </si>
  <si>
    <t>[Cap_Cost_per_Adj_Admits_Metric] Capital Cost per Adjusted Admission</t>
  </si>
  <si>
    <t>[Contractual_Allowance_pct_Metric] Contractual Allowance %</t>
  </si>
  <si>
    <t>[Current_Ratio_Metric] Current Ratio</t>
  </si>
  <si>
    <t>[Days_Payable_metric] Days Payable</t>
  </si>
  <si>
    <t>[Days_Receivable_Metric] Days Receivable</t>
  </si>
  <si>
    <t>[Days_Cash_on_Hand_Metric] Days Cash on Hand</t>
  </si>
  <si>
    <t>[Cash_Flow_Margin_Metric] Cash Flow Margin</t>
  </si>
  <si>
    <t>[Cash_to_Long_Term_Debt_Metric] Cash to Long Term Debt</t>
  </si>
  <si>
    <t>[Cash_Flow_to_Total_Debt_Metric] Cash Flow to Total Debt</t>
  </si>
  <si>
    <t>[Gross_Price_per_Discharge_Metric] Gross Price per Discharge</t>
  </si>
  <si>
    <t>[Gross_Price_per_Visit_Metric] Gross Price per Visit</t>
  </si>
  <si>
    <t>[Gross_Rev_per_Adj_Admits_Metric] Gross Revenue per Adj Admission</t>
  </si>
  <si>
    <t>[Net_Rev_per_Adj_Admits_Metric] Net Revenue per Adjusted Admission</t>
  </si>
  <si>
    <t>[Phys_Gross_Pct_Ttl_Gross_Metric] Physician Gross as % of Ttl Gross Rev</t>
  </si>
  <si>
    <t>[Phys_Pct_Net_Rev_Metric] Physician % of Net Rev</t>
  </si>
  <si>
    <t>[Free_Care_Gross_Metric] Free Care (Gross Revenue)</t>
  </si>
  <si>
    <t>All Vermont Community Hospitals (Rollup)</t>
  </si>
  <si>
    <t>BENCHMARK LOOKUP</t>
  </si>
  <si>
    <t>HOSPITAL LOOKUP</t>
  </si>
  <si>
    <t>[Medicare_Gross_Pct_Tot_Gross_Metric] Medicare Gross as % of Tot Gross Rev</t>
  </si>
  <si>
    <t>[Medicaid_Gross_Pct_Tot_Gross_Metric] Medicaid Gross as % of Tot Gross Rev</t>
  </si>
  <si>
    <t>[CommSelf_Gross_Pct_Tot_Gross_Metric] Comm/self Gross as % of Tot Gross Rev</t>
  </si>
  <si>
    <t>[Medicare_Pct_Net_Rev_Metric] Medicare % of Net Rev (less dispr)</t>
  </si>
  <si>
    <t>[Medicaid_Pct_Net_Rev_Metric] Medicaid % of Net Rev (less dispr)</t>
  </si>
  <si>
    <t>[CommSelf_Pct_Net_Rev_Metric] Comm/self % of Net Rev (less dispr)</t>
  </si>
  <si>
    <t>VERMONT COMMUNITY HOSPITALS</t>
  </si>
  <si>
    <t>FINANCIAL AND STATISTICAL</t>
  </si>
  <si>
    <t>TRENDS</t>
  </si>
  <si>
    <t>Vermont Community Hospitals</t>
  </si>
  <si>
    <t>General Information</t>
  </si>
  <si>
    <t>Chief</t>
  </si>
  <si>
    <t>Executive</t>
  </si>
  <si>
    <t>Financial</t>
  </si>
  <si>
    <t xml:space="preserve">Provider </t>
  </si>
  <si>
    <t>Location</t>
  </si>
  <si>
    <t>Officer</t>
  </si>
  <si>
    <t>Brattleboro</t>
  </si>
  <si>
    <t>Steven Gordon</t>
  </si>
  <si>
    <t>Central Vermont Hospital</t>
  </si>
  <si>
    <t>Berlin</t>
  </si>
  <si>
    <t>Morrisville</t>
  </si>
  <si>
    <t>Burlington</t>
  </si>
  <si>
    <t>Randolph</t>
  </si>
  <si>
    <t>Jeff Hebert</t>
  </si>
  <si>
    <t>Townshend</t>
  </si>
  <si>
    <t>Stephen Brown</t>
  </si>
  <si>
    <t>Mount Ascutney Hospital</t>
  </si>
  <si>
    <t>Windsor</t>
  </si>
  <si>
    <t>Newport</t>
  </si>
  <si>
    <t>Claudio Fort</t>
  </si>
  <si>
    <t>St. Johnsbury</t>
  </si>
  <si>
    <t>Bob Hersey</t>
  </si>
  <si>
    <t>St. Albans</t>
  </si>
  <si>
    <t>Middlebury</t>
  </si>
  <si>
    <t>Rutland</t>
  </si>
  <si>
    <t>Southwestern Vermont Medical Center</t>
  </si>
  <si>
    <t>East Bennington</t>
  </si>
  <si>
    <t>Thomas Dee</t>
  </si>
  <si>
    <t>Steven Majetich</t>
  </si>
  <si>
    <t>Springfield</t>
  </si>
  <si>
    <t>David Sanville</t>
  </si>
  <si>
    <t>ALL VERMONT COMMUNITY HOSPITAL TOTALS</t>
  </si>
  <si>
    <t>KEY HOSPITAL STATISTICS &amp; RATIOS</t>
  </si>
  <si>
    <t>TABLE OF CONTENTS</t>
  </si>
  <si>
    <t>TYPE</t>
  </si>
  <si>
    <t>PAGE #</t>
  </si>
  <si>
    <t>REV</t>
  </si>
  <si>
    <t xml:space="preserve">   All Net Patient Revenue %</t>
  </si>
  <si>
    <t xml:space="preserve">   Medicare Net Patient Revenue % incl Phys</t>
  </si>
  <si>
    <t xml:space="preserve">   Medicaid Net Patient Revenue % incl Phys</t>
  </si>
  <si>
    <t>UTIL</t>
  </si>
  <si>
    <t>Average Daily Census</t>
  </si>
  <si>
    <t xml:space="preserve">   Commercial/Self Pay Net Patient Rev % incl Phys</t>
  </si>
  <si>
    <t>Average Length of Stay</t>
  </si>
  <si>
    <t>PROD</t>
  </si>
  <si>
    <t xml:space="preserve">   Adjusted Admissions Per FTE</t>
  </si>
  <si>
    <t>Acute ALOS</t>
  </si>
  <si>
    <t xml:space="preserve">   FTEs per 100 Adj Discharges</t>
  </si>
  <si>
    <t>Adjusted Admissions</t>
  </si>
  <si>
    <t xml:space="preserve">   FTEs Per Adjusted Occupied Bed</t>
  </si>
  <si>
    <t>Adjusted Days</t>
  </si>
  <si>
    <t xml:space="preserve">   Overhead Expense w/ fringe, as a % of Total Operating Exp</t>
  </si>
  <si>
    <t>Acute Care Ave Daily Census</t>
  </si>
  <si>
    <t xml:space="preserve">   Return On Assets</t>
  </si>
  <si>
    <t>CAP</t>
  </si>
  <si>
    <t>Age of Plant</t>
  </si>
  <si>
    <t>COST</t>
  </si>
  <si>
    <t xml:space="preserve">   Cost per Adjusted Admission</t>
  </si>
  <si>
    <t>Age of Plant - Building</t>
  </si>
  <si>
    <t xml:space="preserve">   Salary per FTE - Non-MD</t>
  </si>
  <si>
    <t>Age of Plant - Equipment</t>
  </si>
  <si>
    <t xml:space="preserve">   Salary &amp; Benefits per FTE - Non-MD</t>
  </si>
  <si>
    <t>Long Term Debt to Capitalization</t>
  </si>
  <si>
    <t xml:space="preserve">   Fringe Benefit % - Non-MD</t>
  </si>
  <si>
    <t>Debt per Staffed Bed</t>
  </si>
  <si>
    <t xml:space="preserve">   Compensation Ratio</t>
  </si>
  <si>
    <t>Net Prop, Plant &amp; Equip per Staffed Bed</t>
  </si>
  <si>
    <t xml:space="preserve">   Capital Cost % of Total Expense</t>
  </si>
  <si>
    <t>Long Term Debt to Total Assets</t>
  </si>
  <si>
    <t xml:space="preserve">   Capital Cost per Adjusted Admission</t>
  </si>
  <si>
    <t xml:space="preserve">   Contractual Allowance %</t>
  </si>
  <si>
    <t>Depreciation Rate</t>
  </si>
  <si>
    <t>CASH</t>
  </si>
  <si>
    <t xml:space="preserve">   Current Ratio</t>
  </si>
  <si>
    <t>Capital Expenditures to Depreciation</t>
  </si>
  <si>
    <t xml:space="preserve">   Days Payable</t>
  </si>
  <si>
    <t>Capital Expenditure Growth Rate</t>
  </si>
  <si>
    <t xml:space="preserve">   Days Receivable</t>
  </si>
  <si>
    <t>Capital Acquisitions As a % of Net Patient Rev</t>
  </si>
  <si>
    <t xml:space="preserve">   Days Cash on Hand</t>
  </si>
  <si>
    <t>Deduction %</t>
  </si>
  <si>
    <t xml:space="preserve">   Cash Flow Margin</t>
  </si>
  <si>
    <t>Bad Debt %</t>
  </si>
  <si>
    <t xml:space="preserve">   Cash to Long Term Debt</t>
  </si>
  <si>
    <t>Free Care %</t>
  </si>
  <si>
    <t xml:space="preserve">   Cash Flow to Debt</t>
  </si>
  <si>
    <t>Operating Margin %</t>
  </si>
  <si>
    <t>UNIT</t>
  </si>
  <si>
    <t xml:space="preserve">   Gross Price per Discharge</t>
  </si>
  <si>
    <t>Total Margin %</t>
  </si>
  <si>
    <t xml:space="preserve">   Gross Price per Visit</t>
  </si>
  <si>
    <t>Outpatient Gross Revenue %</t>
  </si>
  <si>
    <t xml:space="preserve">   Gross Revenue per Adjusted Admission</t>
  </si>
  <si>
    <t xml:space="preserve">   Net Revenue per Adjusted Admission</t>
  </si>
  <si>
    <t>General Information by Hospital</t>
  </si>
  <si>
    <t>General</t>
  </si>
  <si>
    <t>(if no data is shown below, data is not available from this source)</t>
  </si>
  <si>
    <t xml:space="preserve">  SNF/Rehab/Swing Gross Revenue %</t>
  </si>
  <si>
    <t>The University of Vermont Medical Center</t>
  </si>
  <si>
    <t>Greater than 400 Beds</t>
  </si>
  <si>
    <t>&gt;400 BEDS</t>
  </si>
  <si>
    <t>[Avg_Daily_Census_Peers] Average Daily Census-Peers</t>
  </si>
  <si>
    <t>[Avg_Length_of_Stay_Peers] Average Length of Stay-Peers</t>
  </si>
  <si>
    <t>[Acute_ALOS_Peers] Acute ALOS-Peers</t>
  </si>
  <si>
    <t>[Adj_Admits_Peers] Adjusted Admissions-Peers</t>
  </si>
  <si>
    <t>[Adj_Days_Peers] Adjusted Days-Peers</t>
  </si>
  <si>
    <t>[Acute_Care_Ave_Daily_Census_Peers] Acute Care Ave Daily Census-Peers</t>
  </si>
  <si>
    <t>[Age_of_Plant_Peers] Age of Plant-Peers</t>
  </si>
  <si>
    <t>[Age_of_Plant_Building_Peers] Age of Plant - Building-Peers</t>
  </si>
  <si>
    <t>[Age_of_Plant_Equipment_Peers] Age of Plant - Equipment-Peers</t>
  </si>
  <si>
    <t>[Long_Term_Debt_to_Capization_Peers] Long Term Debt to Capitalization-Peers</t>
  </si>
  <si>
    <t>[Debt_per_Staffed_Bed_Peers] Debt per Staffed Bed-Peers</t>
  </si>
  <si>
    <t>[Net_Prop_Plant_and_Equip_per_Staffed_Bed_Peers] Net Prop, Plant &amp; Equip per Staffed Bed-Peers</t>
  </si>
  <si>
    <t>[Long_Term_Debt_to_Total_Assets_Peers] Long Term Debt to Total Assets-Peers</t>
  </si>
  <si>
    <t>[Debt_Service_Coverage_Ratio_Peers] Debt Service Coverage Ratio-Peers</t>
  </si>
  <si>
    <t>[Depreciation_Rate_Peers] Depreciation Rate-Peers</t>
  </si>
  <si>
    <t>[Cap_Expenditures_to_Depreciation_Peers] Capital Expenditures to Depreciation-Peers</t>
  </si>
  <si>
    <t>[Cap_Expenditure_Growth_Rate_Peers] Capital Expenditure Growth Rate-Peers</t>
  </si>
  <si>
    <t>[Cap_Acquisitions_as_a_pct_of_Net_Patient_Rev_Peers] Capital Acquisitions as a % of Net Patient Rev-Peers</t>
  </si>
  <si>
    <t>[Deduction_pct_Peers] Deduction %-Peers</t>
  </si>
  <si>
    <t>[Bad_Debt_pct_Peers] Bad Debt %-Peers</t>
  </si>
  <si>
    <t>[Free_Care_pct_Peers] Free Care %-Peers</t>
  </si>
  <si>
    <t>[Operating_Margin_pct_Peers] Operating Margin %-Peers</t>
  </si>
  <si>
    <t>[Total_Margin_pct_Peers] Total Margin %-Peers</t>
  </si>
  <si>
    <t>[Outpatient_Gross_Rev_pct_Peers] Outpatient Gross Revenue %-Peers</t>
  </si>
  <si>
    <t>[Inpatient_Gross_Rev_pct_Peers] Inpatient Gross Revenue %-Peers</t>
  </si>
  <si>
    <t>[SNF_Rehab_Swing_Gross_Rev_pct_Peers] SNF/Rehab/Swing Gross Revenue %-Peers</t>
  </si>
  <si>
    <t>[All_Net_Patient_Rev_pct_Peers] All Net Patient Revenue %-Peers</t>
  </si>
  <si>
    <t>[Medicare_Net_Patient_Rev_pct_incl_Phys_Peers] Medicare Net Patient Revenue % including Phys-Peers</t>
  </si>
  <si>
    <t>[Medicaid_Net_Patient_Rev_pct_incl_Phys_Peers] Medicaid Net Patient Revenue % including Phys-Peers</t>
  </si>
  <si>
    <t>[Commercial_Self_Pay_Net_Patient_Rev_pct_incl_Phys_Peers] Commercial/Self Pay Net Patient Rev % including Phys-Peers</t>
  </si>
  <si>
    <t>[Adj_Admits_Per_FTE_Peers] Adjusted Admissions Per FTE-Peers</t>
  </si>
  <si>
    <t>[FTEs_per_100_Adj_Discharges_Peers] FTEs per 100 Adj Discharges-Peers</t>
  </si>
  <si>
    <t>[FTEs_Per_Adj_Occupied_Bed_Peers] FTEs Per Adjusted Occupied Bed-Peers</t>
  </si>
  <si>
    <t>[Return_On_Assets_Peers] Return On Assets-Peers</t>
  </si>
  <si>
    <t>[OH_Exp_w_fringe_pct_of_TTL_OPEX_Peers] Overhead Expense w/ fringe, as a % of Total Operating Exp-Peers</t>
  </si>
  <si>
    <t>[Cost_per_Adj_Admits_Peers] Cost per Adjusted Admission-Peers</t>
  </si>
  <si>
    <t>[Salary_per_FTE_NonMD_Peers] Salary per FTE - Non-MD-Peers</t>
  </si>
  <si>
    <t>[Salary_and_Benefits_per_FTE_NonMD_Peers] Salary &amp; Benefits per FTE - Non-MD-Peers</t>
  </si>
  <si>
    <t>[Fringe_Benefit_pct_NonMD_Peers] Fringe Benefit % - Non-MD-Peers</t>
  </si>
  <si>
    <t>[Comp_Ratio_Peers] Compensation Ratio-Peers</t>
  </si>
  <si>
    <t>[Cap_Cost_pct_of_Total_Expense_Peers] Capital Cost % of Total Expense-Peers</t>
  </si>
  <si>
    <t>[Cap_Cost_per_Adj_Admits_Peers] Capital Cost per Adjusted Admission-Peers</t>
  </si>
  <si>
    <t>[Contractual_Allowance_pct_Peers] Contractual Allowance %-Peers</t>
  </si>
  <si>
    <t>[Current_Ratio_Peers] Current Ratio-Peers</t>
  </si>
  <si>
    <t>[Days_Payable_Peers] Days Payable-Peers</t>
  </si>
  <si>
    <t>[Days_Receivable_Peers] Days Receivable-Peers</t>
  </si>
  <si>
    <t>[Days_Cash_on_Hand_Peers] Days Cash on Hand-Peers</t>
  </si>
  <si>
    <t>[Cash_Flow_Margin_Peers] Cash Flow Margin-Peers</t>
  </si>
  <si>
    <t>[Cash_to_Long_Term_Debt_Peers] Cash to Long Term Debt-Peers</t>
  </si>
  <si>
    <t>[Cash_Flow_to_Total_Debt_Peers] Cash Flow to Total Debt-Peers</t>
  </si>
  <si>
    <t>[Gross_Price_per_Discharge_Peers] Gross Price per Discharge-Peers</t>
  </si>
  <si>
    <t>[Gross_Price_per_Visit_Peers] Gross Price per Visit-Peers</t>
  </si>
  <si>
    <t>[Gross_Rev_per_Adj_Admits_Peers] Gross Revenue per Adj Admission-Peers</t>
  </si>
  <si>
    <t>[Net_Rev_per_Adj_Admits_Peers] Net Revenue per Adjusted Admission-Peers</t>
  </si>
  <si>
    <t>[Medicare_Gross_Pct_Ttl_Gross_Peers] Medicare Gross as % of Ttl Gross Rev-Peers</t>
  </si>
  <si>
    <t>[Medicaid_Gross_Pct_Ttl_Gross_Peers] Medicaid Gross as % of Ttl Gross Rev-Peers</t>
  </si>
  <si>
    <t>[CommSelf_Gross_Pct_Ttl_Gross_Peers] Comm/self Gross as % of Ttl Gross Rev-Peers</t>
  </si>
  <si>
    <t>[Phys_Gross_Pct_Ttl_Gross_Peers] Physician Gross as % of Ttl Gross Rev-Peers</t>
  </si>
  <si>
    <t>[Medicare_Pct_Net_Rev_Peers] Medicare % of Net Rev-Peers</t>
  </si>
  <si>
    <t>[Medicaid_Pct_Net_Rev_Peers] Medicaid % of Net Rev-Peers</t>
  </si>
  <si>
    <t>[CommSelf_Pct_Net_Rev_Peers] Comm/self % of Net Rev-Peers</t>
  </si>
  <si>
    <t>[Phys_Pct_Net_Rev_Peers] Physician % of Net Rev-Peers</t>
  </si>
  <si>
    <t>[Free_Care_Gross_Peers] Free Care (Gross Revenue)-Peers</t>
  </si>
  <si>
    <t>EDITS</t>
  </si>
  <si>
    <t>Type</t>
  </si>
  <si>
    <t>Statistic</t>
  </si>
  <si>
    <t>UTI</t>
  </si>
  <si>
    <t>Y to Y</t>
  </si>
  <si>
    <t>Ave Ann</t>
  </si>
  <si>
    <t>Income Statement Summary</t>
  </si>
  <si>
    <t>Gross Patient Care Revenue</t>
  </si>
  <si>
    <t>Gross  Revenue</t>
  </si>
  <si>
    <t>Inpatient Care Revenue</t>
  </si>
  <si>
    <t>Outpatient Care Revenue</t>
  </si>
  <si>
    <t>Outpatient Care Revenue - Physician</t>
  </si>
  <si>
    <t>Chronic/SNF PT Care Revenue</t>
  </si>
  <si>
    <t>Swing Beds PT Care Revenue</t>
  </si>
  <si>
    <t>Net Revenue Deductions</t>
  </si>
  <si>
    <t>Total Operating Revenue</t>
  </si>
  <si>
    <t>Operating Expense</t>
  </si>
  <si>
    <t>Total Operating Expenses</t>
  </si>
  <si>
    <t>Net Operating Income (Loss)</t>
  </si>
  <si>
    <t>Operating Surplus</t>
  </si>
  <si>
    <t>Non-Operating Revenue</t>
  </si>
  <si>
    <t>Excess (Deficit) of Revenue Over Expense</t>
  </si>
  <si>
    <t>Total Surplus</t>
  </si>
  <si>
    <t>Utilization Statistics</t>
  </si>
  <si>
    <t>Acute Beds (Staffed)</t>
  </si>
  <si>
    <t>Acute Staffed Beds</t>
  </si>
  <si>
    <t>Acute Admissions</t>
  </si>
  <si>
    <t>Physician Office Visits</t>
  </si>
  <si>
    <t>All Outpatient Visits</t>
  </si>
  <si>
    <t>Adjusted Admissions*</t>
  </si>
  <si>
    <t>Staffing Information</t>
  </si>
  <si>
    <t>Total NON-MD $/FTE</t>
  </si>
  <si>
    <t>Total Non-MD $/FTE</t>
  </si>
  <si>
    <t>Compensation Ratio</t>
  </si>
  <si>
    <t>Non-MD FTEs (Rollup)</t>
  </si>
  <si>
    <t>Total Non-MD FTEs</t>
  </si>
  <si>
    <t>Physician FTEs</t>
  </si>
  <si>
    <t>Uncompensated Care</t>
  </si>
  <si>
    <t>Free Care (Gross Revenue)</t>
  </si>
  <si>
    <t>Free Care % of Gross Revenue</t>
  </si>
  <si>
    <t>Bad Debt</t>
  </si>
  <si>
    <t>Bad Debt (Gross Revenue)</t>
  </si>
  <si>
    <t>Bad Debt % of Gross Revenue</t>
  </si>
  <si>
    <t>% share of total Gross Revenue</t>
  </si>
  <si>
    <t>Medicare Gross as % of Tot Gross Rev</t>
  </si>
  <si>
    <t xml:space="preserve">   Medicare</t>
  </si>
  <si>
    <t>Medicaid Gross as % of Tot Gross Rev</t>
  </si>
  <si>
    <t xml:space="preserve">   Medicaid</t>
  </si>
  <si>
    <t>Comm/self Gross as % of Tot Gross Rev</t>
  </si>
  <si>
    <t xml:space="preserve">   Commercial</t>
  </si>
  <si>
    <t>% share of total Net Revenue</t>
  </si>
  <si>
    <t>Medicare % of Net Rev (less dispr)</t>
  </si>
  <si>
    <t>Medicaid % of Net Rev (less dispr)</t>
  </si>
  <si>
    <t>Comm/self % of Net Rev (less dispr)</t>
  </si>
  <si>
    <t>Capital &amp; Assets</t>
  </si>
  <si>
    <t>Total Capital Purchases</t>
  </si>
  <si>
    <t>Major Movable Equipment Total</t>
  </si>
  <si>
    <t>Major Movable Equipment Budget</t>
  </si>
  <si>
    <t>Board Designated Assets</t>
  </si>
  <si>
    <t>Net, Property, Plant And Equipment</t>
  </si>
  <si>
    <t>Net Property, Plant &amp; Equipment</t>
  </si>
  <si>
    <t>Fund Balance</t>
  </si>
  <si>
    <t>Net Assets</t>
  </si>
  <si>
    <t>Financial Indicators</t>
  </si>
  <si>
    <t>Capital Cost % of Total Expense</t>
  </si>
  <si>
    <t>Days Cash on Hand</t>
  </si>
  <si>
    <t>*The summary total may differ slightly from the actual sum of individual hospitals because of weighted calculations.</t>
  </si>
  <si>
    <t>Net Rev Minus Exp and Oper Surp</t>
  </si>
  <si>
    <t>EDITS - should be 100%</t>
  </si>
  <si>
    <t>=Medicare+Medicaid+Commercial</t>
  </si>
  <si>
    <t>Trends</t>
  </si>
  <si>
    <t>Ranking:</t>
  </si>
  <si>
    <t xml:space="preserve">  CAH: ranks each hospital in comparison to the other critical access hospitals</t>
  </si>
  <si>
    <t xml:space="preserve">  STATE:  ranks each hospital in comparison to the other Vermont hospitals </t>
  </si>
  <si>
    <t>(includes Physician Gross Revenue)</t>
  </si>
  <si>
    <t xml:space="preserve">  BEDS:  ranks each hospital in comparison to other Vermont hospitals within same bed grouping</t>
  </si>
  <si>
    <t>[Util_Acute_Days] Acute Patient Days</t>
  </si>
  <si>
    <t>Acute Days</t>
  </si>
  <si>
    <t>[Acute_Admissions_Metric] Acute Admissions</t>
  </si>
  <si>
    <t>Debt Service Coverage Ratio</t>
  </si>
  <si>
    <t>Inpatient Gross Revenue %</t>
  </si>
  <si>
    <t xml:space="preserve">  Inpatient</t>
  </si>
  <si>
    <t xml:space="preserve">  Outpatient</t>
  </si>
  <si>
    <t xml:space="preserve">  Physician</t>
  </si>
  <si>
    <t xml:space="preserve">  Other Rev - Chronic, Swing, SNF</t>
  </si>
  <si>
    <t>Capital Budget - no unapproved CONs</t>
  </si>
  <si>
    <t>Unapproved CONs</t>
  </si>
  <si>
    <t>2017</t>
  </si>
  <si>
    <t>[All_Net_Patient_Rev_pct_Metric] All Net Patient Revenue % with DSH &amp; GME</t>
  </si>
  <si>
    <t>Rick Vincent</t>
  </si>
  <si>
    <t>Hospital Summary</t>
  </si>
  <si>
    <t>Free Care</t>
  </si>
  <si>
    <t>All Other Deductions</t>
  </si>
  <si>
    <t xml:space="preserve">   Medicare (w/o DSH)</t>
  </si>
  <si>
    <t xml:space="preserve">   Medicaid (w/o DSH)</t>
  </si>
  <si>
    <t xml:space="preserve">   Commercial (w/o DSH)</t>
  </si>
  <si>
    <t>Certificate of Need Capital Plans</t>
  </si>
  <si>
    <t>Hospital Summary Information</t>
  </si>
  <si>
    <t>The University of Vermont Health Network</t>
  </si>
  <si>
    <t>John Brumsted</t>
  </si>
  <si>
    <t>Todd Keating</t>
  </si>
  <si>
    <t>Rate</t>
  </si>
  <si>
    <t>Submitted Rate</t>
  </si>
  <si>
    <t>Submitted_Commercial Ask Rate</t>
  </si>
  <si>
    <t>Submitted Commercial Ask Rate</t>
  </si>
  <si>
    <t>Approved Rate per Latest Order</t>
  </si>
  <si>
    <t>Approved Commercial Ask Rate per Latest Order</t>
  </si>
  <si>
    <t>Approved Commrcl Ask Rate per Latest Order</t>
  </si>
  <si>
    <t>* The system total may differ slightly from the sum of individual hospitals because of weighted calculations.</t>
  </si>
  <si>
    <t>Dan Bennett</t>
  </si>
  <si>
    <t>Joseph Perras</t>
  </si>
  <si>
    <t>LEVEL LOOKUP COLUMN</t>
  </si>
  <si>
    <t>BENCHMARK LOOKUP COLUMN</t>
  </si>
  <si>
    <t xml:space="preserve">    [Avg_Daily_Census_Metric] Average Daily Census</t>
  </si>
  <si>
    <t xml:space="preserve">    [Avg_Daily_Census_Peers] Average Daily Census-Peers</t>
  </si>
  <si>
    <t xml:space="preserve">    [Avg_Length_of_Stay_Metric] Average Length of Stay</t>
  </si>
  <si>
    <t xml:space="preserve">    [Avg_Length_of_Stay_Peers] Average Length of Stay-Peers</t>
  </si>
  <si>
    <t xml:space="preserve">    [Acute_ALOS_Metric] Acute ALOS</t>
  </si>
  <si>
    <t xml:space="preserve">    [Acute_ALOS_Peers] Acute ALOS-Peers</t>
  </si>
  <si>
    <t xml:space="preserve">    [Adj_Admits_Metric] Adjusted Admissions</t>
  </si>
  <si>
    <t xml:space="preserve">    [Adj_Admits_Peers] Adjusted Admissions-Peers</t>
  </si>
  <si>
    <t xml:space="preserve">    [Adj_Days_Metric] Adjusted Days</t>
  </si>
  <si>
    <t xml:space="preserve">    [Adj_Days_Peers] Adjusted Days-Peers</t>
  </si>
  <si>
    <t xml:space="preserve">    [Acute_Care_Ave_Daily_Census_Metric] Acute Care Ave Daily Census</t>
  </si>
  <si>
    <t xml:space="preserve">    [Acute_Care_Ave_Daily_Census_Peers] Acute Care Ave Daily Census-Peers</t>
  </si>
  <si>
    <t xml:space="preserve">    [Acute_Admissions_Metric] Acute Admissions</t>
  </si>
  <si>
    <t xml:space="preserve">    [Age_of_Plant_Metric] Age of Plant</t>
  </si>
  <si>
    <t xml:space="preserve">    [Age_of_Plant_Peers] Age of Plant-Peers</t>
  </si>
  <si>
    <t xml:space="preserve">    [Age_of_Plant_Bldg_Metric] Age of Plant Building</t>
  </si>
  <si>
    <t xml:space="preserve">    [Age_of_Plant_Building_Peers] Age of Plant - Building-Peers</t>
  </si>
  <si>
    <t xml:space="preserve">    [Age_of_Plant_Equip_Metric] Age of Plant Equipment</t>
  </si>
  <si>
    <t xml:space="preserve">    [Age_of_Plant_Equipment_Peers] Age of Plant - Equipment-Peers</t>
  </si>
  <si>
    <t xml:space="preserve">    [Long_Term_Debt_Cap_Metric] Long Term Debt to Capitalization</t>
  </si>
  <si>
    <t xml:space="preserve">    [Long_Term_Debt_to_Capization_Peers] Long Term Debt to Capitalization-Peers</t>
  </si>
  <si>
    <t xml:space="preserve">    [Debt_per_Staff_Bed_Metric] Debt per Staffed Bed</t>
  </si>
  <si>
    <t xml:space="preserve">    [Debt_per_Staffed_Bed_Peers] Debt per Staffed Bed-Peers</t>
  </si>
  <si>
    <t xml:space="preserve">    [Net_Prop_Plant_and_Equip_per_Staffed_Bed_Metric] Net Prop, Plant &amp; Equip per Staffed Bed</t>
  </si>
  <si>
    <t xml:space="preserve">    [Net_Prop_Plant_and_Equip_per_Staffed_Bed_Peers] Net Prop, Plant &amp; Equip per Staffed Bed-Peers</t>
  </si>
  <si>
    <t xml:space="preserve">    [Long_Term_Debt_to_Total_Assets_Metric] Long Term Debt to Total Assets</t>
  </si>
  <si>
    <t xml:space="preserve">    [Long_Term_Debt_to_Total_Assets_Peers] Long Term Debt to Total Assets-Peers</t>
  </si>
  <si>
    <t xml:space="preserve">    [Debt_Service_Coverage_Ratio_Metric] Debt Service Coverage Ratio</t>
  </si>
  <si>
    <t xml:space="preserve">    [Debt_Service_Coverage_Ratio_Peers] Debt Service Coverage Ratio-Peers</t>
  </si>
  <si>
    <t xml:space="preserve">    [Depreciation_Rate_Metric] Depreciation Rate</t>
  </si>
  <si>
    <t xml:space="preserve">    [Depreciation_Rate_Peers] Depreciation Rate-Peers</t>
  </si>
  <si>
    <t xml:space="preserve">    [Cap_Expenditures_to_Depreciation_Metric] Capital Expenditures to Depreciation</t>
  </si>
  <si>
    <t xml:space="preserve">    [Cap_Expenditures_to_Depreciation_Peers] Capital Expenditures to Depreciation-Peers</t>
  </si>
  <si>
    <t xml:space="preserve">    [Cap_Expenditure_Growth_Rate_Metric] Capital Expenditure Growth Rate</t>
  </si>
  <si>
    <t xml:space="preserve">    [Cap_Expenditure_Growth_Rate_Peers] Capital Expenditure Growth Rate-Peers</t>
  </si>
  <si>
    <t xml:space="preserve">    [Cap_Acquisitions_as_a_pct_of_Net_Patient_Rev_Metric] Capital Acquisitions as a % of Net Patient Rev</t>
  </si>
  <si>
    <t xml:space="preserve">    [Cap_Acquisitions_as_a_pct_of_Net_Patient_Rev_Peers] Capital Acquisitions as a % of Net Patient Rev-Peers</t>
  </si>
  <si>
    <t xml:space="preserve">    [Deduction_pct_Metric] Deduction %</t>
  </si>
  <si>
    <t xml:space="preserve">    [Deduction_pct_Peers] Deduction %-Peers</t>
  </si>
  <si>
    <t xml:space="preserve">    [Bad_Debt_pct_Metric] Bad Debt %</t>
  </si>
  <si>
    <t xml:space="preserve">    [Bad_Debt_pct_Peers] Bad Debt %-Peers</t>
  </si>
  <si>
    <t xml:space="preserve">    [Free_Care_pct_Metric] Free Care %</t>
  </si>
  <si>
    <t xml:space="preserve">    [Free_Care_pct_Peers] Free Care %-Peers</t>
  </si>
  <si>
    <t xml:space="preserve">    [Operating_Margin_pct_Metric] Operating Margin %</t>
  </si>
  <si>
    <t xml:space="preserve">    [Operating_Margin_pct_Peers] Operating Margin %-Peers</t>
  </si>
  <si>
    <t xml:space="preserve">    [Total_Margin_pct_Metric] Total Margin %</t>
  </si>
  <si>
    <t xml:space="preserve">    [Total_Margin_pct_Peers] Total Margin %-Peers</t>
  </si>
  <si>
    <t xml:space="preserve">    [Outpatient_Gross_Rev_pct_Metric] Outpatient Gross Revenue %</t>
  </si>
  <si>
    <t xml:space="preserve">    [Outpatient_Gross_Rev_pct_Peers] Outpatient Gross Revenue %-Peers</t>
  </si>
  <si>
    <t xml:space="preserve">    [Inpatient_Gross_Rev_pct_Metric] Inpatient Gross Revenue %</t>
  </si>
  <si>
    <t xml:space="preserve">    [Inpatient_Gross_Rev_pct_Peers] Inpatient Gross Revenue %-Peers</t>
  </si>
  <si>
    <t xml:space="preserve">    [Physician_Gross_Rev_pct_Metric] Physician Gross Revenue %</t>
  </si>
  <si>
    <t xml:space="preserve">    [SNF_Rehab_Swing_Gross_Rev_pct_Metric] SNF/Rehab/Swing Gross Revenue %</t>
  </si>
  <si>
    <t xml:space="preserve">    [SNF_Rehab_Swing_Gross_Rev_pct_Peers] SNF/Rehab/Swing Gross Revenue %-Peers</t>
  </si>
  <si>
    <t xml:space="preserve">    [All_Net_Patient_Rev_pct_Metric] All Net Patient Revenue % with DSH &amp; GME</t>
  </si>
  <si>
    <t xml:space="preserve">    [All_Net_Patient_Rev_pct_Peers] All Net Patient Revenue %-Peers</t>
  </si>
  <si>
    <t xml:space="preserve">    [Medicare_Net_Patient_Rev_pct_incl_Phys_Metric] Medicare Net Patient Revenue % including Phys</t>
  </si>
  <si>
    <t xml:space="preserve">    [Medicare_Net_Patient_Rev_pct_incl_Phys_Peers] Medicare Net Patient Revenue % including Phys-Peers</t>
  </si>
  <si>
    <t xml:space="preserve">    [Medicaid_Net_Patient_Rev_pct_incl_Phys_Metric] Medicaid Net Patient Revenue % including Phys</t>
  </si>
  <si>
    <t xml:space="preserve">    [Medicaid_Net_Patient_Rev_pct_incl_Phys_Peers] Medicaid Net Patient Revenue % including Phys-Peers</t>
  </si>
  <si>
    <t xml:space="preserve">    [Commercial_Self_Pay_Net_Patient_Rev_pct_incl_Phys_Metric] Commercial/Self Pay Net Patient Rev % including Phys</t>
  </si>
  <si>
    <t xml:space="preserve">    [Commercial_Self_Pay_Net_Patient_Rev_pct_incl_Phys_Peers] Commercial/Self Pay Net Patient Rev % including Phys-Peers</t>
  </si>
  <si>
    <t xml:space="preserve">    [Adj_Admits_Per_FTE_Metric] Adjusted Admissions Per FTE</t>
  </si>
  <si>
    <t xml:space="preserve">    [Adj_Admits_Per_FTE_Peers] Adjusted Admissions Per FTE-Peers</t>
  </si>
  <si>
    <t xml:space="preserve">    [FTEs_per_100_Adj_Discharges_Metric] FTEs per 100 Adj Discharges</t>
  </si>
  <si>
    <t xml:space="preserve">    [FTEs_per_100_Adj_Discharges_Peers] FTEs per 100 Adj Discharges-Peers</t>
  </si>
  <si>
    <t xml:space="preserve">    [FTEs_Per_Adj_Occupied_Bed_Metric] FTEs Per Adjusted Occupied Bed</t>
  </si>
  <si>
    <t xml:space="preserve">    [FTEs_Per_Adj_Occupied_Bed_Peers] FTEs Per Adjusted Occupied Bed-Peers</t>
  </si>
  <si>
    <t xml:space="preserve">    [Return_On_Assets_Metric] Return On Assets</t>
  </si>
  <si>
    <t xml:space="preserve">    [Return_On_Assets_Peers] Return On Assets-Peers</t>
  </si>
  <si>
    <t xml:space="preserve">    [OH_Exp_w_fringe_pct_of_TTL_OPEX_Metric] Overhead Expense w/ fringe, as a % of Total Operating Exp</t>
  </si>
  <si>
    <t xml:space="preserve">    [OH_Exp_w_fringe_pct_of_TTL_OPEX_Peers] Overhead Expense w/ fringe, as a % of Total Operating Exp-Peers</t>
  </si>
  <si>
    <t xml:space="preserve">    [Cost_per_Adj_Admits_Metric] Cost per Adjusted Admission</t>
  </si>
  <si>
    <t xml:space="preserve">    [Cost_per_Adj_Admits_Peers] Cost per Adjusted Admission-Peers</t>
  </si>
  <si>
    <t xml:space="preserve">    [Salary_per_FTE_NonMD_Metric] Salary per FTE - Non-MD</t>
  </si>
  <si>
    <t xml:space="preserve">    [Salary_per_FTE_NonMD_Peers] Salary per FTE - Non-MD-Peers</t>
  </si>
  <si>
    <t xml:space="preserve">    [Salary_and_Benefits_per_FTE_NonMD_Metric] Salary &amp; Benefits per FTE - Non-MD</t>
  </si>
  <si>
    <t xml:space="preserve">    [Salary_and_Benefits_per_FTE_NonMD_Peers] Salary &amp; Benefits per FTE - Non-MD-Peers</t>
  </si>
  <si>
    <t xml:space="preserve">    [Fringe_Benefit_pct_NonMD_Metric] Fringe Benefit % - Non-MD</t>
  </si>
  <si>
    <t xml:space="preserve">    [Fringe_Benefit_pct_NonMD_Peers] Fringe Benefit % - Non-MD-Peers</t>
  </si>
  <si>
    <t xml:space="preserve">    [Comp_Ratio_Metric] Compensation Ratio</t>
  </si>
  <si>
    <t xml:space="preserve">    [Comp_Ratio_Peers] Compensation Ratio-Peers</t>
  </si>
  <si>
    <t xml:space="preserve">    [Cap_Cost_pct_of_Total_Expense_Metric] Capital Cost % of Total Expense</t>
  </si>
  <si>
    <t xml:space="preserve">    [Cap_Cost_pct_of_Total_Expense_Peers] Capital Cost % of Total Expense-Peers</t>
  </si>
  <si>
    <t xml:space="preserve">    [Cap_Cost_per_Adj_Admits_Metric] Capital Cost per Adjusted Admission</t>
  </si>
  <si>
    <t xml:space="preserve">    [Cap_Cost_per_Adj_Admits_Peers] Capital Cost per Adjusted Admission-Peers</t>
  </si>
  <si>
    <t xml:space="preserve">    [Contractual_Allowance_pct_Metric] Contractual Allowance %</t>
  </si>
  <si>
    <t xml:space="preserve">    [Contractual_Allowance_pct_Peers] Contractual Allowance %-Peers</t>
  </si>
  <si>
    <t xml:space="preserve">    [Current_Ratio_Metric] Current Ratio</t>
  </si>
  <si>
    <t xml:space="preserve">    [Current_Ratio_Peers] Current Ratio-Peers</t>
  </si>
  <si>
    <t xml:space="preserve">    [Days_Payable_metric] Days Payable</t>
  </si>
  <si>
    <t xml:space="preserve">    [Days_Payable_Peers] Days Payable-Peers</t>
  </si>
  <si>
    <t xml:space="preserve">    [Days_Receivable_Metric] Days Receivable</t>
  </si>
  <si>
    <t xml:space="preserve">    [Days_Receivable_Peers] Days Receivable-Peers</t>
  </si>
  <si>
    <t xml:space="preserve">    [Days_Cash_on_Hand_Metric] Days Cash on Hand</t>
  </si>
  <si>
    <t xml:space="preserve">    [Days_Cash_on_Hand_Peers] Days Cash on Hand-Peers</t>
  </si>
  <si>
    <t xml:space="preserve">    [Cash_Flow_Margin_Metric] Cash Flow Margin</t>
  </si>
  <si>
    <t xml:space="preserve">    [Cash_Flow_Margin_Peers] Cash Flow Margin-Peers</t>
  </si>
  <si>
    <t xml:space="preserve">    [Cash_to_Long_Term_Debt_Metric] Cash to Long Term Debt</t>
  </si>
  <si>
    <t xml:space="preserve">    [Cash_to_Long_Term_Debt_Peers] Cash to Long Term Debt-Peers</t>
  </si>
  <si>
    <t xml:space="preserve">    [Cash_Flow_to_Total_Debt_Metric] Cash Flow to Total Debt</t>
  </si>
  <si>
    <t xml:space="preserve">    [Cash_Flow_to_Total_Debt_Peers] Cash Flow to Total Debt-Peers</t>
  </si>
  <si>
    <t xml:space="preserve">    [Gross_Price_per_Discharge_Metric] Gross Price per Discharge</t>
  </si>
  <si>
    <t xml:space="preserve">    [Gross_Price_per_Discharge_Peers] Gross Price per Discharge-Peers</t>
  </si>
  <si>
    <t xml:space="preserve">    [Gross_Price_per_Visit_Metric] Gross Price per Visit</t>
  </si>
  <si>
    <t xml:space="preserve">    [Gross_Price_per_Visit_Peers] Gross Price per Visit-Peers</t>
  </si>
  <si>
    <t xml:space="preserve">    [Gross_Rev_per_Adj_Admits_Metric] Gross Revenue per Adj Admission</t>
  </si>
  <si>
    <t xml:space="preserve">    [Gross_Rev_per_Adj_Admits_Peers] Gross Revenue per Adj Admission-Peers</t>
  </si>
  <si>
    <t xml:space="preserve">    [Net_Rev_per_Adj_Admits_Metric] Net Revenue per Adjusted Admission</t>
  </si>
  <si>
    <t xml:space="preserve">    [Net_Rev_per_Adj_Admits_Peers] Net Revenue per Adjusted Admission-Peers</t>
  </si>
  <si>
    <t>L</t>
  </si>
  <si>
    <t>P</t>
  </si>
  <si>
    <t>T</t>
  </si>
  <si>
    <t>n/a</t>
  </si>
  <si>
    <t>2018</t>
  </si>
  <si>
    <t>Jen Bertrand</t>
  </si>
  <si>
    <t>Judi Fox</t>
  </si>
  <si>
    <t>EDITS - should be zero</t>
  </si>
  <si>
    <t>REPORT 4</t>
  </si>
  <si>
    <t>2019</t>
  </si>
  <si>
    <t>Douglas DiVello</t>
  </si>
  <si>
    <t>Brian Nall</t>
  </si>
  <si>
    <t>Shawn Tester</t>
  </si>
  <si>
    <t>A16-B19</t>
  </si>
  <si>
    <t>Fixed Prospective Payments and Reserves</t>
  </si>
  <si>
    <t>Net Patient Care Rev &amp; Fixed Payments &amp; Reserves</t>
  </si>
  <si>
    <t>Budget 2019 Mid Year</t>
  </si>
  <si>
    <t>Report 7  - System Trends - Statistics</t>
  </si>
  <si>
    <t xml:space="preserve"> Actual</t>
  </si>
  <si>
    <t xml:space="preserve"> Budget</t>
  </si>
  <si>
    <t>OPTIMUM 2019 ed. (2017 data) and Flex Monitoring Team Report Summary of CAH 2019 ed. (2017 data)</t>
  </si>
  <si>
    <t>Mike Halstead-Interim</t>
  </si>
  <si>
    <t>John Brumsted/ Anna Noonan</t>
  </si>
  <si>
    <t>2020</t>
  </si>
  <si>
    <t>B19-B20</t>
  </si>
  <si>
    <t>Thomas Marshall-Interim</t>
  </si>
  <si>
    <t>John Brumsted/ Stephen Leffler</t>
  </si>
  <si>
    <t>Budget 2020 Approved</t>
  </si>
  <si>
    <t>Andre Bissonnette/Mike Rogers</t>
  </si>
  <si>
    <t>Joe Woodin</t>
  </si>
  <si>
    <t>Tracey Paul</t>
  </si>
  <si>
    <t>Robyn Alvis</t>
  </si>
  <si>
    <t>Tom Thompson-Interim</t>
  </si>
  <si>
    <t>Jerry Barbini/Dawn Bugbee-Interim</t>
  </si>
  <si>
    <t>Wayne Bennett-Interim</t>
  </si>
  <si>
    <t>Todd Keating-Interim</t>
  </si>
  <si>
    <t>A18-A19</t>
  </si>
  <si>
    <t>This report includes Actuals (2017 and 2018), Approved Budget (2019), Actuals (2019) and Approved Budgets (2020)</t>
  </si>
  <si>
    <t>Run Date:  4/20/2020</t>
  </si>
  <si>
    <t>ACTUAL 2017</t>
  </si>
  <si>
    <t>ACTUAL 2018</t>
  </si>
  <si>
    <t>BUDGET 2019</t>
  </si>
  <si>
    <t>ACTUAL 2019</t>
  </si>
  <si>
    <t>BUDGET 2020</t>
  </si>
  <si>
    <t>2018A - 2019B</t>
  </si>
  <si>
    <t>2019B - 2020B</t>
  </si>
  <si>
    <t xml:space="preserve">  COPLEY HOSPITAL</t>
  </si>
  <si>
    <t xml:space="preserve">  GIFFORD MEDICAL CENTER</t>
  </si>
  <si>
    <t xml:space="preserve">  GRACE COTTAGE HOSPITAL</t>
  </si>
  <si>
    <t xml:space="preserve">  MT. ASCUTNEY HOSPITAL &amp; HEALTH CTR</t>
  </si>
  <si>
    <t xml:space="preserve">  NORTH COUNTRY HOSPITAL</t>
  </si>
  <si>
    <t xml:space="preserve">  NORTHEASTERN VT REGIONAL HOSPITAL</t>
  </si>
  <si>
    <t xml:space="preserve">  PORTER MEDICAL CENTER</t>
  </si>
  <si>
    <t xml:space="preserve">  SPRINGFIELD HOSPITAL</t>
  </si>
  <si>
    <t xml:space="preserve">  BRATTLEBORO MEMORIAL HOSPITAL</t>
  </si>
  <si>
    <t xml:space="preserve">  NORTHWESTERN MEDICAL CENTER</t>
  </si>
  <si>
    <t xml:space="preserve">  CENTRAL VERMONT MEDICAL CENTER</t>
  </si>
  <si>
    <t xml:space="preserve">  RUTLAND REGIONAL MEDICAL CENTER</t>
  </si>
  <si>
    <t xml:space="preserve">  SOUTHWESTERN VT MEDICAL CENTER</t>
  </si>
  <si>
    <t xml:space="preserve">  THE UNIVERSITY OF VERMONT MEDICAL CENTER</t>
  </si>
  <si>
    <t xml:space="preserve"> </t>
  </si>
  <si>
    <t>Net Revenue per Adjusted Admission</t>
  </si>
  <si>
    <t>Gross Revenue per Adj Admission</t>
  </si>
  <si>
    <t>Gross Price per Visit</t>
  </si>
  <si>
    <t>Gross Price per Discharge</t>
  </si>
  <si>
    <t>Cash Flow to Total Debt</t>
  </si>
  <si>
    <t>Cash to Long Term Debt</t>
  </si>
  <si>
    <t>Cash Flow Margin</t>
  </si>
  <si>
    <t>Days Receivable</t>
  </si>
  <si>
    <t>Days Payable</t>
  </si>
  <si>
    <t>Current Ratio</t>
  </si>
  <si>
    <t>Contractual Allowance %</t>
  </si>
  <si>
    <t>Capital Cost per Adjusted Admission</t>
  </si>
  <si>
    <t>Fringe Benefit % - Non-MD</t>
  </si>
  <si>
    <t>Salary &amp; Benefits per FTE - Non-MD</t>
  </si>
  <si>
    <t>Salary per FTE - Non-MD</t>
  </si>
  <si>
    <t>Cost per Adjusted Admission</t>
  </si>
  <si>
    <t>Return On Assets</t>
  </si>
  <si>
    <t>Overhead Expense w/ fringe, as a % of Total Operating Exp</t>
  </si>
  <si>
    <t>FTEs Per Adjusted Occupied Bed</t>
  </si>
  <si>
    <t>FTEs per 100 Adj Discharges</t>
  </si>
  <si>
    <t>Adjusted Admissions Per FTE</t>
  </si>
  <si>
    <t>Commercial/Self Pay Net Patient Rev % including Phys</t>
  </si>
  <si>
    <t>Medicaid Net Patient Revenue % including Phys</t>
  </si>
  <si>
    <t>Medicare Net Patient Revenue % including Phys</t>
  </si>
  <si>
    <t>All Net Patient Revenue % with DSH &amp; GME</t>
  </si>
  <si>
    <t>SNF/Rehab/Swing Gross Revenue %</t>
  </si>
  <si>
    <t>Capital Acquisitions as a % of Net Patient Rev</t>
  </si>
  <si>
    <t>Age of Plant Equipment</t>
  </si>
  <si>
    <t>Age of Plant Building</t>
  </si>
  <si>
    <t>Acute Patient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</si>
</sst>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=0]#,##0.0;#,##0.0"/>
    <numFmt numFmtId="165" formatCode="[=0]#,##0;#,##0"/>
    <numFmt numFmtId="166" formatCode="[=0]#,##0.0%;#,##0.0%"/>
    <numFmt numFmtId="167" formatCode="[=0]#,##0.00;#,##0.00"/>
    <numFmt numFmtId="168" formatCode="[=0]#,##0%;#,##0%"/>
    <numFmt numFmtId="169" formatCode="0.0"/>
    <numFmt numFmtId="170" formatCode="_(* #,##0_);_(* \(#,##0\);_(* &quot;-&quot;??_);_(@_)"/>
    <numFmt numFmtId="171" formatCode="0.0%"/>
    <numFmt numFmtId="172" formatCode="_(&quot;$&quot;* #,##0_);_(&quot;$&quot;* \(#,##0\);_(&quot;$&quot;* &quot;-&quot;??_);_(@_)"/>
    <numFmt numFmtId="173" formatCode="&quot;$&quot;#,##0\ ;\(&quot;$&quot;#,##0\)"/>
    <numFmt numFmtId="174" formatCode="_(* #,##0.0_);_(* \(#,##0.0\);_(* &quot;-&quot;??_);_(@_)"/>
    <numFmt numFmtId="175" formatCode="&quot;$&quot;#,##0"/>
  </numFmts>
  <fonts count="3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9"/>
      <color indexed="12"/>
      <name val="Arial"/>
      <family val="2"/>
    </font>
    <font>
      <sz val="36"/>
      <name val="Arial"/>
      <family val="2"/>
    </font>
    <font>
      <b/>
      <sz val="45"/>
      <name val="Arial"/>
      <family val="2"/>
    </font>
    <font>
      <b/>
      <i/>
      <sz val="45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i/>
      <sz val="28"/>
      <name val="Arial"/>
      <family val="2"/>
    </font>
    <font>
      <sz val="12"/>
      <color indexed="12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2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20"/>
      <name val="Arial"/>
      <family val="2"/>
    </font>
    <font>
      <b/>
      <sz val="20"/>
      <name val="SWISS"/>
    </font>
    <font>
      <sz val="20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SWISS"/>
    </font>
    <font>
      <u/>
      <sz val="10"/>
      <color theme="10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15"/>
      </patternFill>
    </fill>
    <fill>
      <patternFill patternType="mediumGray">
        <fgColor indexed="22"/>
      </patternFill>
    </fill>
    <fill>
      <patternFill patternType="gray125"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theme="8" tint="0.59999389629810485"/>
        <b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37" fontId="16" fillId="7" borderId="0" applyNumberFormat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1" fillId="0" borderId="13">
      <alignment horizontal="center"/>
    </xf>
    <xf numFmtId="3" fontId="20" fillId="0" borderId="0" applyFont="0" applyFill="0" applyBorder="0" applyAlignment="0" applyProtection="0"/>
    <xf numFmtId="0" fontId="20" fillId="8" borderId="0" applyNumberFormat="0" applyFont="0" applyBorder="0" applyAlignment="0" applyProtection="0"/>
    <xf numFmtId="0" fontId="17" fillId="0" borderId="14" applyNumberFormat="0" applyFont="0" applyFill="0" applyAlignment="0" applyProtection="0"/>
    <xf numFmtId="0" fontId="7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44" fontId="29" fillId="0" borderId="0" applyFont="0" applyFill="0" applyBorder="0" applyAlignment="0" applyProtection="0"/>
  </cellStyleXfs>
  <cellXfs count="412">
    <xf numFmtId="0" fontId="0" fillId="0" borderId="0" xfId="0"/>
    <xf numFmtId="164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7" fontId="0" fillId="0" borderId="0" xfId="0" applyNumberFormat="1" applyFont="1"/>
    <xf numFmtId="168" fontId="0" fillId="0" borderId="0" xfId="0" applyNumberFormat="1" applyFont="1"/>
    <xf numFmtId="0" fontId="0" fillId="0" borderId="0" xfId="0" applyFill="1"/>
    <xf numFmtId="0" fontId="0" fillId="3" borderId="0" xfId="0" applyFill="1"/>
    <xf numFmtId="0" fontId="1" fillId="2" borderId="3" xfId="0" applyFont="1" applyFill="1" applyBorder="1" applyAlignment="1">
      <alignment horizontal="center"/>
    </xf>
    <xf numFmtId="0" fontId="0" fillId="0" borderId="0" xfId="0" applyFill="1"/>
    <xf numFmtId="0" fontId="7" fillId="0" borderId="0" xfId="4"/>
    <xf numFmtId="0" fontId="10" fillId="9" borderId="17" xfId="4" applyFont="1" applyFill="1" applyBorder="1"/>
    <xf numFmtId="0" fontId="10" fillId="9" borderId="18" xfId="4" applyFont="1" applyFill="1" applyBorder="1"/>
    <xf numFmtId="0" fontId="10" fillId="9" borderId="19" xfId="4" applyFont="1" applyFill="1" applyBorder="1"/>
    <xf numFmtId="0" fontId="10" fillId="9" borderId="20" xfId="4" applyFont="1" applyFill="1" applyBorder="1"/>
    <xf numFmtId="0" fontId="10" fillId="9" borderId="0" xfId="4" applyFont="1" applyFill="1" applyBorder="1"/>
    <xf numFmtId="0" fontId="10" fillId="9" borderId="21" xfId="4" applyFont="1" applyFill="1" applyBorder="1"/>
    <xf numFmtId="0" fontId="8" fillId="0" borderId="0" xfId="33" applyFont="1"/>
    <xf numFmtId="0" fontId="6" fillId="0" borderId="0" xfId="33" applyFont="1"/>
    <xf numFmtId="0" fontId="8" fillId="0" borderId="0" xfId="33" applyFont="1" applyAlignment="1">
      <alignment horizontal="center"/>
    </xf>
    <xf numFmtId="0" fontId="14" fillId="0" borderId="24" xfId="33" applyFont="1" applyBorder="1" applyAlignment="1">
      <alignment horizontal="center"/>
    </xf>
    <xf numFmtId="0" fontId="22" fillId="0" borderId="0" xfId="33" applyFont="1"/>
    <xf numFmtId="0" fontId="14" fillId="0" borderId="27" xfId="33" applyFont="1" applyBorder="1" applyAlignment="1">
      <alignment horizontal="center"/>
    </xf>
    <xf numFmtId="0" fontId="14" fillId="0" borderId="0" xfId="33" applyFont="1"/>
    <xf numFmtId="0" fontId="14" fillId="10" borderId="24" xfId="33" applyFont="1" applyFill="1" applyBorder="1"/>
    <xf numFmtId="0" fontId="14" fillId="10" borderId="24" xfId="33" applyFont="1" applyFill="1" applyBorder="1" applyAlignment="1">
      <alignment horizontal="center"/>
    </xf>
    <xf numFmtId="0" fontId="14" fillId="10" borderId="30" xfId="33" applyFont="1" applyFill="1" applyBorder="1" applyAlignment="1">
      <alignment horizontal="center"/>
    </xf>
    <xf numFmtId="0" fontId="14" fillId="10" borderId="27" xfId="33" applyFont="1" applyFill="1" applyBorder="1"/>
    <xf numFmtId="0" fontId="14" fillId="10" borderId="27" xfId="33" applyFont="1" applyFill="1" applyBorder="1" applyAlignment="1">
      <alignment horizontal="center"/>
    </xf>
    <xf numFmtId="0" fontId="14" fillId="10" borderId="28" xfId="33" applyFont="1" applyFill="1" applyBorder="1" applyAlignment="1">
      <alignment horizontal="center"/>
    </xf>
    <xf numFmtId="0" fontId="14" fillId="10" borderId="25" xfId="33" applyFont="1" applyFill="1" applyBorder="1"/>
    <xf numFmtId="0" fontId="14" fillId="10" borderId="25" xfId="33" applyFont="1" applyFill="1" applyBorder="1" applyAlignment="1">
      <alignment horizontal="center"/>
    </xf>
    <xf numFmtId="0" fontId="14" fillId="10" borderId="26" xfId="33" applyFont="1" applyFill="1" applyBorder="1" applyAlignment="1">
      <alignment horizontal="center"/>
    </xf>
    <xf numFmtId="0" fontId="22" fillId="0" borderId="27" xfId="33" applyFont="1" applyBorder="1"/>
    <xf numFmtId="0" fontId="22" fillId="0" borderId="28" xfId="33" applyFont="1" applyBorder="1"/>
    <xf numFmtId="0" fontId="14" fillId="0" borderId="27" xfId="33" applyFont="1" applyBorder="1"/>
    <xf numFmtId="5" fontId="22" fillId="0" borderId="28" xfId="33" applyNumberFormat="1" applyFont="1" applyBorder="1" applyProtection="1"/>
    <xf numFmtId="0" fontId="22" fillId="0" borderId="28" xfId="33" applyFont="1" applyFill="1" applyBorder="1"/>
    <xf numFmtId="5" fontId="22" fillId="0" borderId="28" xfId="33" applyNumberFormat="1" applyFont="1" applyFill="1" applyBorder="1" applyProtection="1"/>
    <xf numFmtId="0" fontId="23" fillId="0" borderId="25" xfId="33" applyFont="1" applyBorder="1"/>
    <xf numFmtId="0" fontId="22" fillId="0" borderId="26" xfId="33" applyFont="1" applyBorder="1"/>
    <xf numFmtId="5" fontId="22" fillId="0" borderId="26" xfId="33" applyNumberFormat="1" applyFont="1" applyBorder="1" applyProtection="1"/>
    <xf numFmtId="0" fontId="7" fillId="0" borderId="0" xfId="34"/>
    <xf numFmtId="0" fontId="3" fillId="0" borderId="0" xfId="34" applyFont="1" applyBorder="1" applyAlignment="1" applyProtection="1">
      <alignment horizontal="center"/>
    </xf>
    <xf numFmtId="0" fontId="13" fillId="0" borderId="0" xfId="34" applyFont="1"/>
    <xf numFmtId="0" fontId="3" fillId="0" borderId="0" xfId="34" applyFont="1" applyFill="1" applyBorder="1" applyAlignment="1" applyProtection="1">
      <alignment horizontal="left"/>
    </xf>
    <xf numFmtId="0" fontId="22" fillId="0" borderId="0" xfId="34" applyFont="1"/>
    <xf numFmtId="0" fontId="14" fillId="0" borderId="0" xfId="34" applyFont="1" applyAlignment="1">
      <alignment horizontal="center"/>
    </xf>
    <xf numFmtId="0" fontId="22" fillId="0" borderId="0" xfId="34" applyFont="1" applyBorder="1"/>
    <xf numFmtId="0" fontId="14" fillId="0" borderId="0" xfId="34" applyFont="1" applyBorder="1" applyAlignment="1" applyProtection="1">
      <alignment horizontal="center"/>
    </xf>
    <xf numFmtId="0" fontId="22" fillId="0" borderId="0" xfId="34" applyFont="1" applyBorder="1" applyAlignment="1" applyProtection="1">
      <alignment horizontal="center"/>
    </xf>
    <xf numFmtId="0" fontId="22" fillId="0" borderId="0" xfId="34" applyFont="1" applyBorder="1" applyProtection="1"/>
    <xf numFmtId="0" fontId="14" fillId="0" borderId="0" xfId="34" applyFont="1" applyBorder="1" applyAlignment="1" applyProtection="1">
      <alignment horizontal="center" wrapText="1"/>
    </xf>
    <xf numFmtId="0" fontId="14" fillId="0" borderId="0" xfId="34" applyFont="1" applyBorder="1" applyProtection="1"/>
    <xf numFmtId="0" fontId="14" fillId="0" borderId="31" xfId="34" applyFont="1" applyBorder="1" applyAlignment="1" applyProtection="1">
      <alignment horizontal="center"/>
    </xf>
    <xf numFmtId="0" fontId="14" fillId="0" borderId="32" xfId="34" applyFont="1" applyBorder="1" applyAlignment="1" applyProtection="1">
      <alignment horizontal="left" indent="4"/>
    </xf>
    <xf numFmtId="0" fontId="14" fillId="0" borderId="22" xfId="34" applyFont="1" applyBorder="1" applyAlignment="1" applyProtection="1">
      <alignment horizontal="center"/>
    </xf>
    <xf numFmtId="0" fontId="14" fillId="0" borderId="15" xfId="34" applyFont="1" applyBorder="1" applyAlignment="1" applyProtection="1">
      <alignment horizontal="center"/>
    </xf>
    <xf numFmtId="0" fontId="14" fillId="0" borderId="33" xfId="34" applyFont="1" applyBorder="1" applyAlignment="1" applyProtection="1">
      <alignment horizontal="center"/>
    </xf>
    <xf numFmtId="0" fontId="14" fillId="0" borderId="34" xfId="34" applyFont="1" applyBorder="1" applyAlignment="1" applyProtection="1">
      <alignment horizontal="center"/>
    </xf>
    <xf numFmtId="0" fontId="14" fillId="0" borderId="35" xfId="34" applyFont="1" applyBorder="1" applyAlignment="1" applyProtection="1">
      <alignment horizontal="center"/>
    </xf>
    <xf numFmtId="0" fontId="14" fillId="0" borderId="36" xfId="34" applyFont="1" applyBorder="1" applyAlignment="1" applyProtection="1">
      <alignment horizontal="center"/>
    </xf>
    <xf numFmtId="0" fontId="24" fillId="0" borderId="37" xfId="15" applyFont="1" applyBorder="1" applyAlignment="1" applyProtection="1">
      <alignment horizontal="left"/>
    </xf>
    <xf numFmtId="0" fontId="14" fillId="0" borderId="29" xfId="34" applyFont="1" applyBorder="1" applyAlignment="1">
      <alignment horizontal="center"/>
    </xf>
    <xf numFmtId="0" fontId="14" fillId="0" borderId="29" xfId="34" applyFont="1" applyBorder="1" applyAlignment="1" applyProtection="1">
      <alignment horizontal="center"/>
    </xf>
    <xf numFmtId="0" fontId="14" fillId="0" borderId="16" xfId="34" applyFont="1" applyBorder="1" applyAlignment="1" applyProtection="1">
      <alignment horizontal="center"/>
    </xf>
    <xf numFmtId="0" fontId="14" fillId="0" borderId="23" xfId="34" applyFont="1" applyBorder="1" applyAlignment="1" applyProtection="1">
      <alignment horizontal="center"/>
    </xf>
    <xf numFmtId="0" fontId="14" fillId="0" borderId="38" xfId="34" applyFont="1" applyFill="1" applyBorder="1" applyAlignment="1" applyProtection="1">
      <alignment horizontal="center"/>
    </xf>
    <xf numFmtId="0" fontId="14" fillId="0" borderId="36" xfId="34" applyFont="1" applyBorder="1" applyAlignment="1">
      <alignment horizontal="center"/>
    </xf>
    <xf numFmtId="0" fontId="24" fillId="0" borderId="39" xfId="15" applyFont="1" applyBorder="1" applyAlignment="1" applyProtection="1">
      <alignment horizontal="left" indent="1"/>
    </xf>
    <xf numFmtId="0" fontId="14" fillId="0" borderId="29" xfId="34" applyFont="1" applyFill="1" applyBorder="1" applyAlignment="1" applyProtection="1">
      <alignment horizontal="center"/>
    </xf>
    <xf numFmtId="0" fontId="14" fillId="0" borderId="40" xfId="34" applyFont="1" applyBorder="1" applyAlignment="1" applyProtection="1">
      <alignment horizontal="center"/>
    </xf>
    <xf numFmtId="0" fontId="14" fillId="0" borderId="41" xfId="34" applyFont="1" applyBorder="1" applyAlignment="1" applyProtection="1">
      <alignment horizontal="center"/>
    </xf>
    <xf numFmtId="0" fontId="14" fillId="0" borderId="42" xfId="34" applyFont="1" applyBorder="1" applyAlignment="1" applyProtection="1">
      <alignment horizontal="center"/>
    </xf>
    <xf numFmtId="0" fontId="14" fillId="0" borderId="43" xfId="34" applyFont="1" applyBorder="1" applyAlignment="1" applyProtection="1">
      <alignment horizontal="center"/>
    </xf>
    <xf numFmtId="0" fontId="24" fillId="0" borderId="44" xfId="15" applyFont="1" applyBorder="1" applyAlignment="1" applyProtection="1">
      <alignment horizontal="left" indent="1"/>
    </xf>
    <xf numFmtId="0" fontId="8" fillId="2" borderId="0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71" fontId="8" fillId="2" borderId="1" xfId="3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71" fontId="8" fillId="2" borderId="0" xfId="3" applyNumberFormat="1" applyFont="1" applyFill="1" applyBorder="1"/>
    <xf numFmtId="171" fontId="3" fillId="2" borderId="0" xfId="3" applyNumberFormat="1" applyFont="1" applyFill="1" applyBorder="1" applyAlignment="1">
      <alignment horizontal="right"/>
    </xf>
    <xf numFmtId="0" fontId="3" fillId="6" borderId="2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6" borderId="2" xfId="0" applyFont="1" applyFill="1" applyBorder="1"/>
    <xf numFmtId="0" fontId="8" fillId="5" borderId="2" xfId="0" applyFont="1" applyFill="1" applyBorder="1"/>
    <xf numFmtId="0" fontId="3" fillId="5" borderId="2" xfId="0" applyFont="1" applyFill="1" applyBorder="1"/>
    <xf numFmtId="0" fontId="3" fillId="2" borderId="0" xfId="0" applyFont="1" applyFill="1" applyBorder="1"/>
    <xf numFmtId="0" fontId="3" fillId="4" borderId="8" xfId="0" applyFont="1" applyFill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horizontal="center"/>
    </xf>
    <xf numFmtId="171" fontId="3" fillId="4" borderId="6" xfId="3" applyNumberFormat="1" applyFont="1" applyFill="1" applyBorder="1"/>
    <xf numFmtId="171" fontId="3" fillId="4" borderId="9" xfId="3" applyNumberFormat="1" applyFont="1" applyFill="1" applyBorder="1"/>
    <xf numFmtId="0" fontId="8" fillId="2" borderId="2" xfId="0" applyFont="1" applyFill="1" applyBorder="1"/>
    <xf numFmtId="171" fontId="8" fillId="2" borderId="2" xfId="3" applyNumberFormat="1" applyFont="1" applyFill="1" applyBorder="1" applyAlignment="1">
      <alignment horizontal="center"/>
    </xf>
    <xf numFmtId="0" fontId="8" fillId="2" borderId="11" xfId="0" applyFont="1" applyFill="1" applyBorder="1"/>
    <xf numFmtId="171" fontId="8" fillId="2" borderId="11" xfId="3" applyNumberFormat="1" applyFont="1" applyFill="1" applyBorder="1" applyAlignment="1">
      <alignment horizontal="center"/>
    </xf>
    <xf numFmtId="0" fontId="8" fillId="2" borderId="5" xfId="0" applyFont="1" applyFill="1" applyBorder="1"/>
    <xf numFmtId="171" fontId="8" fillId="2" borderId="5" xfId="3" applyNumberFormat="1" applyFont="1" applyFill="1" applyBorder="1" applyAlignment="1">
      <alignment horizontal="center"/>
    </xf>
    <xf numFmtId="171" fontId="8" fillId="2" borderId="0" xfId="3" applyNumberFormat="1" applyFont="1" applyFill="1" applyAlignment="1">
      <alignment horizontal="center"/>
    </xf>
    <xf numFmtId="171" fontId="8" fillId="2" borderId="0" xfId="3" applyNumberFormat="1" applyFont="1" applyFill="1" applyBorder="1" applyAlignment="1">
      <alignment horizontal="center"/>
    </xf>
    <xf numFmtId="171" fontId="8" fillId="2" borderId="0" xfId="3" applyNumberFormat="1" applyFont="1" applyFill="1"/>
    <xf numFmtId="171" fontId="8" fillId="2" borderId="5" xfId="3" applyNumberFormat="1" applyFont="1" applyFill="1" applyBorder="1"/>
    <xf numFmtId="171" fontId="8" fillId="2" borderId="2" xfId="3" applyNumberFormat="1" applyFont="1" applyFill="1" applyBorder="1"/>
    <xf numFmtId="172" fontId="3" fillId="2" borderId="1" xfId="2" applyNumberFormat="1" applyFont="1" applyFill="1" applyBorder="1" applyAlignment="1">
      <alignment horizontal="center"/>
    </xf>
    <xf numFmtId="172" fontId="3" fillId="2" borderId="0" xfId="2" applyNumberFormat="1" applyFont="1" applyFill="1" applyAlignment="1">
      <alignment horizontal="center"/>
    </xf>
    <xf numFmtId="172" fontId="8" fillId="2" borderId="0" xfId="2" applyNumberFormat="1" applyFont="1" applyFill="1" applyAlignment="1">
      <alignment horizontal="center"/>
    </xf>
    <xf numFmtId="172" fontId="3" fillId="4" borderId="6" xfId="2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171" fontId="3" fillId="2" borderId="1" xfId="3" applyNumberFormat="1" applyFont="1" applyFill="1" applyBorder="1" applyAlignment="1">
      <alignment horizontal="center"/>
    </xf>
    <xf numFmtId="171" fontId="3" fillId="2" borderId="0" xfId="3" applyNumberFormat="1" applyFont="1" applyFill="1" applyAlignment="1">
      <alignment horizontal="center"/>
    </xf>
    <xf numFmtId="171" fontId="3" fillId="4" borderId="6" xfId="3" applyNumberFormat="1" applyFont="1" applyFill="1" applyBorder="1" applyAlignment="1">
      <alignment horizontal="center"/>
    </xf>
    <xf numFmtId="170" fontId="3" fillId="2" borderId="1" xfId="1" applyNumberFormat="1" applyFont="1" applyFill="1" applyBorder="1" applyAlignment="1">
      <alignment horizontal="center"/>
    </xf>
    <xf numFmtId="170" fontId="3" fillId="2" borderId="0" xfId="1" applyNumberFormat="1" applyFont="1" applyFill="1" applyAlignment="1">
      <alignment horizontal="center"/>
    </xf>
    <xf numFmtId="170" fontId="8" fillId="2" borderId="0" xfId="1" applyNumberFormat="1" applyFont="1" applyFill="1" applyAlignment="1">
      <alignment horizontal="center"/>
    </xf>
    <xf numFmtId="170" fontId="3" fillId="4" borderId="6" xfId="1" applyNumberFormat="1" applyFont="1" applyFill="1" applyBorder="1" applyAlignment="1">
      <alignment horizontal="center"/>
    </xf>
    <xf numFmtId="169" fontId="25" fillId="2" borderId="2" xfId="0" applyNumberFormat="1" applyFont="1" applyFill="1" applyBorder="1" applyAlignment="1">
      <alignment horizontal="center"/>
    </xf>
    <xf numFmtId="1" fontId="25" fillId="2" borderId="2" xfId="0" applyNumberFormat="1" applyFont="1" applyFill="1" applyBorder="1" applyAlignment="1">
      <alignment horizontal="center"/>
    </xf>
    <xf numFmtId="169" fontId="25" fillId="2" borderId="11" xfId="0" applyNumberFormat="1" applyFont="1" applyFill="1" applyBorder="1" applyAlignment="1">
      <alignment horizontal="center"/>
    </xf>
    <xf numFmtId="1" fontId="25" fillId="2" borderId="11" xfId="0" applyNumberFormat="1" applyFont="1" applyFill="1" applyBorder="1" applyAlignment="1">
      <alignment horizontal="center"/>
    </xf>
    <xf numFmtId="169" fontId="25" fillId="2" borderId="5" xfId="0" applyNumberFormat="1" applyFont="1" applyFill="1" applyBorder="1" applyAlignment="1">
      <alignment horizontal="center"/>
    </xf>
    <xf numFmtId="1" fontId="25" fillId="2" borderId="5" xfId="0" applyNumberFormat="1" applyFont="1" applyFill="1" applyBorder="1" applyAlignment="1">
      <alignment horizontal="center"/>
    </xf>
    <xf numFmtId="169" fontId="25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/>
    <xf numFmtId="169" fontId="25" fillId="2" borderId="0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5" fillId="2" borderId="5" xfId="0" applyFont="1" applyFill="1" applyBorder="1"/>
    <xf numFmtId="0" fontId="25" fillId="2" borderId="2" xfId="0" applyFont="1" applyFill="1" applyBorder="1"/>
    <xf numFmtId="0" fontId="5" fillId="4" borderId="6" xfId="0" applyFont="1" applyFill="1" applyBorder="1" applyAlignment="1">
      <alignment horizontal="left"/>
    </xf>
    <xf numFmtId="172" fontId="25" fillId="2" borderId="2" xfId="2" applyNumberFormat="1" applyFont="1" applyFill="1" applyBorder="1" applyAlignment="1">
      <alignment horizontal="center"/>
    </xf>
    <xf numFmtId="172" fontId="25" fillId="2" borderId="11" xfId="2" applyNumberFormat="1" applyFont="1" applyFill="1" applyBorder="1" applyAlignment="1">
      <alignment horizontal="center"/>
    </xf>
    <xf numFmtId="172" fontId="25" fillId="2" borderId="5" xfId="2" applyNumberFormat="1" applyFont="1" applyFill="1" applyBorder="1" applyAlignment="1">
      <alignment horizontal="center"/>
    </xf>
    <xf numFmtId="172" fontId="25" fillId="2" borderId="0" xfId="2" applyNumberFormat="1" applyFont="1" applyFill="1" applyAlignment="1">
      <alignment horizontal="center"/>
    </xf>
    <xf numFmtId="172" fontId="5" fillId="4" borderId="6" xfId="2" applyNumberFormat="1" applyFont="1" applyFill="1" applyBorder="1" applyAlignment="1">
      <alignment horizontal="center"/>
    </xf>
    <xf numFmtId="172" fontId="25" fillId="2" borderId="0" xfId="2" applyNumberFormat="1" applyFont="1" applyFill="1" applyBorder="1" applyAlignment="1">
      <alignment horizontal="center"/>
    </xf>
    <xf numFmtId="172" fontId="5" fillId="4" borderId="6" xfId="2" applyNumberFormat="1" applyFont="1" applyFill="1" applyBorder="1" applyAlignment="1">
      <alignment horizontal="left"/>
    </xf>
    <xf numFmtId="2" fontId="25" fillId="2" borderId="5" xfId="0" applyNumberFormat="1" applyFont="1" applyFill="1" applyBorder="1" applyAlignment="1">
      <alignment horizontal="center"/>
    </xf>
    <xf numFmtId="2" fontId="25" fillId="2" borderId="0" xfId="0" applyNumberFormat="1" applyFont="1" applyFill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171" fontId="25" fillId="2" borderId="2" xfId="3" applyNumberFormat="1" applyFont="1" applyFill="1" applyBorder="1" applyAlignment="1">
      <alignment horizontal="center"/>
    </xf>
    <xf numFmtId="171" fontId="25" fillId="2" borderId="11" xfId="3" applyNumberFormat="1" applyFont="1" applyFill="1" applyBorder="1" applyAlignment="1">
      <alignment horizontal="center"/>
    </xf>
    <xf numFmtId="171" fontId="25" fillId="2" borderId="5" xfId="3" applyNumberFormat="1" applyFont="1" applyFill="1" applyBorder="1" applyAlignment="1">
      <alignment horizontal="center"/>
    </xf>
    <xf numFmtId="171" fontId="25" fillId="2" borderId="0" xfId="3" applyNumberFormat="1" applyFont="1" applyFill="1" applyAlignment="1">
      <alignment horizontal="center"/>
    </xf>
    <xf numFmtId="171" fontId="5" fillId="4" borderId="6" xfId="3" applyNumberFormat="1" applyFont="1" applyFill="1" applyBorder="1" applyAlignment="1">
      <alignment horizontal="center"/>
    </xf>
    <xf numFmtId="171" fontId="25" fillId="2" borderId="0" xfId="3" applyNumberFormat="1" applyFont="1" applyFill="1" applyBorder="1" applyAlignment="1">
      <alignment horizontal="center"/>
    </xf>
    <xf numFmtId="171" fontId="5" fillId="4" borderId="6" xfId="3" applyNumberFormat="1" applyFont="1" applyFill="1" applyBorder="1" applyAlignment="1">
      <alignment horizontal="left"/>
    </xf>
    <xf numFmtId="170" fontId="25" fillId="2" borderId="2" xfId="1" applyNumberFormat="1" applyFont="1" applyFill="1" applyBorder="1" applyAlignment="1">
      <alignment horizontal="center"/>
    </xf>
    <xf numFmtId="170" fontId="25" fillId="2" borderId="11" xfId="1" applyNumberFormat="1" applyFont="1" applyFill="1" applyBorder="1" applyAlignment="1">
      <alignment horizontal="center"/>
    </xf>
    <xf numFmtId="170" fontId="25" fillId="2" borderId="5" xfId="1" applyNumberFormat="1" applyFont="1" applyFill="1" applyBorder="1" applyAlignment="1">
      <alignment horizontal="center"/>
    </xf>
    <xf numFmtId="170" fontId="25" fillId="2" borderId="0" xfId="1" applyNumberFormat="1" applyFont="1" applyFill="1" applyAlignment="1">
      <alignment horizontal="center"/>
    </xf>
    <xf numFmtId="170" fontId="5" fillId="4" borderId="6" xfId="1" applyNumberFormat="1" applyFont="1" applyFill="1" applyBorder="1" applyAlignment="1">
      <alignment horizontal="center"/>
    </xf>
    <xf numFmtId="170" fontId="25" fillId="2" borderId="0" xfId="1" applyNumberFormat="1" applyFont="1" applyFill="1" applyBorder="1" applyAlignment="1">
      <alignment horizontal="center"/>
    </xf>
    <xf numFmtId="170" fontId="5" fillId="4" borderId="6" xfId="1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14" fillId="0" borderId="25" xfId="33" applyFont="1" applyBorder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 applyFill="1"/>
    <xf numFmtId="171" fontId="7" fillId="2" borderId="2" xfId="3" applyNumberFormat="1" applyFont="1" applyFill="1" applyBorder="1"/>
    <xf numFmtId="0" fontId="27" fillId="0" borderId="0" xfId="33" applyFont="1"/>
    <xf numFmtId="0" fontId="0" fillId="0" borderId="0" xfId="0"/>
    <xf numFmtId="0" fontId="0" fillId="0" borderId="0" xfId="0"/>
    <xf numFmtId="0" fontId="7" fillId="2" borderId="0" xfId="0" applyFont="1" applyFill="1"/>
    <xf numFmtId="0" fontId="0" fillId="0" borderId="0" xfId="0"/>
    <xf numFmtId="0" fontId="0" fillId="0" borderId="0" xfId="0"/>
    <xf numFmtId="170" fontId="0" fillId="5" borderId="0" xfId="1" applyNumberFormat="1" applyFont="1" applyFill="1"/>
    <xf numFmtId="170" fontId="0" fillId="2" borderId="0" xfId="1" applyNumberFormat="1" applyFont="1" applyFill="1"/>
    <xf numFmtId="170" fontId="7" fillId="2" borderId="2" xfId="1" applyNumberFormat="1" applyFont="1" applyFill="1" applyBorder="1"/>
    <xf numFmtId="170" fontId="7" fillId="4" borderId="1" xfId="1" applyNumberFormat="1" applyFont="1" applyFill="1" applyBorder="1"/>
    <xf numFmtId="170" fontId="7" fillId="4" borderId="51" xfId="1" applyNumberFormat="1" applyFont="1" applyFill="1" applyBorder="1"/>
    <xf numFmtId="174" fontId="7" fillId="2" borderId="2" xfId="1" applyNumberFormat="1" applyFont="1" applyFill="1" applyBorder="1"/>
    <xf numFmtId="174" fontId="7" fillId="2" borderId="5" xfId="1" applyNumberFormat="1" applyFont="1" applyFill="1" applyBorder="1"/>
    <xf numFmtId="170" fontId="0" fillId="4" borderId="1" xfId="1" applyNumberFormat="1" applyFont="1" applyFill="1" applyBorder="1"/>
    <xf numFmtId="170" fontId="1" fillId="4" borderId="1" xfId="1" applyNumberFormat="1" applyFont="1" applyFill="1" applyBorder="1" applyAlignment="1">
      <alignment horizontal="center"/>
    </xf>
    <xf numFmtId="170" fontId="0" fillId="4" borderId="51" xfId="1" applyNumberFormat="1" applyFont="1" applyFill="1" applyBorder="1"/>
    <xf numFmtId="170" fontId="0" fillId="13" borderId="0" xfId="1" applyNumberFormat="1" applyFont="1" applyFill="1"/>
    <xf numFmtId="0" fontId="26" fillId="0" borderId="0" xfId="0" applyFont="1"/>
    <xf numFmtId="0" fontId="0" fillId="0" borderId="0" xfId="0"/>
    <xf numFmtId="0" fontId="0" fillId="13" borderId="0" xfId="0" applyFill="1"/>
    <xf numFmtId="0" fontId="1" fillId="13" borderId="48" xfId="0" applyFont="1" applyFill="1" applyBorder="1"/>
    <xf numFmtId="0" fontId="1" fillId="13" borderId="0" xfId="0" applyFont="1" applyFill="1" applyBorder="1" applyAlignment="1">
      <alignment horizontal="center"/>
    </xf>
    <xf numFmtId="170" fontId="0" fillId="13" borderId="0" xfId="1" applyNumberFormat="1" applyFont="1" applyFill="1" applyAlignment="1"/>
    <xf numFmtId="0" fontId="1" fillId="13" borderId="49" xfId="0" applyFont="1" applyFill="1" applyBorder="1"/>
    <xf numFmtId="0" fontId="1" fillId="13" borderId="50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170" fontId="0" fillId="2" borderId="0" xfId="1" applyNumberFormat="1" applyFont="1" applyFill="1" applyAlignment="1"/>
    <xf numFmtId="0" fontId="0" fillId="4" borderId="51" xfId="0" applyFill="1" applyBorder="1"/>
    <xf numFmtId="170" fontId="0" fillId="4" borderId="51" xfId="1" applyNumberFormat="1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70" fontId="1" fillId="4" borderId="1" xfId="1" applyNumberFormat="1" applyFont="1" applyFill="1" applyBorder="1" applyAlignment="1"/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2" xfId="0" applyFont="1" applyFill="1" applyBorder="1" applyAlignment="1">
      <alignment horizontal="center"/>
    </xf>
    <xf numFmtId="43" fontId="7" fillId="2" borderId="5" xfId="1" applyFont="1" applyFill="1" applyBorder="1" applyAlignment="1"/>
    <xf numFmtId="0" fontId="7" fillId="2" borderId="2" xfId="0" applyFont="1" applyFill="1" applyBorder="1"/>
    <xf numFmtId="43" fontId="7" fillId="2" borderId="2" xfId="1" applyFont="1" applyFill="1" applyBorder="1" applyAlignment="1"/>
    <xf numFmtId="170" fontId="7" fillId="2" borderId="2" xfId="1" applyNumberFormat="1" applyFont="1" applyFill="1" applyBorder="1" applyAlignment="1"/>
    <xf numFmtId="0" fontId="7" fillId="4" borderId="51" xfId="0" applyFont="1" applyFill="1" applyBorder="1" applyAlignment="1">
      <alignment horizontal="center"/>
    </xf>
    <xf numFmtId="0" fontId="7" fillId="4" borderId="51" xfId="0" applyFont="1" applyFill="1" applyBorder="1"/>
    <xf numFmtId="170" fontId="7" fillId="4" borderId="51" xfId="1" applyNumberFormat="1" applyFont="1" applyFill="1" applyBorder="1" applyAlignment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170" fontId="7" fillId="4" borderId="1" xfId="1" applyNumberFormat="1" applyFont="1" applyFill="1" applyBorder="1" applyAlignment="1"/>
    <xf numFmtId="169" fontId="7" fillId="2" borderId="2" xfId="0" applyNumberFormat="1" applyFont="1" applyFill="1" applyBorder="1" applyAlignment="1">
      <alignment horizontal="center"/>
    </xf>
    <xf numFmtId="174" fontId="7" fillId="2" borderId="2" xfId="1" applyNumberFormat="1" applyFont="1" applyFill="1" applyBorder="1" applyAlignment="1"/>
    <xf numFmtId="171" fontId="7" fillId="2" borderId="2" xfId="3" applyNumberFormat="1" applyFont="1" applyFill="1" applyBorder="1" applyAlignment="1">
      <alignment horizontal="center"/>
    </xf>
    <xf numFmtId="171" fontId="7" fillId="2" borderId="2" xfId="3" applyNumberFormat="1" applyFont="1" applyFill="1" applyBorder="1" applyAlignment="1"/>
    <xf numFmtId="170" fontId="7" fillId="2" borderId="2" xfId="1" applyNumberFormat="1" applyFont="1" applyFill="1" applyBorder="1" applyAlignment="1">
      <alignment horizontal="center"/>
    </xf>
    <xf numFmtId="0" fontId="0" fillId="0" borderId="0" xfId="0"/>
    <xf numFmtId="1" fontId="2" fillId="2" borderId="2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5" fillId="2" borderId="0" xfId="0" applyNumberFormat="1" applyFont="1" applyFill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" fontId="5" fillId="4" borderId="6" xfId="0" applyNumberFormat="1" applyFont="1" applyFill="1" applyBorder="1"/>
    <xf numFmtId="1" fontId="25" fillId="2" borderId="0" xfId="0" applyNumberFormat="1" applyFont="1" applyFill="1" applyBorder="1" applyAlignment="1">
      <alignment horizontal="center"/>
    </xf>
    <xf numFmtId="1" fontId="25" fillId="2" borderId="0" xfId="0" applyNumberFormat="1" applyFont="1" applyFill="1"/>
    <xf numFmtId="1" fontId="5" fillId="4" borderId="6" xfId="0" applyNumberFormat="1" applyFont="1" applyFill="1" applyBorder="1" applyAlignment="1">
      <alignment horizontal="left"/>
    </xf>
    <xf numFmtId="1" fontId="8" fillId="2" borderId="0" xfId="0" applyNumberFormat="1" applyFont="1" applyFill="1" applyAlignment="1">
      <alignment horizontal="center"/>
    </xf>
    <xf numFmtId="1" fontId="8" fillId="2" borderId="0" xfId="0" applyNumberFormat="1" applyFont="1" applyFill="1"/>
    <xf numFmtId="0" fontId="25" fillId="2" borderId="11" xfId="0" applyFont="1" applyFill="1" applyBorder="1"/>
    <xf numFmtId="171" fontId="5" fillId="4" borderId="6" xfId="3" applyNumberFormat="1" applyFont="1" applyFill="1" applyBorder="1"/>
    <xf numFmtId="171" fontId="5" fillId="4" borderId="9" xfId="3" applyNumberFormat="1" applyFont="1" applyFill="1" applyBorder="1"/>
    <xf numFmtId="171" fontId="25" fillId="2" borderId="0" xfId="3" applyNumberFormat="1" applyFont="1" applyFill="1"/>
    <xf numFmtId="171" fontId="25" fillId="2" borderId="5" xfId="3" applyNumberFormat="1" applyFont="1" applyFill="1" applyBorder="1"/>
    <xf numFmtId="171" fontId="25" fillId="2" borderId="2" xfId="3" applyNumberFormat="1" applyFont="1" applyFill="1" applyBorder="1"/>
    <xf numFmtId="0" fontId="1" fillId="4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9" fontId="2" fillId="2" borderId="2" xfId="0" applyNumberFormat="1" applyFont="1" applyFill="1" applyBorder="1" applyAlignment="1">
      <alignment horizontal="center"/>
    </xf>
    <xf numFmtId="169" fontId="2" fillId="2" borderId="5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7" fillId="0" borderId="0" xfId="0" applyFont="1" applyFill="1" applyAlignment="1">
      <alignment horizontal="center"/>
    </xf>
    <xf numFmtId="0" fontId="0" fillId="0" borderId="0" xfId="0"/>
    <xf numFmtId="0" fontId="22" fillId="0" borderId="28" xfId="33" applyFont="1" applyBorder="1" applyAlignment="1">
      <alignment wrapText="1"/>
    </xf>
    <xf numFmtId="171" fontId="0" fillId="12" borderId="27" xfId="3" applyNumberFormat="1" applyFont="1" applyFill="1" applyBorder="1"/>
    <xf numFmtId="171" fontId="0" fillId="0" borderId="27" xfId="3" applyNumberFormat="1" applyFont="1" applyBorder="1"/>
    <xf numFmtId="0" fontId="2" fillId="0" borderId="0" xfId="0" applyFont="1"/>
    <xf numFmtId="1" fontId="2" fillId="4" borderId="2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69" fontId="2" fillId="4" borderId="10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69" fontId="2" fillId="4" borderId="7" xfId="0" applyNumberFormat="1" applyFont="1" applyFill="1" applyBorder="1" applyAlignment="1">
      <alignment horizontal="center"/>
    </xf>
    <xf numFmtId="169" fontId="2" fillId="4" borderId="0" xfId="0" applyNumberFormat="1" applyFont="1" applyFill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" fontId="25" fillId="4" borderId="2" xfId="0" applyNumberFormat="1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169" fontId="25" fillId="4" borderId="10" xfId="0" applyNumberFormat="1" applyFont="1" applyFill="1" applyBorder="1" applyAlignment="1">
      <alignment horizontal="center"/>
    </xf>
    <xf numFmtId="1" fontId="25" fillId="4" borderId="5" xfId="0" applyNumberFormat="1" applyFont="1" applyFill="1" applyBorder="1" applyAlignment="1">
      <alignment horizontal="center"/>
    </xf>
    <xf numFmtId="169" fontId="25" fillId="4" borderId="7" xfId="0" applyNumberFormat="1" applyFont="1" applyFill="1" applyBorder="1" applyAlignment="1">
      <alignment horizontal="center"/>
    </xf>
    <xf numFmtId="169" fontId="25" fillId="4" borderId="0" xfId="0" applyNumberFormat="1" applyFont="1" applyFill="1" applyAlignment="1">
      <alignment horizontal="center"/>
    </xf>
    <xf numFmtId="169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1" fontId="25" fillId="4" borderId="10" xfId="0" applyNumberFormat="1" applyFont="1" applyFill="1" applyBorder="1" applyAlignment="1">
      <alignment horizontal="center"/>
    </xf>
    <xf numFmtId="1" fontId="25" fillId="4" borderId="7" xfId="0" applyNumberFormat="1" applyFont="1" applyFill="1" applyBorder="1" applyAlignment="1">
      <alignment horizontal="center"/>
    </xf>
    <xf numFmtId="1" fontId="25" fillId="4" borderId="0" xfId="0" applyNumberFormat="1" applyFont="1" applyFill="1" applyAlignment="1">
      <alignment horizontal="center"/>
    </xf>
    <xf numFmtId="1" fontId="25" fillId="4" borderId="0" xfId="0" applyNumberFormat="1" applyFont="1" applyFill="1" applyBorder="1" applyAlignment="1">
      <alignment horizontal="center"/>
    </xf>
    <xf numFmtId="169" fontId="25" fillId="0" borderId="2" xfId="0" applyNumberFormat="1" applyFont="1" applyFill="1" applyBorder="1" applyAlignment="1">
      <alignment horizontal="center"/>
    </xf>
    <xf numFmtId="169" fontId="5" fillId="4" borderId="6" xfId="0" applyNumberFormat="1" applyFont="1" applyFill="1" applyBorder="1" applyAlignment="1">
      <alignment horizontal="center"/>
    </xf>
    <xf numFmtId="169" fontId="5" fillId="4" borderId="6" xfId="0" applyNumberFormat="1" applyFont="1" applyFill="1" applyBorder="1" applyAlignment="1">
      <alignment horizontal="left"/>
    </xf>
    <xf numFmtId="171" fontId="0" fillId="0" borderId="0" xfId="3" applyNumberFormat="1" applyFont="1"/>
    <xf numFmtId="170" fontId="0" fillId="0" borderId="0" xfId="1" applyNumberFormat="1" applyFont="1"/>
    <xf numFmtId="10" fontId="0" fillId="0" borderId="0" xfId="3" applyNumberFormat="1" applyFont="1"/>
    <xf numFmtId="171" fontId="0" fillId="13" borderId="0" xfId="3" applyNumberFormat="1" applyFont="1" applyFill="1" applyBorder="1"/>
    <xf numFmtId="0" fontId="0" fillId="2" borderId="0" xfId="0" applyFill="1" applyBorder="1"/>
    <xf numFmtId="0" fontId="1" fillId="4" borderId="51" xfId="0" applyFont="1" applyFill="1" applyBorder="1"/>
    <xf numFmtId="0" fontId="1" fillId="4" borderId="1" xfId="0" applyFont="1" applyFill="1" applyBorder="1"/>
    <xf numFmtId="171" fontId="1" fillId="4" borderId="1" xfId="3" applyNumberFormat="1" applyFont="1" applyFill="1" applyBorder="1" applyAlignment="1">
      <alignment horizontal="center" wrapText="1"/>
    </xf>
    <xf numFmtId="0" fontId="0" fillId="4" borderId="6" xfId="0" applyFill="1" applyBorder="1"/>
    <xf numFmtId="0" fontId="0" fillId="4" borderId="0" xfId="0" applyFill="1" applyBorder="1"/>
    <xf numFmtId="171" fontId="0" fillId="2" borderId="0" xfId="3" applyNumberFormat="1" applyFont="1" applyFill="1" applyBorder="1"/>
    <xf numFmtId="170" fontId="0" fillId="13" borderId="0" xfId="1" applyNumberFormat="1" applyFont="1" applyFill="1" applyBorder="1"/>
    <xf numFmtId="43" fontId="7" fillId="2" borderId="5" xfId="1" applyFont="1" applyFill="1" applyBorder="1"/>
    <xf numFmtId="170" fontId="7" fillId="2" borderId="5" xfId="1" applyNumberFormat="1" applyFont="1" applyFill="1" applyBorder="1"/>
    <xf numFmtId="43" fontId="7" fillId="2" borderId="2" xfId="1" applyFont="1" applyFill="1" applyBorder="1"/>
    <xf numFmtId="170" fontId="0" fillId="2" borderId="0" xfId="1" applyNumberFormat="1" applyFont="1" applyFill="1" applyBorder="1"/>
    <xf numFmtId="171" fontId="1" fillId="5" borderId="51" xfId="3" applyNumberFormat="1" applyFont="1" applyFill="1" applyBorder="1" applyAlignment="1">
      <alignment horizontal="center"/>
    </xf>
    <xf numFmtId="171" fontId="1" fillId="2" borderId="0" xfId="3" applyNumberFormat="1" applyFont="1" applyFill="1" applyBorder="1" applyAlignment="1">
      <alignment horizontal="center"/>
    </xf>
    <xf numFmtId="43" fontId="1" fillId="4" borderId="51" xfId="1" applyFont="1" applyFill="1" applyBorder="1" applyAlignment="1">
      <alignment horizontal="center"/>
    </xf>
    <xf numFmtId="43" fontId="1" fillId="4" borderId="1" xfId="1" applyFont="1" applyFill="1" applyBorder="1" applyAlignment="1">
      <alignment horizontal="center" wrapText="1"/>
    </xf>
    <xf numFmtId="43" fontId="0" fillId="2" borderId="0" xfId="1" applyFont="1" applyFill="1" applyBorder="1"/>
    <xf numFmtId="171" fontId="2" fillId="13" borderId="0" xfId="3" applyNumberFormat="1" applyFont="1" applyFill="1" applyBorder="1"/>
    <xf numFmtId="43" fontId="1" fillId="4" borderId="51" xfId="1" applyFont="1" applyFill="1" applyBorder="1" applyAlignment="1">
      <alignment horizontal="center"/>
    </xf>
    <xf numFmtId="171" fontId="7" fillId="2" borderId="5" xfId="1" applyNumberFormat="1" applyFont="1" applyFill="1" applyBorder="1"/>
    <xf numFmtId="172" fontId="0" fillId="0" borderId="0" xfId="2" applyNumberFormat="1" applyFont="1"/>
    <xf numFmtId="0" fontId="3" fillId="0" borderId="0" xfId="0" applyFont="1"/>
    <xf numFmtId="0" fontId="0" fillId="5" borderId="0" xfId="0" applyFill="1" applyAlignment="1">
      <alignment horizontal="center"/>
    </xf>
    <xf numFmtId="0" fontId="2" fillId="0" borderId="24" xfId="0" applyFont="1" applyBorder="1"/>
    <xf numFmtId="0" fontId="1" fillId="0" borderId="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25" xfId="0" applyFont="1" applyBorder="1"/>
    <xf numFmtId="0" fontId="1" fillId="0" borderId="5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0" fillId="5" borderId="0" xfId="0" applyFill="1"/>
    <xf numFmtId="0" fontId="1" fillId="11" borderId="25" xfId="0" applyFont="1" applyFill="1" applyBorder="1"/>
    <xf numFmtId="0" fontId="2" fillId="11" borderId="53" xfId="0" applyFont="1" applyFill="1" applyBorder="1"/>
    <xf numFmtId="0" fontId="2" fillId="11" borderId="54" xfId="0" applyFont="1" applyFill="1" applyBorder="1"/>
    <xf numFmtId="0" fontId="0" fillId="0" borderId="4" xfId="0" applyBorder="1"/>
    <xf numFmtId="0" fontId="2" fillId="11" borderId="26" xfId="0" applyFont="1" applyFill="1" applyBorder="1"/>
    <xf numFmtId="0" fontId="2" fillId="0" borderId="27" xfId="0" applyFont="1" applyBorder="1"/>
    <xf numFmtId="5" fontId="0" fillId="5" borderId="0" xfId="0" applyNumberFormat="1" applyFill="1"/>
    <xf numFmtId="0" fontId="2" fillId="14" borderId="27" xfId="0" applyFont="1" applyFill="1" applyBorder="1" applyAlignment="1">
      <alignment horizontal="right"/>
    </xf>
    <xf numFmtId="5" fontId="0" fillId="0" borderId="0" xfId="0" applyNumberFormat="1"/>
    <xf numFmtId="0" fontId="2" fillId="11" borderId="55" xfId="0" applyFont="1" applyFill="1" applyBorder="1"/>
    <xf numFmtId="0" fontId="2" fillId="11" borderId="57" xfId="0" applyFont="1" applyFill="1" applyBorder="1"/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2" fillId="0" borderId="62" xfId="0" applyFont="1" applyBorder="1"/>
    <xf numFmtId="0" fontId="1" fillId="12" borderId="62" xfId="0" applyFont="1" applyFill="1" applyBorder="1"/>
    <xf numFmtId="0" fontId="2" fillId="0" borderId="63" xfId="0" applyFont="1" applyBorder="1"/>
    <xf numFmtId="0" fontId="2" fillId="0" borderId="65" xfId="0" applyFont="1" applyBorder="1"/>
    <xf numFmtId="0" fontId="0" fillId="0" borderId="27" xfId="0" applyBorder="1"/>
    <xf numFmtId="10" fontId="0" fillId="0" borderId="0" xfId="0" applyNumberFormat="1"/>
    <xf numFmtId="0" fontId="1" fillId="5" borderId="0" xfId="0" applyFont="1" applyFill="1"/>
    <xf numFmtId="0" fontId="2" fillId="0" borderId="0" xfId="0" quotePrefix="1" applyFont="1"/>
    <xf numFmtId="2" fontId="5" fillId="4" borderId="6" xfId="0" applyNumberFormat="1" applyFont="1" applyFill="1" applyBorder="1" applyAlignment="1">
      <alignment horizontal="left"/>
    </xf>
    <xf numFmtId="0" fontId="0" fillId="0" borderId="0" xfId="0"/>
    <xf numFmtId="0" fontId="1" fillId="0" borderId="2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0" fillId="0" borderId="15" xfId="0" applyBorder="1"/>
    <xf numFmtId="0" fontId="2" fillId="11" borderId="68" xfId="0" applyFont="1" applyFill="1" applyBorder="1"/>
    <xf numFmtId="5" fontId="2" fillId="0" borderId="28" xfId="0" applyNumberFormat="1" applyFont="1" applyBorder="1"/>
    <xf numFmtId="171" fontId="2" fillId="0" borderId="64" xfId="0" applyNumberFormat="1" applyFont="1" applyBorder="1"/>
    <xf numFmtId="171" fontId="2" fillId="0" borderId="28" xfId="0" applyNumberFormat="1" applyFont="1" applyBorder="1"/>
    <xf numFmtId="5" fontId="2" fillId="2" borderId="28" xfId="0" applyNumberFormat="1" applyFont="1" applyFill="1" applyBorder="1"/>
    <xf numFmtId="5" fontId="2" fillId="14" borderId="28" xfId="0" applyNumberFormat="1" applyFont="1" applyFill="1" applyBorder="1"/>
    <xf numFmtId="171" fontId="2" fillId="14" borderId="64" xfId="0" applyNumberFormat="1" applyFont="1" applyFill="1" applyBorder="1"/>
    <xf numFmtId="171" fontId="2" fillId="14" borderId="28" xfId="0" applyNumberFormat="1" applyFont="1" applyFill="1" applyBorder="1"/>
    <xf numFmtId="5" fontId="2" fillId="15" borderId="64" xfId="0" applyNumberFormat="1" applyFont="1" applyFill="1" applyBorder="1"/>
    <xf numFmtId="5" fontId="2" fillId="15" borderId="28" xfId="0" applyNumberFormat="1" applyFont="1" applyFill="1" applyBorder="1"/>
    <xf numFmtId="171" fontId="2" fillId="15" borderId="64" xfId="0" applyNumberFormat="1" applyFont="1" applyFill="1" applyBorder="1"/>
    <xf numFmtId="171" fontId="2" fillId="15" borderId="28" xfId="0" applyNumberFormat="1" applyFont="1" applyFill="1" applyBorder="1"/>
    <xf numFmtId="5" fontId="2" fillId="0" borderId="26" xfId="0" applyNumberFormat="1" applyFont="1" applyBorder="1"/>
    <xf numFmtId="171" fontId="2" fillId="0" borderId="61" xfId="0" applyNumberFormat="1" applyFont="1" applyBorder="1"/>
    <xf numFmtId="171" fontId="2" fillId="0" borderId="58" xfId="0" applyNumberFormat="1" applyFont="1" applyBorder="1"/>
    <xf numFmtId="5" fontId="2" fillId="11" borderId="26" xfId="0" applyNumberFormat="1" applyFont="1" applyFill="1" applyBorder="1"/>
    <xf numFmtId="0" fontId="2" fillId="11" borderId="69" xfId="0" applyFont="1" applyFill="1" applyBorder="1"/>
    <xf numFmtId="37" fontId="2" fillId="0" borderId="28" xfId="0" applyNumberFormat="1" applyFont="1" applyBorder="1"/>
    <xf numFmtId="5" fontId="2" fillId="11" borderId="56" xfId="0" applyNumberFormat="1" applyFont="1" applyFill="1" applyBorder="1"/>
    <xf numFmtId="5" fontId="2" fillId="11" borderId="57" xfId="0" applyNumberFormat="1" applyFont="1" applyFill="1" applyBorder="1"/>
    <xf numFmtId="0" fontId="2" fillId="11" borderId="67" xfId="0" applyFont="1" applyFill="1" applyBorder="1"/>
    <xf numFmtId="37" fontId="2" fillId="0" borderId="25" xfId="0" applyNumberFormat="1" applyFont="1" applyBorder="1"/>
    <xf numFmtId="37" fontId="2" fillId="0" borderId="26" xfId="0" applyNumberFormat="1" applyFont="1" applyBorder="1"/>
    <xf numFmtId="171" fontId="2" fillId="0" borderId="28" xfId="3" applyNumberFormat="1" applyBorder="1"/>
    <xf numFmtId="171" fontId="2" fillId="0" borderId="58" xfId="3" applyNumberFormat="1" applyBorder="1"/>
    <xf numFmtId="171" fontId="2" fillId="0" borderId="69" xfId="0" applyNumberFormat="1" applyFont="1" applyBorder="1"/>
    <xf numFmtId="171" fontId="2" fillId="0" borderId="25" xfId="0" applyNumberFormat="1" applyFont="1" applyBorder="1"/>
    <xf numFmtId="171" fontId="2" fillId="12" borderId="58" xfId="3" applyNumberFormat="1" applyFill="1" applyBorder="1"/>
    <xf numFmtId="171" fontId="2" fillId="12" borderId="61" xfId="0" applyNumberFormat="1" applyFont="1" applyFill="1" applyBorder="1"/>
    <xf numFmtId="171" fontId="2" fillId="12" borderId="58" xfId="0" applyNumberFormat="1" applyFont="1" applyFill="1" applyBorder="1"/>
    <xf numFmtId="171" fontId="2" fillId="0" borderId="26" xfId="3" applyNumberFormat="1" applyBorder="1"/>
    <xf numFmtId="175" fontId="2" fillId="0" borderId="28" xfId="0" applyNumberFormat="1" applyFont="1" applyBorder="1"/>
    <xf numFmtId="5" fontId="2" fillId="0" borderId="4" xfId="0" applyNumberFormat="1" applyFont="1" applyBorder="1"/>
    <xf numFmtId="5" fontId="2" fillId="0" borderId="64" xfId="0" applyNumberFormat="1" applyFont="1" applyBorder="1"/>
    <xf numFmtId="5" fontId="2" fillId="0" borderId="5" xfId="0" applyNumberFormat="1" applyFont="1" applyBorder="1"/>
    <xf numFmtId="5" fontId="2" fillId="0" borderId="61" xfId="0" applyNumberFormat="1" applyFont="1" applyBorder="1"/>
    <xf numFmtId="171" fontId="2" fillId="0" borderId="62" xfId="0" applyNumberFormat="1" applyFont="1" applyBorder="1"/>
    <xf numFmtId="171" fontId="2" fillId="12" borderId="24" xfId="3" applyNumberFormat="1" applyFill="1" applyBorder="1"/>
    <xf numFmtId="171" fontId="2" fillId="0" borderId="24" xfId="3" applyNumberFormat="1" applyBorder="1"/>
    <xf numFmtId="171" fontId="2" fillId="0" borderId="4" xfId="0" applyNumberFormat="1" applyFont="1" applyBorder="1"/>
    <xf numFmtId="171" fontId="2" fillId="12" borderId="27" xfId="3" applyNumberFormat="1" applyFill="1" applyBorder="1"/>
    <xf numFmtId="171" fontId="2" fillId="0" borderId="27" xfId="3" applyNumberFormat="1" applyBorder="1"/>
    <xf numFmtId="171" fontId="2" fillId="0" borderId="5" xfId="0" applyNumberFormat="1" applyFont="1" applyBorder="1"/>
    <xf numFmtId="171" fontId="2" fillId="0" borderId="2" xfId="0" applyNumberFormat="1" applyFont="1" applyBorder="1"/>
    <xf numFmtId="171" fontId="2" fillId="12" borderId="25" xfId="3" applyNumberFormat="1" applyFill="1" applyBorder="1"/>
    <xf numFmtId="171" fontId="2" fillId="0" borderId="25" xfId="3" applyNumberFormat="1" applyBorder="1"/>
    <xf numFmtId="0" fontId="11" fillId="9" borderId="20" xfId="4" applyFont="1" applyFill="1" applyBorder="1" applyAlignment="1" applyProtection="1">
      <alignment horizontal="center"/>
    </xf>
    <xf numFmtId="0" fontId="11" fillId="9" borderId="0" xfId="4" applyFont="1" applyFill="1" applyBorder="1" applyAlignment="1" applyProtection="1">
      <alignment horizontal="center"/>
    </xf>
    <xf numFmtId="0" fontId="11" fillId="9" borderId="21" xfId="4" applyFont="1" applyFill="1" applyBorder="1" applyAlignment="1" applyProtection="1">
      <alignment horizontal="center"/>
    </xf>
    <xf numFmtId="0" fontId="12" fillId="9" borderId="20" xfId="4" applyFont="1" applyFill="1" applyBorder="1" applyAlignment="1" applyProtection="1">
      <alignment horizontal="center"/>
    </xf>
    <xf numFmtId="0" fontId="12" fillId="9" borderId="0" xfId="4" applyFont="1" applyFill="1" applyBorder="1" applyAlignment="1" applyProtection="1">
      <alignment horizontal="center"/>
    </xf>
    <xf numFmtId="0" fontId="12" fillId="9" borderId="21" xfId="4" applyFont="1" applyFill="1" applyBorder="1" applyAlignment="1" applyProtection="1">
      <alignment horizontal="center"/>
    </xf>
    <xf numFmtId="0" fontId="15" fillId="9" borderId="45" xfId="4" applyFont="1" applyFill="1" applyBorder="1" applyAlignment="1" applyProtection="1">
      <alignment horizontal="center"/>
    </xf>
    <xf numFmtId="0" fontId="15" fillId="9" borderId="46" xfId="4" applyFont="1" applyFill="1" applyBorder="1" applyAlignment="1" applyProtection="1">
      <alignment horizontal="center"/>
    </xf>
    <xf numFmtId="0" fontId="15" fillId="9" borderId="47" xfId="4" applyFont="1" applyFill="1" applyBorder="1" applyAlignment="1" applyProtection="1">
      <alignment horizontal="center"/>
    </xf>
    <xf numFmtId="171" fontId="1" fillId="2" borderId="2" xfId="3" applyNumberFormat="1" applyFont="1" applyFill="1" applyBorder="1" applyAlignment="1">
      <alignment horizontal="center"/>
    </xf>
    <xf numFmtId="171" fontId="1" fillId="2" borderId="2" xfId="3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170" fontId="1" fillId="2" borderId="2" xfId="1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71" fontId="1" fillId="2" borderId="2" xfId="3" applyNumberFormat="1" applyFont="1" applyFill="1" applyBorder="1" applyAlignment="1">
      <alignment horizontal="center" vertical="center"/>
    </xf>
    <xf numFmtId="172" fontId="1" fillId="2" borderId="2" xfId="2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43" fontId="1" fillId="4" borderId="51" xfId="1" applyFont="1" applyFill="1" applyBorder="1" applyAlignment="1">
      <alignment horizontal="center"/>
    </xf>
    <xf numFmtId="171" fontId="1" fillId="5" borderId="51" xfId="3" applyNumberFormat="1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</cellXfs>
  <cellStyles count="42">
    <cellStyle name="Assumption" xfId="5" xr:uid="{00000000-0005-0000-0000-000000000000}"/>
    <cellStyle name="Comma" xfId="1" builtinId="3"/>
    <cellStyle name="Comma 2" xfId="7" xr:uid="{00000000-0005-0000-0000-000002000000}"/>
    <cellStyle name="Comma 2 2" xfId="36" xr:uid="{00000000-0005-0000-0000-000003000000}"/>
    <cellStyle name="Comma 3" xfId="6" xr:uid="{00000000-0005-0000-0000-000004000000}"/>
    <cellStyle name="Comma0" xfId="8" xr:uid="{00000000-0005-0000-0000-000005000000}"/>
    <cellStyle name="Currency" xfId="2" builtinId="4"/>
    <cellStyle name="Currency 2" xfId="9" xr:uid="{00000000-0005-0000-0000-000007000000}"/>
    <cellStyle name="Currency 3" xfId="41" xr:uid="{00000000-0005-0000-0000-000008000000}"/>
    <cellStyle name="Currency0" xfId="10" xr:uid="{00000000-0005-0000-0000-000009000000}"/>
    <cellStyle name="Date" xfId="11" xr:uid="{00000000-0005-0000-0000-00000A000000}"/>
    <cellStyle name="Fixed" xfId="12" xr:uid="{00000000-0005-0000-0000-00000B000000}"/>
    <cellStyle name="Heading 1 2" xfId="13" xr:uid="{00000000-0005-0000-0000-00000C000000}"/>
    <cellStyle name="Heading 2 2" xfId="14" xr:uid="{00000000-0005-0000-0000-00000D000000}"/>
    <cellStyle name="Hyperlink" xfId="15" builtinId="8"/>
    <cellStyle name="Hyperlink 2" xfId="38" xr:uid="{00000000-0005-0000-0000-00000F000000}"/>
    <cellStyle name="Normal" xfId="0" builtinId="0"/>
    <cellStyle name="Normal - Style1" xfId="16" xr:uid="{00000000-0005-0000-0000-000011000000}"/>
    <cellStyle name="Normal - Style2" xfId="17" xr:uid="{00000000-0005-0000-0000-000012000000}"/>
    <cellStyle name="Normal - Style3" xfId="18" xr:uid="{00000000-0005-0000-0000-000013000000}"/>
    <cellStyle name="Normal - Style4" xfId="19" xr:uid="{00000000-0005-0000-0000-000014000000}"/>
    <cellStyle name="Normal - Style5" xfId="20" xr:uid="{00000000-0005-0000-0000-000015000000}"/>
    <cellStyle name="Normal - Style6" xfId="21" xr:uid="{00000000-0005-0000-0000-000016000000}"/>
    <cellStyle name="Normal - Style7" xfId="22" xr:uid="{00000000-0005-0000-0000-000017000000}"/>
    <cellStyle name="Normal - Style8" xfId="23" xr:uid="{00000000-0005-0000-0000-000018000000}"/>
    <cellStyle name="Normal 2" xfId="4" xr:uid="{00000000-0005-0000-0000-000019000000}"/>
    <cellStyle name="Normal 2 2" xfId="40" xr:uid="{00000000-0005-0000-0000-00001A000000}"/>
    <cellStyle name="Normal 3" xfId="33" xr:uid="{00000000-0005-0000-0000-00001B000000}"/>
    <cellStyle name="Normal 4" xfId="34" xr:uid="{00000000-0005-0000-0000-00001C000000}"/>
    <cellStyle name="Normal 5" xfId="35" xr:uid="{00000000-0005-0000-0000-00001D000000}"/>
    <cellStyle name="Normal 6" xfId="39" xr:uid="{00000000-0005-0000-0000-00001E000000}"/>
    <cellStyle name="Percent" xfId="3" builtinId="5"/>
    <cellStyle name="Percent 2" xfId="24" xr:uid="{00000000-0005-0000-0000-000020000000}"/>
    <cellStyle name="Percent 2 2" xfId="25" xr:uid="{00000000-0005-0000-0000-000021000000}"/>
    <cellStyle name="Percent 2 3" xfId="37" xr:uid="{00000000-0005-0000-0000-000022000000}"/>
    <cellStyle name="PSChar" xfId="26" xr:uid="{00000000-0005-0000-0000-000023000000}"/>
    <cellStyle name="PSDate" xfId="27" xr:uid="{00000000-0005-0000-0000-000024000000}"/>
    <cellStyle name="PSDec" xfId="28" xr:uid="{00000000-0005-0000-0000-000025000000}"/>
    <cellStyle name="PSHeading" xfId="29" xr:uid="{00000000-0005-0000-0000-000026000000}"/>
    <cellStyle name="PSInt" xfId="30" xr:uid="{00000000-0005-0000-0000-000027000000}"/>
    <cellStyle name="PSSpacer" xfId="31" xr:uid="{00000000-0005-0000-0000-000028000000}"/>
    <cellStyle name="Total 2" xfId="32" xr:uid="{00000000-0005-0000-0000-000029000000}"/>
  </cellStyles>
  <dxfs count="122"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~1.PER\AppData\Local\Temp\H31%20Report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Report Data"/>
      <sheetName val="Report Info"/>
    </sheetNames>
    <sheetDataSet>
      <sheetData sheetId="0">
        <row r="1">
          <cell r="D1" t="str">
            <v>COPLEY HOSPITAL</v>
          </cell>
        </row>
        <row r="6">
          <cell r="E6" t="str">
            <v>Northeast CAH</v>
          </cell>
          <cell r="G6" t="str">
            <v>Other Non-Profit</v>
          </cell>
          <cell r="I6" t="str">
            <v>100 - 199 Beds</v>
          </cell>
          <cell r="K6" t="str">
            <v>All Teaching</v>
          </cell>
        </row>
        <row r="7">
          <cell r="A7" t="str">
            <v xml:space="preserve">    [Avg_Daily_Census_Metric] Average Daily Census</v>
          </cell>
          <cell r="B7" t="str">
            <v xml:space="preserve">    [Avg_Daily_Census_Peers] Average Daily Census-Peers</v>
          </cell>
        </row>
        <row r="8">
          <cell r="A8" t="str">
            <v xml:space="preserve">    [Avg_Length_of_Stay_Metric] Average Length of Stay</v>
          </cell>
          <cell r="B8" t="str">
            <v xml:space="preserve">    [Avg_Length_of_Stay_Peers] Average Length of Stay-Peers</v>
          </cell>
        </row>
        <row r="9">
          <cell r="A9" t="str">
            <v xml:space="preserve">    [Acute_ALOS_Metric] Acute ALOS</v>
          </cell>
          <cell r="B9" t="str">
            <v xml:space="preserve">    [Acute_ALOS_Peers] Acute ALOS-Peers</v>
          </cell>
        </row>
        <row r="10">
          <cell r="A10" t="str">
            <v xml:space="preserve">    [Adj_Admits_Metric] Adjusted Admissions</v>
          </cell>
          <cell r="B10" t="str">
            <v xml:space="preserve">    [Adj_Admits_Peers] Adjusted Admissions-Peers</v>
          </cell>
        </row>
        <row r="11">
          <cell r="A11" t="str">
            <v xml:space="preserve">    [Adj_Days_Metric] Adjusted Days</v>
          </cell>
          <cell r="B11" t="str">
            <v xml:space="preserve">    [Adj_Days_Peers] Adjusted Days-Peers</v>
          </cell>
        </row>
        <row r="12">
          <cell r="A12" t="str">
            <v xml:space="preserve">    [Acute_Care_Ave_Daily_Census_Metric] Acute Care Ave Daily Census</v>
          </cell>
          <cell r="B12" t="str">
            <v xml:space="preserve">    [Acute_Care_Ave_Daily_Census_Peers] Acute Care Ave Daily Census-Peers</v>
          </cell>
        </row>
        <row r="13">
          <cell r="A13" t="str">
            <v xml:space="preserve">    [Acute_Admissions_Metric] Acute Admissions</v>
          </cell>
        </row>
        <row r="16">
          <cell r="A16" t="str">
            <v xml:space="preserve">    [Age_of_Plant_Metric] Age of Plant</v>
          </cell>
          <cell r="B16" t="str">
            <v xml:space="preserve">    [Age_of_Plant_Peers] Age of Plant-Peers</v>
          </cell>
        </row>
        <row r="17">
          <cell r="A17" t="str">
            <v xml:space="preserve">    [Age_of_Plant_Bldg_Metric] Age of Plant Building</v>
          </cell>
          <cell r="B17" t="str">
            <v xml:space="preserve">    [Age_of_Plant_Building_Peers] Age of Plant - Building-Peers</v>
          </cell>
        </row>
        <row r="18">
          <cell r="A18" t="str">
            <v xml:space="preserve">    [Age_of_Plant_Equip_Metric] Age of Plant Equipment</v>
          </cell>
          <cell r="B18" t="str">
            <v xml:space="preserve">    [Age_of_Plant_Equipment_Peers] Age of Plant - Equipment-Peers</v>
          </cell>
        </row>
        <row r="19">
          <cell r="A19" t="str">
            <v xml:space="preserve">    [Long_Term_Debt_Cap_Metric] Long Term Debt to Capitalization</v>
          </cell>
          <cell r="B19" t="str">
            <v xml:space="preserve">    [Long_Term_Debt_to_Capization_Peers] Long Term Debt to Capitalization-Peers</v>
          </cell>
        </row>
        <row r="20">
          <cell r="A20" t="str">
            <v xml:space="preserve">    [Debt_per_Staff_Bed_Metric] Debt per Staffed Bed</v>
          </cell>
          <cell r="B20" t="str">
            <v xml:space="preserve">    [Debt_per_Staffed_Bed_Peers] Debt per Staffed Bed-Peers</v>
          </cell>
        </row>
        <row r="21">
          <cell r="A21" t="str">
            <v xml:space="preserve">    [Net_Prop_Plant_and_Equip_per_Staffed_Bed_Metric] Net Prop, Plant &amp; Equip per Staffed Bed</v>
          </cell>
          <cell r="B21" t="str">
            <v xml:space="preserve">    [Net_Prop_Plant_and_Equip_per_Staffed_Bed_Peers] Net Prop, Plant &amp; Equip per Staffed Bed-Peers</v>
          </cell>
        </row>
        <row r="22">
          <cell r="A22" t="str">
            <v xml:space="preserve">    [Long_Term_Debt_to_Total_Assets_Metric] Long Term Debt to Total Assets</v>
          </cell>
          <cell r="B22" t="str">
            <v xml:space="preserve">    [Long_Term_Debt_to_Total_Assets_Peers] Long Term Debt to Total Assets-Peers</v>
          </cell>
        </row>
        <row r="23">
          <cell r="A23" t="str">
            <v xml:space="preserve">    [Debt_Service_Coverage_Ratio_Metric] Debt Service Coverage Ratio</v>
          </cell>
          <cell r="B23" t="str">
            <v xml:space="preserve">    [Debt_Service_Coverage_Ratio_Peers] Debt Service Coverage Ratio-Peers</v>
          </cell>
        </row>
        <row r="24">
          <cell r="A24" t="str">
            <v xml:space="preserve">    [Depreciation_Rate_Metric] Depreciation Rate</v>
          </cell>
          <cell r="B24" t="str">
            <v xml:space="preserve">    [Depreciation_Rate_Peers] Depreciation Rate-Peers</v>
          </cell>
        </row>
        <row r="25">
          <cell r="A25" t="str">
            <v xml:space="preserve">    [Cap_Expenditures_to_Depreciation_Metric] Capital Expenditures to Depreciation</v>
          </cell>
          <cell r="B25" t="str">
            <v xml:space="preserve">    [Cap_Expenditures_to_Depreciation_Peers] Capital Expenditures to Depreciation-Peers</v>
          </cell>
        </row>
        <row r="26">
          <cell r="A26" t="str">
            <v xml:space="preserve">    [Cap_Expenditure_Growth_Rate_Metric] Capital Expenditure Growth Rate</v>
          </cell>
          <cell r="B26" t="str">
            <v xml:space="preserve">    [Cap_Expenditure_Growth_Rate_Peers] Capital Expenditure Growth Rate-Peers</v>
          </cell>
        </row>
        <row r="27">
          <cell r="A27" t="str">
            <v xml:space="preserve">    [Cap_Acquisitions_as_a_pct_of_Net_Patient_Rev_Metric] Capital Acquisitions as a % of Net Patient Rev</v>
          </cell>
          <cell r="B27" t="str">
            <v xml:space="preserve">    [Cap_Acquisitions_as_a_pct_of_Net_Patient_Rev_Peers] Capital Acquisitions as a % of Net Patient Rev-Peers</v>
          </cell>
        </row>
        <row r="30">
          <cell r="A30" t="str">
            <v xml:space="preserve">    [Deduction_pct_Metric] Deduction %</v>
          </cell>
          <cell r="B30" t="str">
            <v xml:space="preserve">    [Deduction_pct_Peers] Deduction %-Peers</v>
          </cell>
        </row>
        <row r="31">
          <cell r="A31" t="str">
            <v xml:space="preserve">    [Bad_Debt_pct_Metric] Bad Debt %</v>
          </cell>
          <cell r="B31" t="str">
            <v xml:space="preserve">    [Bad_Debt_pct_Peers] Bad Debt %-Peers</v>
          </cell>
        </row>
        <row r="32">
          <cell r="A32" t="str">
            <v xml:space="preserve">    [Free_Care_pct_Metric] Free Care %</v>
          </cell>
          <cell r="B32" t="str">
            <v xml:space="preserve">    [Free_Care_pct_Peers] Free Care %-Peers</v>
          </cell>
        </row>
        <row r="33">
          <cell r="A33" t="str">
            <v xml:space="preserve">    [Operating_Margin_pct_Metric] Operating Margin %</v>
          </cell>
          <cell r="B33" t="str">
            <v xml:space="preserve">    [Operating_Margin_pct_Peers] Operating Margin %-Peers</v>
          </cell>
        </row>
        <row r="34">
          <cell r="A34" t="str">
            <v xml:space="preserve">    [Total_Margin_pct_Metric] Total Margin %</v>
          </cell>
          <cell r="B34" t="str">
            <v xml:space="preserve">    [Total_Margin_pct_Peers] Total Margin %-Peers</v>
          </cell>
        </row>
        <row r="35">
          <cell r="A35" t="str">
            <v xml:space="preserve">    [Outpatient_Gross_Rev_pct_Metric] Outpatient Gross Revenue %</v>
          </cell>
          <cell r="B35" t="str">
            <v xml:space="preserve">    [Outpatient_Gross_Rev_pct_Peers] Outpatient Gross Revenue %-Peers</v>
          </cell>
        </row>
        <row r="36">
          <cell r="A36" t="str">
            <v xml:space="preserve">    [Inpatient_Gross_Rev_pct_Metric] Inpatient Gross Revenue %</v>
          </cell>
          <cell r="B36" t="str">
            <v xml:space="preserve">    [Inpatient_Gross_Rev_pct_Peers] Inpatient Gross Revenue %-Peers</v>
          </cell>
        </row>
        <row r="37">
          <cell r="A37" t="str">
            <v xml:space="preserve">    [Physician_Gross_Rev_pct_Metric] Physician Gross Revenue %</v>
          </cell>
        </row>
        <row r="38">
          <cell r="A38" t="str">
            <v xml:space="preserve">    [SNF_Rehab_Swing_Gross_Rev_pct_Metric] SNF/Rehab/Swing Gross Revenue %</v>
          </cell>
          <cell r="B38" t="str">
            <v xml:space="preserve">    [SNF_Rehab_Swing_Gross_Rev_pct_Peers] SNF/Rehab/Swing Gross Revenue %-Peers</v>
          </cell>
        </row>
        <row r="39">
          <cell r="A39" t="str">
            <v xml:space="preserve">    [All_Net_Patient_Rev_pct_Metric] All Net Patient Revenue % with DSH &amp; GME</v>
          </cell>
          <cell r="B39" t="str">
            <v xml:space="preserve">    [All_Net_Patient_Rev_pct_Peers] All Net Patient Revenue %-Peers</v>
          </cell>
        </row>
        <row r="40">
          <cell r="A40" t="str">
            <v xml:space="preserve">    [Medicare_Net_Patient_Rev_pct_incl_Phys_Metric] Medicare Net Patient Revenue % including Phys</v>
          </cell>
          <cell r="B40" t="str">
            <v xml:space="preserve">    [Medicare_Net_Patient_Rev_pct_incl_Phys_Peers] Medicare Net Patient Revenue % including Phys-Peers</v>
          </cell>
        </row>
        <row r="41">
          <cell r="A41" t="str">
            <v xml:space="preserve">    [Medicaid_Net_Patient_Rev_pct_incl_Phys_Metric] Medicaid Net Patient Revenue % including Phys</v>
          </cell>
          <cell r="B41" t="str">
            <v xml:space="preserve">    [Medicaid_Net_Patient_Rev_pct_incl_Phys_Peers] Medicaid Net Patient Revenue % including Phys-Peers</v>
          </cell>
        </row>
        <row r="42">
          <cell r="A42" t="str">
            <v xml:space="preserve">    [Commercial_Self_Pay_Net_Patient_Rev_pct_incl_Phys_Metric] Commercial/Self Pay Net Patient Rev % including Phys</v>
          </cell>
          <cell r="B42" t="str">
            <v xml:space="preserve">    [Commercial_Self_Pay_Net_Patient_Rev_pct_incl_Phys_Peers] Commercial/Self Pay Net Patient Rev % including Phys-Peers</v>
          </cell>
        </row>
        <row r="45">
          <cell r="A45" t="str">
            <v xml:space="preserve">    [Adj_Admits_Per_FTE_Metric] Adjusted Admissions Per FTE</v>
          </cell>
          <cell r="B45" t="str">
            <v xml:space="preserve">    [Adj_Admits_Per_FTE_Peers] Adjusted Admissions Per FTE-Peers</v>
          </cell>
        </row>
        <row r="46">
          <cell r="A46" t="str">
            <v xml:space="preserve">    [FTEs_per_100_Adj_Discharges_Metric] FTEs per 100 Adj Discharges</v>
          </cell>
          <cell r="B46" t="str">
            <v xml:space="preserve">    [FTEs_per_100_Adj_Discharges_Peers] FTEs per 100 Adj Discharges-Peers</v>
          </cell>
        </row>
        <row r="47">
          <cell r="A47" t="str">
            <v xml:space="preserve">    [FTEs_Per_Adj_Occupied_Bed_Metric] FTEs Per Adjusted Occupied Bed</v>
          </cell>
          <cell r="B47" t="str">
            <v xml:space="preserve">    [FTEs_Per_Adj_Occupied_Bed_Peers] FTEs Per Adjusted Occupied Bed-Peers</v>
          </cell>
        </row>
        <row r="48">
          <cell r="A48" t="str">
            <v xml:space="preserve">    [Return_On_Assets_Metric] Return On Assets</v>
          </cell>
          <cell r="B48" t="str">
            <v xml:space="preserve">    [Return_On_Assets_Peers] Return On Assets-Peers</v>
          </cell>
        </row>
        <row r="49">
          <cell r="A49" t="str">
            <v xml:space="preserve">    [OH_Exp_w_fringe_pct_of_TTL_OPEX_Metric] Overhead Expense w/ fringe, as a % of Total Operating Exp</v>
          </cell>
          <cell r="B49" t="str">
            <v xml:space="preserve">    [OH_Exp_w_fringe_pct_of_TTL_OPEX_Peers] Overhead Expense w/ fringe, as a % of Total Operating Exp-Peers</v>
          </cell>
        </row>
        <row r="52">
          <cell r="A52" t="str">
            <v xml:space="preserve">    [Cost_per_Adj_Admits_Metric] Cost per Adjusted Admission</v>
          </cell>
          <cell r="B52" t="str">
            <v xml:space="preserve">    [Cost_per_Adj_Admits_Peers] Cost per Adjusted Admission-Peers</v>
          </cell>
        </row>
        <row r="53">
          <cell r="A53" t="str">
            <v xml:space="preserve">    [Salary_per_FTE_NonMD_Metric] Salary per FTE - Non-MD</v>
          </cell>
          <cell r="B53" t="str">
            <v xml:space="preserve">    [Salary_per_FTE_NonMD_Peers] Salary per FTE - Non-MD-Peers</v>
          </cell>
        </row>
        <row r="54">
          <cell r="A54" t="str">
            <v xml:space="preserve">    [Salary_and_Benefits_per_FTE_NonMD_Metric] Salary &amp; Benefits per FTE - Non-MD</v>
          </cell>
          <cell r="B54" t="str">
            <v xml:space="preserve">    [Salary_and_Benefits_per_FTE_NonMD_Peers] Salary &amp; Benefits per FTE - Non-MD-Peers</v>
          </cell>
        </row>
        <row r="55">
          <cell r="A55" t="str">
            <v xml:space="preserve">    [Fringe_Benefit_pct_NonMD_Metric] Fringe Benefit % - Non-MD</v>
          </cell>
          <cell r="B55" t="str">
            <v xml:space="preserve">    [Fringe_Benefit_pct_NonMD_Peers] Fringe Benefit % - Non-MD-Peers</v>
          </cell>
        </row>
        <row r="56">
          <cell r="A56" t="str">
            <v xml:space="preserve">    [Comp_Ratio_Metric] Compensation Ratio</v>
          </cell>
          <cell r="B56" t="str">
            <v xml:space="preserve">    [Comp_Ratio_Peers] Compensation Ratio-Peers</v>
          </cell>
        </row>
        <row r="57">
          <cell r="A57" t="str">
            <v xml:space="preserve">    [Cap_Cost_pct_of_Total_Expense_Metric] Capital Cost % of Total Expense</v>
          </cell>
          <cell r="B57" t="str">
            <v xml:space="preserve">    [Cap_Cost_pct_of_Total_Expense_Peers] Capital Cost % of Total Expense-Peers</v>
          </cell>
        </row>
        <row r="58">
          <cell r="A58" t="str">
            <v xml:space="preserve">    [Cap_Cost_per_Adj_Admits_Metric] Capital Cost per Adjusted Admission</v>
          </cell>
          <cell r="B58" t="str">
            <v xml:space="preserve">    [Cap_Cost_per_Adj_Admits_Peers] Capital Cost per Adjusted Admission-Peers</v>
          </cell>
        </row>
        <row r="59">
          <cell r="A59" t="str">
            <v xml:space="preserve">    [Contractual_Allowance_pct_Metric] Contractual Allowance %</v>
          </cell>
          <cell r="B59" t="str">
            <v xml:space="preserve">    [Contractual_Allowance_pct_Peers] Contractual Allowance %-Peers</v>
          </cell>
        </row>
        <row r="62">
          <cell r="A62" t="str">
            <v xml:space="preserve">    [Current_Ratio_Metric] Current Ratio</v>
          </cell>
          <cell r="B62" t="str">
            <v xml:space="preserve">    [Current_Ratio_Peers] Current Ratio-Peers</v>
          </cell>
        </row>
        <row r="63">
          <cell r="A63" t="str">
            <v xml:space="preserve">    [Days_Payable_metric] Days Payable</v>
          </cell>
          <cell r="B63" t="str">
            <v xml:space="preserve">    [Days_Payable_Peers] Days Payable-Peers</v>
          </cell>
        </row>
        <row r="64">
          <cell r="A64" t="str">
            <v xml:space="preserve">    [Days_Receivable_Metric] Days Receivable</v>
          </cell>
          <cell r="B64" t="str">
            <v xml:space="preserve">    [Days_Receivable_Peers] Days Receivable-Peers</v>
          </cell>
        </row>
        <row r="65">
          <cell r="A65" t="str">
            <v xml:space="preserve">    [Days_Cash_on_Hand_Metric] Days Cash on Hand</v>
          </cell>
          <cell r="B65" t="str">
            <v xml:space="preserve">    [Days_Cash_on_Hand_Peers] Days Cash on Hand-Peers</v>
          </cell>
        </row>
        <row r="66">
          <cell r="A66" t="str">
            <v xml:space="preserve">    [Cash_Flow_Margin_Metric] Cash Flow Margin</v>
          </cell>
          <cell r="B66" t="str">
            <v xml:space="preserve">    [Cash_Flow_Margin_Peers] Cash Flow Margin-Peers</v>
          </cell>
        </row>
        <row r="67">
          <cell r="A67" t="str">
            <v xml:space="preserve">    [Cash_to_Long_Term_Debt_Metric] Cash to Long Term Debt</v>
          </cell>
          <cell r="B67" t="str">
            <v xml:space="preserve">    [Cash_to_Long_Term_Debt_Peers] Cash to Long Term Debt-Peers</v>
          </cell>
        </row>
        <row r="68">
          <cell r="A68" t="str">
            <v xml:space="preserve">    [Cash_Flow_to_Total_Debt_Metric] Cash Flow to Total Debt</v>
          </cell>
          <cell r="B68" t="str">
            <v xml:space="preserve">    [Cash_Flow_to_Total_Debt_Peers] Cash Flow to Total Debt-Peers</v>
          </cell>
        </row>
        <row r="71">
          <cell r="A71" t="str">
            <v xml:space="preserve">    [Gross_Price_per_Discharge_Metric] Gross Price per Discharge</v>
          </cell>
          <cell r="B71" t="str">
            <v xml:space="preserve">    [Gross_Price_per_Discharge_Peers] Gross Price per Discharge-Peers</v>
          </cell>
        </row>
        <row r="72">
          <cell r="A72" t="str">
            <v xml:space="preserve">    [Gross_Price_per_Visit_Metric] Gross Price per Visit</v>
          </cell>
          <cell r="B72" t="str">
            <v xml:space="preserve">    [Gross_Price_per_Visit_Peers] Gross Price per Visit-Peers</v>
          </cell>
        </row>
        <row r="73">
          <cell r="A73" t="str">
            <v xml:space="preserve">    [Gross_Rev_per_Adj_Admits_Metric] Gross Revenue per Adj Admission</v>
          </cell>
          <cell r="B73" t="str">
            <v xml:space="preserve">    [Gross_Rev_per_Adj_Admits_Peers] Gross Revenue per Adj Admission-Peers</v>
          </cell>
        </row>
        <row r="74">
          <cell r="A74" t="str">
            <v xml:space="preserve">    [Net_Rev_per_Adj_Admits_Metric] Net Revenue per Adjusted Admission</v>
          </cell>
          <cell r="B74" t="str">
            <v xml:space="preserve">    [Net_Rev_per_Adj_Admits_Peers] Net Revenue per Adjusted Admission-Peers</v>
          </cell>
        </row>
      </sheetData>
      <sheetData sheetId="1">
        <row r="1">
          <cell r="A1" t="str">
            <v/>
          </cell>
          <cell r="B1" t="str">
            <v/>
          </cell>
          <cell r="C1" t="str">
            <v>2014</v>
          </cell>
          <cell r="E1" t="str">
            <v/>
          </cell>
          <cell r="G1" t="str">
            <v>2015</v>
          </cell>
          <cell r="I1" t="str">
            <v/>
          </cell>
          <cell r="K1" t="str">
            <v>2016</v>
          </cell>
          <cell r="M1" t="str">
            <v/>
          </cell>
          <cell r="O1" t="str">
            <v>2017</v>
          </cell>
          <cell r="Q1" t="str">
            <v/>
          </cell>
          <cell r="S1" t="str">
            <v>2018</v>
          </cell>
        </row>
        <row r="2">
          <cell r="A2" t="str">
            <v/>
          </cell>
          <cell r="B2" t="str">
            <v/>
          </cell>
          <cell r="C2" t="str">
            <v>Historical Budgets</v>
          </cell>
          <cell r="E2" t="str">
            <v>Actuals</v>
          </cell>
          <cell r="G2" t="str">
            <v>Historical Budgets</v>
          </cell>
          <cell r="I2" t="str">
            <v>Actuals</v>
          </cell>
          <cell r="K2" t="str">
            <v>Historical Budgets</v>
          </cell>
          <cell r="M2" t="str">
            <v>Actuals</v>
          </cell>
          <cell r="O2" t="str">
            <v>Budget 2017 Mid Year</v>
          </cell>
          <cell r="Q2" t="str">
            <v>Projections 2017</v>
          </cell>
          <cell r="S2" t="str">
            <v>Budget 2018 Submitted</v>
          </cell>
        </row>
        <row r="3">
          <cell r="A3" t="str">
            <v>Accounts</v>
          </cell>
          <cell r="B3" t="str">
            <v>Levels</v>
          </cell>
        </row>
        <row r="4">
          <cell r="A4" t="str">
            <v>VT Community Hospital Metrics</v>
          </cell>
          <cell r="B4" t="str">
            <v>Copley Hospital</v>
          </cell>
        </row>
        <row r="5">
          <cell r="A5" t="str">
            <v xml:space="preserve">  Utilization</v>
          </cell>
          <cell r="B5" t="str">
            <v>Copley Hospital</v>
          </cell>
        </row>
        <row r="6">
          <cell r="A6" t="str">
            <v xml:space="preserve">    [Avg_Daily_Census_Metric] Average Daily Census</v>
          </cell>
          <cell r="B6" t="str">
            <v>Copley Hospital</v>
          </cell>
          <cell r="C6">
            <v>15.150684931509042</v>
          </cell>
          <cell r="E6">
            <v>12.830136986301369</v>
          </cell>
          <cell r="G6">
            <v>13.780821917806026</v>
          </cell>
          <cell r="I6">
            <v>14.306849315068494</v>
          </cell>
          <cell r="K6">
            <v>12.926229508196721</v>
          </cell>
          <cell r="M6">
            <v>14.726775956284152</v>
          </cell>
          <cell r="O6">
            <v>14.934246575342465</v>
          </cell>
          <cell r="Q6">
            <v>16.520547945205482</v>
          </cell>
          <cell r="S6">
            <v>16.958904109589039</v>
          </cell>
        </row>
        <row r="7">
          <cell r="A7" t="str">
            <v xml:space="preserve">    [Avg_Length_of_Stay_Metric] Average Length of Stay</v>
          </cell>
          <cell r="B7" t="str">
            <v>Copley Hospital</v>
          </cell>
          <cell r="C7">
            <v>2.9811320754727717</v>
          </cell>
          <cell r="E7">
            <v>2.6089136490250708</v>
          </cell>
          <cell r="G7">
            <v>2.8498583569407017</v>
          </cell>
          <cell r="I7">
            <v>2.6373737373737374</v>
          </cell>
          <cell r="K7">
            <v>2.59375</v>
          </cell>
          <cell r="M7">
            <v>2.7031093279839511</v>
          </cell>
          <cell r="O7">
            <v>2.7025285076846806</v>
          </cell>
          <cell r="Q7">
            <v>2.8934740882917462</v>
          </cell>
          <cell r="S7">
            <v>2.937826293308019</v>
          </cell>
        </row>
        <row r="8">
          <cell r="A8" t="str">
            <v xml:space="preserve">    [Acute_ALOS_Metric] Acute ALOS</v>
          </cell>
          <cell r="B8" t="str">
            <v>Copley Hospital</v>
          </cell>
          <cell r="C8">
            <v>3.003134796237743</v>
          </cell>
          <cell r="E8">
            <v>2.5863427445830598</v>
          </cell>
          <cell r="G8">
            <v>2.8724832214775149</v>
          </cell>
          <cell r="I8">
            <v>2.6542923433874708</v>
          </cell>
          <cell r="K8">
            <v>2.5777351247600766</v>
          </cell>
          <cell r="M8">
            <v>2.6087456846950521</v>
          </cell>
          <cell r="O8">
            <v>2.6888888888888891</v>
          </cell>
          <cell r="Q8">
            <v>2.7277227722772284</v>
          </cell>
          <cell r="S8">
            <v>2.7816404128191192</v>
          </cell>
        </row>
        <row r="9">
          <cell r="A9" t="str">
            <v xml:space="preserve">    [Adj_Admits_Metric] Adjusted Admissions</v>
          </cell>
          <cell r="B9" t="str">
            <v>Copley Hospital</v>
          </cell>
          <cell r="C9">
            <v>6398.0814831378457</v>
          </cell>
          <cell r="E9">
            <v>5571.2029695179799</v>
          </cell>
          <cell r="G9">
            <v>5786.4317563239883</v>
          </cell>
          <cell r="I9">
            <v>5505.0204801199325</v>
          </cell>
          <cell r="K9">
            <v>5505.1168701783636</v>
          </cell>
          <cell r="M9">
            <v>5355.8853640656262</v>
          </cell>
          <cell r="O9">
            <v>5462.962941471601</v>
          </cell>
          <cell r="Q9">
            <v>5117.4727675837921</v>
          </cell>
          <cell r="S9">
            <v>5186.2096507187498</v>
          </cell>
        </row>
        <row r="10">
          <cell r="A10" t="str">
            <v xml:space="preserve">    [Adj_Days_Metric] Adjusted Days</v>
          </cell>
          <cell r="B10" t="str">
            <v>Copley Hospital</v>
          </cell>
          <cell r="C10">
            <v>19214.301131175653</v>
          </cell>
          <cell r="E10">
            <v>14409.040378812424</v>
          </cell>
          <cell r="G10">
            <v>16621.428132265322</v>
          </cell>
          <cell r="I10">
            <v>14611.933710573556</v>
          </cell>
          <cell r="K10">
            <v>14190.733122168027</v>
          </cell>
          <cell r="M10">
            <v>13972.142831227589</v>
          </cell>
          <cell r="O10">
            <v>14689.300353734749</v>
          </cell>
          <cell r="Q10">
            <v>13959.04700464688</v>
          </cell>
          <cell r="S10">
            <v>14426.170353791802</v>
          </cell>
        </row>
        <row r="11">
          <cell r="A11" t="str">
            <v xml:space="preserve">    [Acute_Care_Ave_Daily_Census_Metric] Acute Care Ave Daily Census</v>
          </cell>
          <cell r="B11" t="str">
            <v>Copley Hospital</v>
          </cell>
          <cell r="C11">
            <v>13.123287671233973</v>
          </cell>
          <cell r="E11">
            <v>10.791780821917808</v>
          </cell>
          <cell r="G11">
            <v>11.726027397258084</v>
          </cell>
          <cell r="I11">
            <v>12.536986301369863</v>
          </cell>
          <cell r="K11">
            <v>11.008196721311476</v>
          </cell>
          <cell r="M11">
            <v>12.387978142076502</v>
          </cell>
          <cell r="O11">
            <v>12.92876712328767</v>
          </cell>
          <cell r="Q11">
            <v>13.586301369863016</v>
          </cell>
          <cell r="S11">
            <v>14.03013698630137</v>
          </cell>
        </row>
        <row r="12">
          <cell r="A12" t="str">
            <v xml:space="preserve">    [Acute_Admissions_Metric] Acute Admissions</v>
          </cell>
          <cell r="B12" t="str">
            <v>Copley Hospital</v>
          </cell>
          <cell r="C12">
            <v>1595.0000000003995</v>
          </cell>
          <cell r="E12">
            <v>1523</v>
          </cell>
          <cell r="G12">
            <v>1489.9999999992006</v>
          </cell>
          <cell r="I12">
            <v>1724.0000000000002</v>
          </cell>
          <cell r="K12">
            <v>1563</v>
          </cell>
          <cell r="M12">
            <v>1737.9999999999998</v>
          </cell>
          <cell r="O12">
            <v>1755</v>
          </cell>
          <cell r="Q12">
            <v>1818</v>
          </cell>
          <cell r="S12">
            <v>1841.0000000000007</v>
          </cell>
        </row>
        <row r="13">
          <cell r="A13" t="str">
            <v xml:space="preserve">  Capital</v>
          </cell>
          <cell r="B13" t="str">
            <v>Copley Hospital</v>
          </cell>
        </row>
        <row r="14">
          <cell r="A14" t="str">
            <v xml:space="preserve">    [Age_of_Plant_Metric] Age of Plant</v>
          </cell>
          <cell r="B14" t="str">
            <v>Copley Hospital</v>
          </cell>
          <cell r="C14">
            <v>10.05761924163356</v>
          </cell>
          <cell r="E14">
            <v>9.7272367060937803</v>
          </cell>
          <cell r="G14">
            <v>10.670531122209704</v>
          </cell>
          <cell r="I14">
            <v>10.437304935605948</v>
          </cell>
          <cell r="K14">
            <v>10.855211276812589</v>
          </cell>
          <cell r="M14">
            <v>10.913335710028219</v>
          </cell>
          <cell r="O14">
            <v>12.29790498476296</v>
          </cell>
          <cell r="Q14">
            <v>13.559811348097014</v>
          </cell>
          <cell r="S14">
            <v>11.38925132613902</v>
          </cell>
        </row>
        <row r="15">
          <cell r="A15" t="str">
            <v xml:space="preserve">    [Age_of_Plant_Bldg_Metric] Age of Plant Building</v>
          </cell>
          <cell r="B15" t="str">
            <v>Copley Hospital</v>
          </cell>
          <cell r="C15">
            <v>15.747012961699649</v>
          </cell>
          <cell r="E15">
            <v>17.192715579727771</v>
          </cell>
          <cell r="G15">
            <v>15.623814684185911</v>
          </cell>
          <cell r="I15">
            <v>17.896850416153143</v>
          </cell>
          <cell r="K15">
            <v>17.130634803678664</v>
          </cell>
          <cell r="M15">
            <v>17.756502297704657</v>
          </cell>
          <cell r="O15">
            <v>17.376439644255928</v>
          </cell>
          <cell r="Q15">
            <v>17.766885441776719</v>
          </cell>
          <cell r="S15">
            <v>11.015445267232561</v>
          </cell>
        </row>
        <row r="16">
          <cell r="A16" t="str">
            <v xml:space="preserve">    [Age_of_Plant_Equip_Metric] Age of Plant Equipment</v>
          </cell>
          <cell r="B16" t="str">
            <v>Copley Hospital</v>
          </cell>
          <cell r="C16">
            <v>7.8446039581172986</v>
          </cell>
          <cell r="E16">
            <v>7.1638937081439336</v>
          </cell>
          <cell r="G16">
            <v>8.6252390141967652</v>
          </cell>
          <cell r="I16">
            <v>7.7929947000335797</v>
          </cell>
          <cell r="K16">
            <v>8.666437727217394</v>
          </cell>
          <cell r="M16">
            <v>8.3496998034786003</v>
          </cell>
          <cell r="O16">
            <v>10.01330001612123</v>
          </cell>
          <cell r="Q16">
            <v>11.622146709588288</v>
          </cell>
          <cell r="S16">
            <v>11.669632558032726</v>
          </cell>
        </row>
        <row r="17">
          <cell r="A17" t="str">
            <v xml:space="preserve">    [Long_Term_Debt_Cap_Metric] Long Term Debt to Capitalization</v>
          </cell>
          <cell r="B17" t="str">
            <v>Copley Hospital</v>
          </cell>
          <cell r="C17">
            <v>0.14893207500572711</v>
          </cell>
          <cell r="E17">
            <v>0.11982734425298808</v>
          </cell>
          <cell r="G17">
            <v>0.11848109828385434</v>
          </cell>
          <cell r="I17">
            <v>0.10150744783670768</v>
          </cell>
          <cell r="K17">
            <v>0.22888900629147388</v>
          </cell>
          <cell r="M17">
            <v>0.10285428876251829</v>
          </cell>
          <cell r="O17">
            <v>0.22639351020151413</v>
          </cell>
          <cell r="Q17">
            <v>0.22490107458073311</v>
          </cell>
          <cell r="S17">
            <v>0.20175845915787113</v>
          </cell>
        </row>
        <row r="18">
          <cell r="A18" t="str">
            <v xml:space="preserve">    [Debt_per_Staff_Bed_Metric] Debt per Staffed Bed</v>
          </cell>
          <cell r="B18" t="str">
            <v>Copley Hospital</v>
          </cell>
          <cell r="C18">
            <v>418161.12903225806</v>
          </cell>
          <cell r="E18">
            <v>376542.87096774194</v>
          </cell>
          <cell r="G18">
            <v>420135.51612903224</v>
          </cell>
          <cell r="I18">
            <v>340821.48387096776</v>
          </cell>
          <cell r="K18">
            <v>640064.77419354836</v>
          </cell>
          <cell r="M18">
            <v>350718.12903225806</v>
          </cell>
          <cell r="O18">
            <v>578706.29032258061</v>
          </cell>
          <cell r="Q18">
            <v>609222.45161290327</v>
          </cell>
          <cell r="S18">
            <v>580027.12903225806</v>
          </cell>
        </row>
        <row r="19">
          <cell r="A19" t="str">
            <v xml:space="preserve">    [Net_Prop_Plant_and_Equip_per_Staffed_Bed_Metric] Net Prop, Plant &amp; Equip per Staffed Bed</v>
          </cell>
          <cell r="B19" t="str">
            <v>Copley Hospital</v>
          </cell>
          <cell r="C19">
            <v>498620.09677419357</v>
          </cell>
          <cell r="E19">
            <v>514028.16129032261</v>
          </cell>
          <cell r="G19">
            <v>622827.90322580643</v>
          </cell>
          <cell r="I19">
            <v>530468.67741935479</v>
          </cell>
          <cell r="K19">
            <v>836067.6451612903</v>
          </cell>
          <cell r="M19">
            <v>616951.74193548388</v>
          </cell>
          <cell r="O19">
            <v>872376.03225806449</v>
          </cell>
          <cell r="Q19">
            <v>904201.38709677418</v>
          </cell>
          <cell r="S19">
            <v>928948.6451612903</v>
          </cell>
        </row>
        <row r="20">
          <cell r="A20" t="str">
            <v xml:space="preserve">    [Long_Term_Debt_to_Total_Assets_Metric] Long Term Debt to Total Assets</v>
          </cell>
          <cell r="B20" t="str">
            <v>Copley Hospital</v>
          </cell>
          <cell r="C20">
            <v>0.11391748276341788</v>
          </cell>
          <cell r="E20">
            <v>9.6977382987878474E-2</v>
          </cell>
          <cell r="G20">
            <v>9.3499557739631228E-2</v>
          </cell>
          <cell r="I20">
            <v>8.5922390905520882E-2</v>
          </cell>
          <cell r="K20">
            <v>0.18969395406770723</v>
          </cell>
          <cell r="M20">
            <v>8.670282405119932E-2</v>
          </cell>
          <cell r="O20">
            <v>0.19656153124106415</v>
          </cell>
          <cell r="Q20">
            <v>0.19332220619807305</v>
          </cell>
          <cell r="S20">
            <v>0.17301497118582826</v>
          </cell>
        </row>
        <row r="21">
          <cell r="A21" t="str">
            <v xml:space="preserve">    [Debt_Service_Coverage_Ratio_Metric] Debt Service Coverage Ratio</v>
          </cell>
          <cell r="B21" t="str">
            <v>Copley Hospital</v>
          </cell>
          <cell r="C21">
            <v>18.912105639256929</v>
          </cell>
          <cell r="E21">
            <v>25.882985550049124</v>
          </cell>
          <cell r="G21">
            <v>18.330120333988475</v>
          </cell>
          <cell r="I21">
            <v>27.954734525161225</v>
          </cell>
          <cell r="K21">
            <v>7.0901133512430006</v>
          </cell>
          <cell r="M21">
            <v>10.939353789770651</v>
          </cell>
          <cell r="O21">
            <v>10.607884864555455</v>
          </cell>
          <cell r="Q21">
            <v>13.5593082068853</v>
          </cell>
          <cell r="S21">
            <v>5.6905914996299165</v>
          </cell>
        </row>
        <row r="22">
          <cell r="A22" t="str">
            <v xml:space="preserve">    [Depreciation_Rate_Metric] Depreciation Rate</v>
          </cell>
          <cell r="B22" t="str">
            <v>Copley Hospital</v>
          </cell>
          <cell r="C22">
            <v>6.2172940331595123</v>
          </cell>
          <cell r="E22">
            <v>6.1230396687482749</v>
          </cell>
          <cell r="G22">
            <v>5.4857971285142737</v>
          </cell>
          <cell r="I22">
            <v>5.7954097975905992</v>
          </cell>
          <cell r="K22">
            <v>4.8824235331482519</v>
          </cell>
          <cell r="M22">
            <v>5.3762619975471067</v>
          </cell>
          <cell r="O22">
            <v>4.2520263123925623</v>
          </cell>
          <cell r="Q22">
            <v>3.8656545957045014</v>
          </cell>
          <cell r="S22">
            <v>4.7442166968553936</v>
          </cell>
        </row>
        <row r="23">
          <cell r="A23" t="str">
            <v xml:space="preserve">    [Cap_Expenditures_to_Depreciation_Metric] Capital Expenditures to Depreciation</v>
          </cell>
          <cell r="B23" t="str">
            <v>Copley Hospital</v>
          </cell>
          <cell r="C23">
            <v>1.3726873448986365</v>
          </cell>
          <cell r="E23">
            <v>1.0615060500132216</v>
          </cell>
          <cell r="G23">
            <v>1.0343056389602876</v>
          </cell>
          <cell r="I23">
            <v>1.0665536495490924</v>
          </cell>
          <cell r="K23">
            <v>1.4121402084094739</v>
          </cell>
          <cell r="M23">
            <v>0.99253873215519484</v>
          </cell>
          <cell r="O23">
            <v>4.2152889021655477</v>
          </cell>
          <cell r="Q23">
            <v>8.2296863266892384</v>
          </cell>
          <cell r="S23">
            <v>1.2581168186660083</v>
          </cell>
        </row>
        <row r="24">
          <cell r="A24" t="str">
            <v xml:space="preserve">    [Cap_Expenditure_Growth_Rate_Metric] Capital Expenditure Growth Rate</v>
          </cell>
          <cell r="B24" t="str">
            <v>Copley Hospital</v>
          </cell>
          <cell r="C24">
            <v>8.534400838831866</v>
          </cell>
          <cell r="E24">
            <v>6.4996436528472463</v>
          </cell>
          <cell r="G24">
            <v>5.6739909042144685</v>
          </cell>
          <cell r="I24">
            <v>6.1811154702528199</v>
          </cell>
          <cell r="K24">
            <v>6.8946665856432929</v>
          </cell>
          <cell r="M24">
            <v>5.3361482667795617</v>
          </cell>
          <cell r="O24">
            <v>17.923519326344266</v>
          </cell>
          <cell r="Q24">
            <v>31.813124769972749</v>
          </cell>
          <cell r="S24">
            <v>5.9687788177098664</v>
          </cell>
        </row>
        <row r="25">
          <cell r="A25" t="str">
            <v xml:space="preserve">    [Cap_Acquisitions_as_a_pct_of_Net_Patient_Rev_Metric] Capital Acquisitions as a % of Net Patient Rev</v>
          </cell>
          <cell r="B25" t="str">
            <v>Copley Hospital</v>
          </cell>
          <cell r="C25">
            <v>6.091713689401216E-2</v>
          </cell>
          <cell r="E25">
            <v>4.2722580725661603E-2</v>
          </cell>
          <cell r="G25">
            <v>4.4330361478272545E-2</v>
          </cell>
          <cell r="I25">
            <v>4.0535348017588922E-2</v>
          </cell>
          <cell r="K25">
            <v>6.2340993602334908E-2</v>
          </cell>
          <cell r="M25">
            <v>3.9320302213586455E-2</v>
          </cell>
          <cell r="O25">
            <v>0.15674131843697126</v>
          </cell>
          <cell r="Q25">
            <v>0.28039208190783127</v>
          </cell>
          <cell r="S25">
            <v>5.367698393827651E-2</v>
          </cell>
        </row>
        <row r="26">
          <cell r="A26" t="str">
            <v xml:space="preserve">  Revenue</v>
          </cell>
          <cell r="B26" t="str">
            <v>Copley Hospital</v>
          </cell>
        </row>
        <row r="27">
          <cell r="A27" t="str">
            <v xml:space="preserve">    [Deduction_pct_Metric] Deduction %</v>
          </cell>
          <cell r="B27" t="str">
            <v>Copley Hospital</v>
          </cell>
          <cell r="C27">
            <v>0.43621403110997725</v>
          </cell>
          <cell r="E27">
            <v>0.41679487382914088</v>
          </cell>
          <cell r="G27">
            <v>0.44891107840069477</v>
          </cell>
          <cell r="I27">
            <v>0.41918993201620186</v>
          </cell>
          <cell r="K27">
            <v>0.41810544419116219</v>
          </cell>
          <cell r="M27">
            <v>0.42804697491057631</v>
          </cell>
          <cell r="O27">
            <v>0.39158168662463522</v>
          </cell>
          <cell r="Q27">
            <v>0.41250525657306536</v>
          </cell>
          <cell r="S27">
            <v>0.40801474698162182</v>
          </cell>
        </row>
        <row r="28">
          <cell r="A28" t="str">
            <v xml:space="preserve">    [Bad_Debt_pct_Metric] Bad Debt %</v>
          </cell>
          <cell r="B28" t="str">
            <v>Copley Hospital</v>
          </cell>
          <cell r="C28">
            <v>2.9000009413402056E-2</v>
          </cell>
          <cell r="E28">
            <v>2.2571627309456953E-2</v>
          </cell>
          <cell r="G28">
            <v>2.900000530742395E-2</v>
          </cell>
          <cell r="I28">
            <v>1.7310261465326032E-2</v>
          </cell>
          <cell r="K28">
            <v>2.1999995725553171E-2</v>
          </cell>
          <cell r="M28">
            <v>1.2629447030446307E-2</v>
          </cell>
          <cell r="O28">
            <v>1.6000009161088014E-2</v>
          </cell>
          <cell r="Q28">
            <v>1.3999989416974253E-2</v>
          </cell>
          <cell r="S28">
            <v>1.4000001155698244E-2</v>
          </cell>
        </row>
        <row r="29">
          <cell r="A29" t="str">
            <v xml:space="preserve">    [Bad_Debt_Gross_Metric] Bad Debt (Gross Revenue)</v>
          </cell>
          <cell r="B29" t="str">
            <v>Copley Hospital</v>
          </cell>
          <cell r="C29">
            <v>-2972890</v>
          </cell>
          <cell r="E29">
            <v>-2320137.9999999995</v>
          </cell>
          <cell r="G29">
            <v>-3136362</v>
          </cell>
          <cell r="I29">
            <v>-1891472.0000000002</v>
          </cell>
          <cell r="K29">
            <v>-2305795</v>
          </cell>
          <cell r="M29">
            <v>-1386799</v>
          </cell>
          <cell r="O29">
            <v>-1704602.0000000002</v>
          </cell>
          <cell r="Q29">
            <v>-1592737.9999999991</v>
          </cell>
          <cell r="S29">
            <v>-1647489</v>
          </cell>
        </row>
        <row r="30">
          <cell r="A30" t="str">
            <v xml:space="preserve">    [Free_Care_pct_Metric] Free Care %</v>
          </cell>
          <cell r="B30" t="str">
            <v>Copley Hospital</v>
          </cell>
          <cell r="C30">
            <v>1.5000007559986171E-2</v>
          </cell>
          <cell r="E30">
            <v>1.1642073925484922E-2</v>
          </cell>
          <cell r="G30">
            <v>1.299999887194124E-2</v>
          </cell>
          <cell r="I30">
            <v>7.0493845962236838E-3</v>
          </cell>
          <cell r="K30">
            <v>9.9999824442362825E-3</v>
          </cell>
          <cell r="M30">
            <v>7.4781443154328898E-3</v>
          </cell>
          <cell r="O30">
            <v>7.906873110032818E-3</v>
          </cell>
          <cell r="Q30">
            <v>6.9999947084871308E-3</v>
          </cell>
          <cell r="S30">
            <v>6.999996328958492E-3</v>
          </cell>
        </row>
        <row r="31">
          <cell r="A31" t="str">
            <v xml:space="preserve">    [Free_Care_Gross_Metric] Free Care (Gross Revenue)</v>
          </cell>
          <cell r="B31" t="str">
            <v>Copley Hospital</v>
          </cell>
          <cell r="C31">
            <v>-1537701.9999999993</v>
          </cell>
          <cell r="E31">
            <v>-1196689</v>
          </cell>
          <cell r="G31">
            <v>-1405955.0000000007</v>
          </cell>
          <cell r="I31">
            <v>-770278</v>
          </cell>
          <cell r="K31">
            <v>-1048087.0000000001</v>
          </cell>
          <cell r="M31">
            <v>-821151</v>
          </cell>
          <cell r="O31">
            <v>-842379</v>
          </cell>
          <cell r="Q31">
            <v>-796369.00000000035</v>
          </cell>
          <cell r="S31">
            <v>-823744.00000000012</v>
          </cell>
        </row>
        <row r="32">
          <cell r="A32" t="str">
            <v xml:space="preserve">    [Operating_Margin_pct_Metric] Operating Margin %</v>
          </cell>
          <cell r="B32" t="str">
            <v>Copley Hospital</v>
          </cell>
          <cell r="C32">
            <v>3.026999378806074E-2</v>
          </cell>
          <cell r="E32">
            <v>6.8628460544506706E-2</v>
          </cell>
          <cell r="G32">
            <v>2.5921615692381755E-2</v>
          </cell>
          <cell r="I32">
            <v>6.1704023230312273E-2</v>
          </cell>
          <cell r="K32">
            <v>1.3953758388878454E-2</v>
          </cell>
          <cell r="M32">
            <v>-1.3221914121064552E-3</v>
          </cell>
          <cell r="O32">
            <v>4.9998775981602815E-3</v>
          </cell>
          <cell r="Q32">
            <v>1.6750610796588135E-2</v>
          </cell>
          <cell r="S32">
            <v>1.3234148766402096E-2</v>
          </cell>
        </row>
        <row r="33">
          <cell r="A33" t="str">
            <v xml:space="preserve">    [Total_Margin_pct_Metric] Total Margin %</v>
          </cell>
          <cell r="B33" t="str">
            <v>Copley Hospital</v>
          </cell>
          <cell r="C33">
            <v>3.3903216400575656E-2</v>
          </cell>
          <cell r="E33">
            <v>7.1679331003434418E-2</v>
          </cell>
          <cell r="G33">
            <v>2.8782287425526437E-2</v>
          </cell>
          <cell r="I33">
            <v>7.1002303441341758E-2</v>
          </cell>
          <cell r="K33">
            <v>1.6706487507367449E-2</v>
          </cell>
          <cell r="M33">
            <v>2.7556943275899603E-3</v>
          </cell>
          <cell r="O33">
            <v>4.2589817570633411E-2</v>
          </cell>
          <cell r="Q33">
            <v>5.5685824467244426E-2</v>
          </cell>
          <cell r="S33">
            <v>1.8361298596166815E-2</v>
          </cell>
        </row>
        <row r="34">
          <cell r="A34" t="str">
            <v xml:space="preserve">    [Outpatient_Gross_Rev_pct_Metric] Outpatient Gross Revenue %</v>
          </cell>
          <cell r="B34" t="str">
            <v>Copley Hospital</v>
          </cell>
          <cell r="C34">
            <v>0.74767367763526404</v>
          </cell>
          <cell r="E34">
            <v>0.72358188784846889</v>
          </cell>
          <cell r="G34">
            <v>0.73960118906270478</v>
          </cell>
          <cell r="I34">
            <v>0.68473568065783907</v>
          </cell>
          <cell r="K34">
            <v>0.71336439380463179</v>
          </cell>
          <cell r="M34">
            <v>0.67230339778542114</v>
          </cell>
          <cell r="O34">
            <v>0.67616881121854866</v>
          </cell>
          <cell r="Q34">
            <v>0.63910274541091772</v>
          </cell>
          <cell r="S34">
            <v>0.63947588540422429</v>
          </cell>
        </row>
        <row r="35">
          <cell r="A35" t="str">
            <v xml:space="preserve">    [Inpatient_Gross_Rev_pct_Metric] Inpatient Gross Revenue %</v>
          </cell>
          <cell r="B35" t="str">
            <v>Copley Hospital</v>
          </cell>
          <cell r="C35">
            <v>0.24929348027280143</v>
          </cell>
          <cell r="E35">
            <v>0.27337004383664915</v>
          </cell>
          <cell r="G35">
            <v>0.25749893245881306</v>
          </cell>
          <cell r="I35">
            <v>0.3131686805209562</v>
          </cell>
          <cell r="K35">
            <v>0.28391767819987457</v>
          </cell>
          <cell r="M35">
            <v>0.32450283788013951</v>
          </cell>
          <cell r="O35">
            <v>0.32125423855195345</v>
          </cell>
          <cell r="Q35">
            <v>0.35525347814569153</v>
          </cell>
          <cell r="S35">
            <v>0.35497986467725207</v>
          </cell>
        </row>
        <row r="36">
          <cell r="A36" t="str">
            <v xml:space="preserve">    [Physician_Gross_Rev_pct_Metric] Physician Gross Revenue %</v>
          </cell>
          <cell r="B36" t="str">
            <v>Copley Hospital</v>
          </cell>
          <cell r="C36">
            <v>0</v>
          </cell>
          <cell r="E36">
            <v>0</v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</row>
        <row r="37">
          <cell r="A37" t="str">
            <v xml:space="preserve">    [SNF_Rehab_Swing_Gross_Rev_pct_Metric] SNF/Rehab/Swing Gross Revenue %</v>
          </cell>
          <cell r="B37" t="str">
            <v>Copley Hospital</v>
          </cell>
          <cell r="C37">
            <v>3.0328420919349961E-3</v>
          </cell>
          <cell r="E37">
            <v>3.0480683148818169E-3</v>
          </cell>
          <cell r="G37">
            <v>2.8998784784824735E-3</v>
          </cell>
          <cell r="I37">
            <v>2.0956388212049026E-3</v>
          </cell>
          <cell r="K37">
            <v>2.7179279954932067E-3</v>
          </cell>
          <cell r="M37">
            <v>3.1937643344395463E-3</v>
          </cell>
          <cell r="O37">
            <v>2.5769502294983966E-3</v>
          </cell>
          <cell r="Q37">
            <v>5.6437764433906659E-3</v>
          </cell>
          <cell r="S37">
            <v>5.5442499185232707E-3</v>
          </cell>
        </row>
        <row r="38">
          <cell r="A38" t="str">
            <v xml:space="preserve">    [All_Net_Patient_Rev_pct_Metric] All Net Patient Revenue % with DSH &amp; GME</v>
          </cell>
          <cell r="B38" t="str">
            <v>Copley Hospital</v>
          </cell>
          <cell r="C38">
            <v>0.5637859688900223</v>
          </cell>
          <cell r="E38">
            <v>0.58320512617085907</v>
          </cell>
          <cell r="G38">
            <v>0.55108892159930556</v>
          </cell>
          <cell r="I38">
            <v>0.58081006798379797</v>
          </cell>
          <cell r="K38">
            <v>0.58189455580883764</v>
          </cell>
          <cell r="M38">
            <v>0.57195302508942347</v>
          </cell>
          <cell r="O38">
            <v>0.60841831337536478</v>
          </cell>
          <cell r="Q38">
            <v>0.58749474342693453</v>
          </cell>
          <cell r="S38">
            <v>0.5919852530183779</v>
          </cell>
        </row>
        <row r="39">
          <cell r="A39" t="str">
            <v xml:space="preserve">    [All_Net_Patient_Rev_wo_DSH_GME_pct_Metric] All Net Patient Revenue % without DSH &amp; GME</v>
          </cell>
          <cell r="B39" t="str">
            <v>Copley Hospital</v>
          </cell>
          <cell r="C39">
            <v>0.55583550699193818</v>
          </cell>
          <cell r="E39">
            <v>0.57523041220568316</v>
          </cell>
          <cell r="G39">
            <v>0.54464824233557585</v>
          </cell>
          <cell r="I39">
            <v>0.57443531311203122</v>
          </cell>
          <cell r="K39">
            <v>0.5771347112139843</v>
          </cell>
          <cell r="M39">
            <v>0.56737600381659448</v>
          </cell>
          <cell r="O39">
            <v>0.59913822508650549</v>
          </cell>
          <cell r="Q39">
            <v>0.57880437405243901</v>
          </cell>
          <cell r="S39">
            <v>0.5855430680471051</v>
          </cell>
        </row>
        <row r="40">
          <cell r="A40" t="str">
            <v xml:space="preserve">    [Medicare_Net_Patient_Rev_pct_incl_Phys_Metric] Medicare Net Patient Revenue % including Phys</v>
          </cell>
          <cell r="B40" t="str">
            <v>Copley Hospital</v>
          </cell>
          <cell r="C40">
            <v>0.45290840046346653</v>
          </cell>
          <cell r="E40">
            <v>0.46059471059044815</v>
          </cell>
          <cell r="G40">
            <v>0.4799253099304906</v>
          </cell>
          <cell r="I40">
            <v>0.47094652176803381</v>
          </cell>
          <cell r="K40">
            <v>0.47789666921743118</v>
          </cell>
          <cell r="M40">
            <v>0.45606879641796677</v>
          </cell>
          <cell r="O40">
            <v>0.53211230856868685</v>
          </cell>
          <cell r="Q40">
            <v>0.4735001634580695</v>
          </cell>
          <cell r="S40">
            <v>0.49289657215238336</v>
          </cell>
        </row>
        <row r="41">
          <cell r="A41" t="str">
            <v xml:space="preserve">    [Medicaid_Net_Patient_Rev_pct_incl_Phys_Metric] Medicaid Net Patient Revenue % including Phys</v>
          </cell>
          <cell r="B41" t="str">
            <v>Copley Hospital</v>
          </cell>
          <cell r="C41">
            <v>0.37114753661103544</v>
          </cell>
          <cell r="E41">
            <v>0.32684751331531098</v>
          </cell>
          <cell r="G41">
            <v>0.35288195445351284</v>
          </cell>
          <cell r="I41">
            <v>0.31192815113829325</v>
          </cell>
          <cell r="K41">
            <v>0.32919127880466958</v>
          </cell>
          <cell r="M41">
            <v>0.34375787891830173</v>
          </cell>
          <cell r="O41">
            <v>0.34307260596442862</v>
          </cell>
          <cell r="Q41">
            <v>0.34231580265357126</v>
          </cell>
          <cell r="S41">
            <v>0.33991361375955192</v>
          </cell>
        </row>
        <row r="42">
          <cell r="A42" t="str">
            <v xml:space="preserve">    [Commercial_Self_Pay_Net_Patient_Rev_pct_incl_Phys_Metric] Commercial/Self Pay Net Patient Rev % including Phys</v>
          </cell>
          <cell r="B42" t="str">
            <v>Copley Hospital</v>
          </cell>
          <cell r="C42">
            <v>0.69028710688570849</v>
          </cell>
          <cell r="E42">
            <v>0.73473251542289053</v>
          </cell>
          <cell r="G42">
            <v>0.6541331247116362</v>
          </cell>
          <cell r="I42">
            <v>0.74951941888254026</v>
          </cell>
          <cell r="K42">
            <v>0.72814222363828796</v>
          </cell>
          <cell r="M42">
            <v>0.75062441012262571</v>
          </cell>
          <cell r="O42">
            <v>0.74388373269270558</v>
          </cell>
          <cell r="Q42">
            <v>0.74661338571354197</v>
          </cell>
          <cell r="S42">
            <v>0.74656231412994223</v>
          </cell>
        </row>
        <row r="43">
          <cell r="A43" t="str">
            <v xml:space="preserve">  Productivity</v>
          </cell>
          <cell r="B43" t="str">
            <v>Copley Hospital</v>
          </cell>
        </row>
        <row r="44">
          <cell r="A44" t="str">
            <v xml:space="preserve">    [Adj_Admits_Per_FTE_Metric] Adjusted Admissions Per FTE</v>
          </cell>
          <cell r="B44" t="str">
            <v>Copley Hospital</v>
          </cell>
          <cell r="C44">
            <v>18.87228329637734</v>
          </cell>
          <cell r="E44">
            <v>16.680248411730478</v>
          </cell>
          <cell r="G44">
            <v>16.565793748422525</v>
          </cell>
          <cell r="I44">
            <v>16.162714269289292</v>
          </cell>
          <cell r="K44">
            <v>15.599651091466033</v>
          </cell>
          <cell r="M44">
            <v>15.65133069569149</v>
          </cell>
          <cell r="O44">
            <v>15.397302540788052</v>
          </cell>
          <cell r="Q44">
            <v>14.688498184798483</v>
          </cell>
          <cell r="S44">
            <v>14.543493131572491</v>
          </cell>
        </row>
        <row r="45">
          <cell r="A45" t="str">
            <v xml:space="preserve">    [FTEs_per_100_Adj_Discharges_Metric] FTEs per 100 Adj Discharges</v>
          </cell>
          <cell r="B45" t="str">
            <v>Copley Hospital</v>
          </cell>
          <cell r="C45">
            <v>5.2987759048315928</v>
          </cell>
          <cell r="E45">
            <v>5.9951145529508079</v>
          </cell>
          <cell r="G45">
            <v>6.0365353763699057</v>
          </cell>
          <cell r="I45">
            <v>6.1870796163246906</v>
          </cell>
          <cell r="K45">
            <v>6.4103997848199397</v>
          </cell>
          <cell r="M45">
            <v>6.3892330910577515</v>
          </cell>
          <cell r="O45">
            <v>6.4946440933466185</v>
          </cell>
          <cell r="Q45">
            <v>6.8080479530230429</v>
          </cell>
          <cell r="S45">
            <v>6.8759271995604578</v>
          </cell>
        </row>
        <row r="46">
          <cell r="A46" t="str">
            <v xml:space="preserve">    [FTEs_Per_Adj_Occupied_Bed_Metric] FTEs Per Adjusted Occupied Bed</v>
          </cell>
          <cell r="B46" t="str">
            <v>Copley Hospital</v>
          </cell>
          <cell r="C46">
            <v>6.4401145352731675</v>
          </cell>
          <cell r="E46">
            <v>8.4606605849519934</v>
          </cell>
          <cell r="G46">
            <v>7.6704901038262268</v>
          </cell>
          <cell r="I46">
            <v>8.508045715403135</v>
          </cell>
          <cell r="K46">
            <v>9.0769447139261636</v>
          </cell>
          <cell r="M46">
            <v>8.9394305160439025</v>
          </cell>
          <cell r="O46">
            <v>8.8160767961337374</v>
          </cell>
          <cell r="Q46">
            <v>9.1099342209870944</v>
          </cell>
          <cell r="S46">
            <v>9.0224222234966707</v>
          </cell>
        </row>
        <row r="47">
          <cell r="A47" t="str">
            <v xml:space="preserve">    [Return_On_Assets_Metric] Return On Assets</v>
          </cell>
          <cell r="B47" t="str">
            <v>Copley Hospital</v>
          </cell>
          <cell r="C47">
            <v>5.4331531214938021E-2</v>
          </cell>
          <cell r="E47">
            <v>0.10944330615401392</v>
          </cell>
          <cell r="G47">
            <v>4.1223311902502398E-2</v>
          </cell>
          <cell r="I47">
            <v>0.10544030891932427</v>
          </cell>
          <cell r="K47">
            <v>1.905020451212185E-2</v>
          </cell>
          <cell r="M47">
            <v>3.9840302518630542E-3</v>
          </cell>
          <cell r="O47">
            <v>5.3706242092716502E-2</v>
          </cell>
          <cell r="Q47">
            <v>7.0138591572711226E-2</v>
          </cell>
          <cell r="S47">
            <v>2.2996402961386071E-2</v>
          </cell>
        </row>
        <row r="48">
          <cell r="A48" t="str">
            <v xml:space="preserve">    [OH_Exp_w_fringe_pct_of_TTL_OPEX_Metric] Overhead Expense w/ fringe, as a % of Total Operating Exp</v>
          </cell>
          <cell r="B48" t="str">
            <v>Copley Hospital</v>
          </cell>
          <cell r="C48">
            <v>0.23509731121917762</v>
          </cell>
          <cell r="E48">
            <v>0.22222543607194889</v>
          </cell>
          <cell r="G48">
            <v>0.23796827973816062</v>
          </cell>
          <cell r="I48">
            <v>0.22194681371517372</v>
          </cell>
          <cell r="K48">
            <v>0.22864964743915764</v>
          </cell>
          <cell r="M48">
            <v>0.22214388994256529</v>
          </cell>
          <cell r="O48">
            <v>0.22594249885907652</v>
          </cell>
          <cell r="Q48">
            <v>0.21772253089889868</v>
          </cell>
          <cell r="S48">
            <v>0.22181600807295029</v>
          </cell>
        </row>
        <row r="49">
          <cell r="A49" t="str">
            <v xml:space="preserve">  Cost</v>
          </cell>
          <cell r="B49" t="str">
            <v>Copley Hospital</v>
          </cell>
        </row>
        <row r="50">
          <cell r="A50" t="str">
            <v xml:space="preserve">    [Cost_per_Adj_Admits_Metric] Cost per Adjusted Admission</v>
          </cell>
          <cell r="B50" t="str">
            <v>Copley Hospital</v>
          </cell>
          <cell r="C50">
            <v>8987.4100777783315</v>
          </cell>
          <cell r="E50">
            <v>10323.542027580474</v>
          </cell>
          <cell r="G50">
            <v>10287.364909288492</v>
          </cell>
          <cell r="I50">
            <v>11057.281298011423</v>
          </cell>
          <cell r="K50">
            <v>11196.659844571643</v>
          </cell>
          <cell r="M50">
            <v>12007.796961356318</v>
          </cell>
          <cell r="O50">
            <v>12075.231281402408</v>
          </cell>
          <cell r="Q50">
            <v>13152.547762707354</v>
          </cell>
          <cell r="S50">
            <v>13511.281401878687</v>
          </cell>
        </row>
        <row r="51">
          <cell r="A51" t="str">
            <v xml:space="preserve">    [Salary_per_FTE_NonMD_Metric] Salary per FTE - Non-MD</v>
          </cell>
          <cell r="B51" t="str">
            <v>Copley Hospital</v>
          </cell>
          <cell r="C51">
            <v>60812.058285646744</v>
          </cell>
          <cell r="E51">
            <v>59824.431137724561</v>
          </cell>
          <cell r="G51">
            <v>61221.417119954116</v>
          </cell>
          <cell r="I51">
            <v>61853.884321785088</v>
          </cell>
          <cell r="K51">
            <v>60757.381694530937</v>
          </cell>
          <cell r="M51">
            <v>65114.772063121003</v>
          </cell>
          <cell r="O51">
            <v>64193.700676437416</v>
          </cell>
          <cell r="Q51">
            <v>65081.242824339846</v>
          </cell>
          <cell r="S51">
            <v>65461.662927650032</v>
          </cell>
        </row>
        <row r="52">
          <cell r="A52" t="str">
            <v xml:space="preserve">    [Salary_and_Benefits_per_FTE_NonMD_Metric] Salary &amp; Benefits per FTE - Non-MD</v>
          </cell>
          <cell r="B52" t="str">
            <v>Copley Hospital</v>
          </cell>
          <cell r="C52">
            <v>77029.260810571664</v>
          </cell>
          <cell r="E52">
            <v>75518.359281437137</v>
          </cell>
          <cell r="G52">
            <v>78930.976238190691</v>
          </cell>
          <cell r="I52">
            <v>77163.200234879638</v>
          </cell>
          <cell r="K52">
            <v>75849.033720600724</v>
          </cell>
          <cell r="M52">
            <v>80051.841028638257</v>
          </cell>
          <cell r="O52">
            <v>80054.830890642625</v>
          </cell>
          <cell r="Q52">
            <v>81598.13432835821</v>
          </cell>
          <cell r="S52">
            <v>82068.94279304544</v>
          </cell>
        </row>
        <row r="53">
          <cell r="A53" t="str">
            <v xml:space="preserve">    [Fringe_Benefit_pct_NonMD_Metric] Fringe Benefit % - Non-MD</v>
          </cell>
          <cell r="B53" t="str">
            <v>Copley Hospital</v>
          </cell>
          <cell r="C53">
            <v>0.2666774153367612</v>
          </cell>
          <cell r="E53">
            <v>0.26233309444402175</v>
          </cell>
          <cell r="G53">
            <v>0.28927064990242279</v>
          </cell>
          <cell r="I53">
            <v>0.24750775284297807</v>
          </cell>
          <cell r="K53">
            <v>0.24839207360754581</v>
          </cell>
          <cell r="M53">
            <v>0.22939601095489576</v>
          </cell>
          <cell r="O53">
            <v>0.24708234682016203</v>
          </cell>
          <cell r="Q53">
            <v>0.25378881513678148</v>
          </cell>
          <cell r="S53">
            <v>0.25369474472028319</v>
          </cell>
        </row>
        <row r="54">
          <cell r="A54" t="str">
            <v xml:space="preserve">    [Comp_Ratio_Metric] Compensation Ratio</v>
          </cell>
          <cell r="B54" t="str">
            <v>Copley Hospital</v>
          </cell>
          <cell r="C54">
            <v>0.5913875559354882</v>
          </cell>
          <cell r="E54">
            <v>0.54336537374849858</v>
          </cell>
          <cell r="G54">
            <v>0.59580122719492712</v>
          </cell>
          <cell r="I54">
            <v>0.53722507444755907</v>
          </cell>
          <cell r="K54">
            <v>0.57453565871337542</v>
          </cell>
          <cell r="M54">
            <v>0.56828749408956114</v>
          </cell>
          <cell r="O54">
            <v>0.5755620797320008</v>
          </cell>
          <cell r="Q54">
            <v>0.56561665325556076</v>
          </cell>
          <cell r="S54">
            <v>0.5560887681107628</v>
          </cell>
        </row>
        <row r="55">
          <cell r="A55" t="str">
            <v xml:space="preserve">    [Cap_Cost_pct_of_Total_Expense_Metric] Capital Cost % of Total Expense</v>
          </cell>
          <cell r="B55" t="str">
            <v>Copley Hospital</v>
          </cell>
          <cell r="C55">
            <v>4.5647919934586105E-2</v>
          </cell>
          <cell r="E55">
            <v>4.2729797685274344E-2</v>
          </cell>
          <cell r="G55">
            <v>4.3606197408963175E-2</v>
          </cell>
          <cell r="I55">
            <v>4.023008823970077E-2</v>
          </cell>
          <cell r="K55">
            <v>4.420877192188357E-2</v>
          </cell>
          <cell r="M55">
            <v>3.9192918116672519E-2</v>
          </cell>
          <cell r="O55">
            <v>3.7668626584498349E-2</v>
          </cell>
          <cell r="Q55">
            <v>3.4821459413213664E-2</v>
          </cell>
          <cell r="S55">
            <v>4.4071242492294174E-2</v>
          </cell>
        </row>
        <row r="56">
          <cell r="A56" t="str">
            <v xml:space="preserve">    [Cap_Cost_per_Adj_Admits_Metric] Capital Cost per Adjusted Admission</v>
          </cell>
          <cell r="B56" t="str">
            <v>Copley Hospital</v>
          </cell>
          <cell r="C56">
            <v>410.25657564971755</v>
          </cell>
          <cell r="E56">
            <v>441.12286223394051</v>
          </cell>
          <cell r="G56">
            <v>448.59286505247451</v>
          </cell>
          <cell r="I56">
            <v>444.83540231019265</v>
          </cell>
          <cell r="K56">
            <v>494.99058135558016</v>
          </cell>
          <cell r="M56">
            <v>470.62060306806728</v>
          </cell>
          <cell r="O56">
            <v>454.85737806060081</v>
          </cell>
          <cell r="Q56">
            <v>457.99090809946824</v>
          </cell>
          <cell r="S56">
            <v>595.45895904381996</v>
          </cell>
        </row>
        <row r="57">
          <cell r="A57" t="str">
            <v xml:space="preserve">    [Contractual_Allowance_pct_Metric] Contractual Allowance %</v>
          </cell>
          <cell r="B57" t="str">
            <v>Copley Hospital</v>
          </cell>
          <cell r="C57">
            <v>0.44416449300806188</v>
          </cell>
          <cell r="E57">
            <v>0.42476958779431684</v>
          </cell>
          <cell r="G57">
            <v>0.45535175766442421</v>
          </cell>
          <cell r="I57">
            <v>0.42556468688796878</v>
          </cell>
          <cell r="K57">
            <v>0.42286528878601565</v>
          </cell>
          <cell r="M57">
            <v>0.43262399618340547</v>
          </cell>
          <cell r="O57">
            <v>0.40086177491349451</v>
          </cell>
          <cell r="Q57">
            <v>0.42119562594756094</v>
          </cell>
          <cell r="S57">
            <v>0.4144569319528949</v>
          </cell>
        </row>
        <row r="58">
          <cell r="A58" t="str">
            <v xml:space="preserve">  Cash</v>
          </cell>
          <cell r="B58" t="str">
            <v>Copley Hospital</v>
          </cell>
        </row>
        <row r="59">
          <cell r="A59" t="str">
            <v xml:space="preserve">    [Current_Ratio_Metric] Current Ratio</v>
          </cell>
          <cell r="B59" t="str">
            <v>Copley Hospital</v>
          </cell>
          <cell r="C59">
            <v>2.3458208576619661</v>
          </cell>
          <cell r="E59">
            <v>2.9987228824138117</v>
          </cell>
          <cell r="G59">
            <v>2.4255935941482876</v>
          </cell>
          <cell r="I59">
            <v>3.8536336220194647</v>
          </cell>
          <cell r="K59">
            <v>2.9165679814637535</v>
          </cell>
          <cell r="M59">
            <v>3.3633659746431088</v>
          </cell>
          <cell r="O59">
            <v>3.5689299754217854</v>
          </cell>
          <cell r="Q59">
            <v>3.3299485569362304</v>
          </cell>
          <cell r="S59">
            <v>3.2017736857305246</v>
          </cell>
        </row>
        <row r="60">
          <cell r="A60" t="str">
            <v xml:space="preserve">    [Days_Payable_metric] Days Payable</v>
          </cell>
          <cell r="B60" t="str">
            <v>Copley Hospital</v>
          </cell>
          <cell r="C60">
            <v>58.014802485748888</v>
          </cell>
          <cell r="E60">
            <v>51.255542874386776</v>
          </cell>
          <cell r="G60">
            <v>57.806589571555385</v>
          </cell>
          <cell r="I60">
            <v>42.297416582584283</v>
          </cell>
          <cell r="K60">
            <v>58.290570085984193</v>
          </cell>
          <cell r="M60">
            <v>41.354652581382389</v>
          </cell>
          <cell r="O60">
            <v>41.348433521047234</v>
          </cell>
          <cell r="Q60">
            <v>44.598135385352066</v>
          </cell>
          <cell r="S60">
            <v>44.168773491741661</v>
          </cell>
        </row>
        <row r="61">
          <cell r="A61" t="str">
            <v xml:space="preserve">    [Days_Receivable_Metric] Days Receivable</v>
          </cell>
          <cell r="B61" t="str">
            <v>Copley Hospital</v>
          </cell>
          <cell r="C61">
            <v>30.010576060039153</v>
          </cell>
          <cell r="E61">
            <v>23.737540841039575</v>
          </cell>
          <cell r="G61">
            <v>30.002021460094198</v>
          </cell>
          <cell r="I61">
            <v>24.652094205958115</v>
          </cell>
          <cell r="K61">
            <v>30.001859882642925</v>
          </cell>
          <cell r="M61">
            <v>27.127460443647163</v>
          </cell>
          <cell r="O61">
            <v>28.999803376782019</v>
          </cell>
          <cell r="Q61">
            <v>29.003375571806064</v>
          </cell>
          <cell r="S61">
            <v>29.000477552752557</v>
          </cell>
        </row>
        <row r="62">
          <cell r="A62" t="str">
            <v xml:space="preserve">    [Days_Cash_on_Hand_Metric] Days Cash on Hand</v>
          </cell>
          <cell r="B62" t="str">
            <v>Copley Hospital</v>
          </cell>
          <cell r="C62">
            <v>81.266586559626376</v>
          </cell>
          <cell r="E62">
            <v>97.81612908799066</v>
          </cell>
          <cell r="G62">
            <v>81.921803559205642</v>
          </cell>
          <cell r="I62">
            <v>108.76749795786881</v>
          </cell>
          <cell r="K62">
            <v>111.10341526640185</v>
          </cell>
          <cell r="M62">
            <v>81.938513693677407</v>
          </cell>
          <cell r="O62">
            <v>89.278821959668647</v>
          </cell>
          <cell r="Q62">
            <v>89.513957622562103</v>
          </cell>
          <cell r="S62">
            <v>83.024009504833487</v>
          </cell>
        </row>
        <row r="63">
          <cell r="A63" t="str">
            <v xml:space="preserve">    [Cash_Flow_Margin_Metric] Cash Flow Margin</v>
          </cell>
          <cell r="B63" t="str">
            <v>Copley Hospital</v>
          </cell>
          <cell r="C63">
            <v>7.4536151469789022E-2</v>
          </cell>
          <cell r="E63">
            <v>0.10842577799526244</v>
          </cell>
          <cell r="G63">
            <v>6.8397470010303704E-2</v>
          </cell>
          <cell r="I63">
            <v>9.9451753170713059E-2</v>
          </cell>
          <cell r="K63">
            <v>5.7545651788695022E-2</v>
          </cell>
          <cell r="M63">
            <v>3.7922547244315333E-2</v>
          </cell>
          <cell r="O63">
            <v>4.2480165660445365E-2</v>
          </cell>
          <cell r="Q63">
            <v>5.0988789495801864E-2</v>
          </cell>
          <cell r="S63">
            <v>5.6722145879233063E-2</v>
          </cell>
        </row>
        <row r="64">
          <cell r="A64" t="str">
            <v xml:space="preserve">    [Cash_to_Long_Term_Debt_Metric] Cash to Long Term Debt</v>
          </cell>
          <cell r="B64" t="str">
            <v>Copley Hospital</v>
          </cell>
          <cell r="C64">
            <v>2.8909704561569369</v>
          </cell>
          <cell r="E64">
            <v>3.7525691902501896</v>
          </cell>
          <cell r="G64">
            <v>3.1958232040829739</v>
          </cell>
          <cell r="I64">
            <v>4.5950413811731492</v>
          </cell>
          <cell r="K64">
            <v>1.7206079724317709</v>
          </cell>
          <cell r="M64">
            <v>3.5885579951488529</v>
          </cell>
          <cell r="O64">
            <v>1.4474679430388557</v>
          </cell>
          <cell r="Q64">
            <v>1.457797990205506</v>
          </cell>
          <cell r="S64">
            <v>1.5477912744576476</v>
          </cell>
        </row>
        <row r="65">
          <cell r="A65" t="str">
            <v xml:space="preserve">    [Cash_Flow_to_Total_Debt_Metric] Cash Flow to Total Debt</v>
          </cell>
          <cell r="B65" t="str">
            <v>Copley Hospital</v>
          </cell>
          <cell r="C65">
            <v>0.5828643766351822</v>
          </cell>
          <cell r="E65">
            <v>0.78590948261128535</v>
          </cell>
          <cell r="G65">
            <v>0.57239150409303874</v>
          </cell>
          <cell r="I65">
            <v>0.84764533812328391</v>
          </cell>
          <cell r="K65">
            <v>0.3046794961477689</v>
          </cell>
          <cell r="M65">
            <v>0.37274331689210716</v>
          </cell>
          <cell r="O65">
            <v>0.39294148600089435</v>
          </cell>
          <cell r="Q65">
            <v>0.41507493210806623</v>
          </cell>
          <cell r="S65">
            <v>0.32981416164016158</v>
          </cell>
        </row>
        <row r="66">
          <cell r="A66" t="str">
            <v xml:space="preserve">  Unit</v>
          </cell>
          <cell r="B66" t="str">
            <v>Copley Hospital</v>
          </cell>
        </row>
        <row r="67">
          <cell r="A67" t="str">
            <v xml:space="preserve">    [Gross_Price_per_Discharge_Metric] Gross Price per Discharge</v>
          </cell>
          <cell r="B67" t="str">
            <v>Copley Hospital</v>
          </cell>
          <cell r="C67">
            <v>13776.779514827767</v>
          </cell>
          <cell r="E67">
            <v>15654.435654596109</v>
          </cell>
          <cell r="G67">
            <v>15778.249858360523</v>
          </cell>
          <cell r="I67">
            <v>17282.613636363636</v>
          </cell>
          <cell r="K67">
            <v>16314.19682017543</v>
          </cell>
          <cell r="M67">
            <v>17869.916750250752</v>
          </cell>
          <cell r="O67">
            <v>16968.588993554782</v>
          </cell>
          <cell r="Q67">
            <v>19393.547504798466</v>
          </cell>
          <cell r="S67">
            <v>19825.933080208833</v>
          </cell>
        </row>
        <row r="68">
          <cell r="A68" t="str">
            <v xml:space="preserve">    [Gross_Price_per_Visit_Metric] Gross Price per Visit</v>
          </cell>
          <cell r="B68" t="str">
            <v>Copley Hospital</v>
          </cell>
          <cell r="C68">
            <v>800.86288072723175</v>
          </cell>
          <cell r="E68">
            <v>732.62670777474625</v>
          </cell>
          <cell r="G68">
            <v>847.98795678862189</v>
          </cell>
          <cell r="I68">
            <v>754.36582882147172</v>
          </cell>
          <cell r="K68">
            <v>753.0005035652448</v>
          </cell>
          <cell r="M68">
            <v>704.52331917736331</v>
          </cell>
          <cell r="O68">
            <v>709.95868607527598</v>
          </cell>
          <cell r="Q68">
            <v>723.03235846898838</v>
          </cell>
          <cell r="S68">
            <v>744.53216981785454</v>
          </cell>
        </row>
        <row r="69">
          <cell r="A69" t="str">
            <v xml:space="preserve">    [Gross_Rev_per_Adj_Admits_Metric] Gross Revenue per Adj Admission</v>
          </cell>
          <cell r="B69" t="str">
            <v>Copley Hospital</v>
          </cell>
          <cell r="C69">
            <v>16022.524137927012</v>
          </cell>
          <cell r="E69">
            <v>18450.237688772162</v>
          </cell>
          <cell r="G69">
            <v>18690.342953030158</v>
          </cell>
          <cell r="I69">
            <v>19848.941415313224</v>
          </cell>
          <cell r="K69">
            <v>19038.448496481102</v>
          </cell>
          <cell r="M69">
            <v>20502.079401611052</v>
          </cell>
          <cell r="O69">
            <v>19501.79145299146</v>
          </cell>
          <cell r="Q69">
            <v>22231.107260726076</v>
          </cell>
          <cell r="S69">
            <v>22690.516567083101</v>
          </cell>
        </row>
        <row r="70">
          <cell r="A70" t="str">
            <v xml:space="preserve">    [Net_Rev_per_Adj_Admits_Metric] Net Revenue per Adjusted Admission</v>
          </cell>
          <cell r="B70" t="str">
            <v>Copley Hospital</v>
          </cell>
          <cell r="C70">
            <v>9033.2742951649561</v>
          </cell>
          <cell r="E70">
            <v>10760.273199162708</v>
          </cell>
          <cell r="G70">
            <v>10300.040942306565</v>
          </cell>
          <cell r="I70">
            <v>11528.4650128345</v>
          </cell>
          <cell r="K70">
            <v>11078.369531149307</v>
          </cell>
          <cell r="M70">
            <v>11726.226334375002</v>
          </cell>
          <cell r="O70">
            <v>11865.247063627168</v>
          </cell>
          <cell r="Q70">
            <v>13060.658656236928</v>
          </cell>
          <cell r="S70">
            <v>13432.451191082391</v>
          </cell>
        </row>
        <row r="71">
          <cell r="A71" t="str">
            <v xml:space="preserve">  Payer</v>
          </cell>
          <cell r="B71" t="str">
            <v>Copley Hospital</v>
          </cell>
        </row>
        <row r="72">
          <cell r="A72" t="str">
            <v xml:space="preserve">    [Phys_Pct_Net_Rev_Metric] Physician % of Net Rev</v>
          </cell>
          <cell r="B72" t="str">
            <v>Copley Hospital</v>
          </cell>
          <cell r="C72">
            <v>0</v>
          </cell>
          <cell r="E72">
            <v>0</v>
          </cell>
          <cell r="G72">
            <v>0</v>
          </cell>
          <cell r="I72">
            <v>0</v>
          </cell>
          <cell r="K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</row>
        <row r="73">
          <cell r="A73" t="str">
            <v xml:space="preserve">    [Medicare_Gross_Pct_Tot_Gross_Metric] Medicare Gross as % of Tot Gross Rev</v>
          </cell>
          <cell r="B73" t="str">
            <v>Copley Hospital</v>
          </cell>
          <cell r="C73">
            <v>0.33235662864221205</v>
          </cell>
          <cell r="E73">
            <v>0.3058489171015718</v>
          </cell>
          <cell r="G73">
            <v>0.31463176176685909</v>
          </cell>
          <cell r="I73">
            <v>0.33590805663342477</v>
          </cell>
          <cell r="K73">
            <v>0.31764479049314182</v>
          </cell>
          <cell r="M73">
            <v>0.36526945278892475</v>
          </cell>
          <cell r="O73">
            <v>0.33306016833649404</v>
          </cell>
          <cell r="Q73">
            <v>0.36875915939342951</v>
          </cell>
          <cell r="S73">
            <v>0.36864607298492807</v>
          </cell>
        </row>
        <row r="74">
          <cell r="A74" t="str">
            <v xml:space="preserve">    [Medicaid_Gross_Pct_Tot_Gross_Metric] Medicaid Gross as % of Tot Gross Rev</v>
          </cell>
          <cell r="B74" t="str">
            <v>Copley Hospital</v>
          </cell>
          <cell r="C74">
            <v>0.17408437715200456</v>
          </cell>
          <cell r="E74">
            <v>0.1854869683407685</v>
          </cell>
          <cell r="G74">
            <v>0.18148832633933826</v>
          </cell>
          <cell r="I74">
            <v>0.18626794289156334</v>
          </cell>
          <cell r="K74">
            <v>0.17926593894464141</v>
          </cell>
          <cell r="M74">
            <v>0.18594854250675788</v>
          </cell>
          <cell r="O74">
            <v>0.18515673964537058</v>
          </cell>
          <cell r="Q74">
            <v>0.1659569886495994</v>
          </cell>
          <cell r="S74">
            <v>0.16600659584185215</v>
          </cell>
        </row>
        <row r="75">
          <cell r="A75" t="str">
            <v xml:space="preserve">    [CommSelf_Gross_Pct_Tot_Gross_Metric] Comm/self Gross as % of Tot Gross Rev</v>
          </cell>
          <cell r="B75" t="str">
            <v>Copley Hospital</v>
          </cell>
          <cell r="C75">
            <v>0.49355899420578342</v>
          </cell>
          <cell r="E75">
            <v>0.50866411455765959</v>
          </cell>
          <cell r="G75">
            <v>0.50387991189380255</v>
          </cell>
          <cell r="I75">
            <v>0.477824000475012</v>
          </cell>
          <cell r="K75">
            <v>0.50308927056221675</v>
          </cell>
          <cell r="M75">
            <v>0.44878200470431756</v>
          </cell>
          <cell r="O75">
            <v>0.48178309201813579</v>
          </cell>
          <cell r="Q75">
            <v>0.46528385195697097</v>
          </cell>
          <cell r="S75">
            <v>0.46534733117321997</v>
          </cell>
        </row>
        <row r="76">
          <cell r="A76" t="str">
            <v xml:space="preserve">    [Phys_Gross_Pct_Ttl_Gross_Metric] Physician Gross as % of Ttl Gross Rev</v>
          </cell>
          <cell r="B76" t="str">
            <v>Copley Hospital</v>
          </cell>
          <cell r="C76">
            <v>0</v>
          </cell>
          <cell r="E76">
            <v>0</v>
          </cell>
          <cell r="G76">
            <v>0</v>
          </cell>
          <cell r="I76">
            <v>0</v>
          </cell>
          <cell r="K76">
            <v>0</v>
          </cell>
          <cell r="M76">
            <v>0</v>
          </cell>
          <cell r="O76">
            <v>0</v>
          </cell>
          <cell r="Q76">
            <v>0</v>
          </cell>
          <cell r="S76">
            <v>0</v>
          </cell>
        </row>
        <row r="77">
          <cell r="A77" t="str">
            <v xml:space="preserve">    [Medicare_Pct_Net_Rev_Metric] Medicare % of Net Rev (less dispr)</v>
          </cell>
          <cell r="B77" t="str">
            <v>Copley Hospital</v>
          </cell>
          <cell r="C77">
            <v>0.27081233056951493</v>
          </cell>
          <cell r="E77">
            <v>0.24489733238657274</v>
          </cell>
          <cell r="G77">
            <v>0.27724269361893999</v>
          </cell>
          <cell r="I77">
            <v>0.27539172347943491</v>
          </cell>
          <cell r="K77">
            <v>0.26302591824988625</v>
          </cell>
          <cell r="M77">
            <v>0.29361128877692916</v>
          </cell>
          <cell r="O77">
            <v>0.29580054759520441</v>
          </cell>
          <cell r="Q77">
            <v>0.30166932054599505</v>
          </cell>
          <cell r="S77">
            <v>0.31031771295273997</v>
          </cell>
        </row>
        <row r="78">
          <cell r="A78" t="str">
            <v xml:space="preserve">    [Medicaid_Pct_Net_Rev_Metric] Medicaid % of Net Rev (less dispr)</v>
          </cell>
          <cell r="B78" t="str">
            <v>Copley Hospital</v>
          </cell>
          <cell r="C78">
            <v>0.11624120253147135</v>
          </cell>
          <cell r="E78">
            <v>0.10539420911719492</v>
          </cell>
          <cell r="G78">
            <v>0.11758773889453418</v>
          </cell>
          <cell r="I78">
            <v>0.10114666302064015</v>
          </cell>
          <cell r="K78">
            <v>0.10225131592444819</v>
          </cell>
          <cell r="M78">
            <v>0.1126612266470392</v>
          </cell>
          <cell r="O78">
            <v>0.10602262136227902</v>
          </cell>
          <cell r="Q78">
            <v>9.8150087183705978E-2</v>
          </cell>
          <cell r="S78">
            <v>9.6368491029571679E-2</v>
          </cell>
        </row>
        <row r="79">
          <cell r="A79" t="str">
            <v xml:space="preserve">    [CommSelf_Pct_Net_Rev_Metric] Comm/self % of Net Rev (less dispr)</v>
          </cell>
          <cell r="B79" t="str">
            <v>Copley Hospital</v>
          </cell>
          <cell r="C79">
            <v>0.61294646689901378</v>
          </cell>
          <cell r="E79">
            <v>0.64970845849623216</v>
          </cell>
          <cell r="G79">
            <v>0.60516956748652628</v>
          </cell>
          <cell r="I79">
            <v>0.62346161349992502</v>
          </cell>
          <cell r="K79">
            <v>0.63472276582566511</v>
          </cell>
          <cell r="M79">
            <v>0.59372748457603186</v>
          </cell>
          <cell r="O79">
            <v>0.59817683104251651</v>
          </cell>
          <cell r="Q79">
            <v>0.60018059227029918</v>
          </cell>
          <cell r="S79">
            <v>0.59331379601768819</v>
          </cell>
        </row>
        <row r="80">
          <cell r="A80" t="str">
            <v xml:space="preserve">    [Dispr_share_pct_of_allnpr_metric] Dispr_pct_Tot_Net_pat_Rev</v>
          </cell>
          <cell r="B80" t="str">
            <v>Copley Hospital</v>
          </cell>
          <cell r="C80">
            <v>1.4101915153612391E-2</v>
          </cell>
          <cell r="E80">
            <v>1.3673943536016898E-2</v>
          </cell>
          <cell r="G80">
            <v>1.1687186969823942E-2</v>
          </cell>
          <cell r="I80">
            <v>1.097562735765902E-2</v>
          </cell>
          <cell r="K80">
            <v>8.1799091387562955E-3</v>
          </cell>
          <cell r="M80">
            <v>8.0024426343638395E-3</v>
          </cell>
          <cell r="O80">
            <v>1.5252808938928088E-2</v>
          </cell>
          <cell r="Q80">
            <v>1.479225043581406E-2</v>
          </cell>
          <cell r="S80">
            <v>1.088234029213688E-2</v>
          </cell>
        </row>
        <row r="81">
          <cell r="A81" t="str">
            <v xml:space="preserve">    [Medicaid_pct_Tot_net_pat_rev_metric] Medicaid_pct_Tot_Net_pat_rev (inc dispr)</v>
          </cell>
          <cell r="B81" t="str">
            <v>Copley Hospital</v>
          </cell>
          <cell r="C81">
            <v>0.11460197895601869</v>
          </cell>
          <cell r="E81">
            <v>0.10395305465270324</v>
          </cell>
          <cell r="G81">
            <v>0.11621346900471492</v>
          </cell>
          <cell r="I81">
            <v>0.1000365149388549</v>
          </cell>
          <cell r="K81">
            <v>0.10141490945086795</v>
          </cell>
          <cell r="M81">
            <v>0.1117596616436792</v>
          </cell>
          <cell r="O81">
            <v>0.10440547857543586</v>
          </cell>
          <cell r="Q81">
            <v>9.6698226513787608E-2</v>
          </cell>
          <cell r="S81">
            <v>9.531977631674815E-2</v>
          </cell>
        </row>
        <row r="82">
          <cell r="A82" t="str">
            <v xml:space="preserve">    [Medicare_pct_Tot_Net_pat_rev_metric] Medicare_pct_Tot_net_pat_rev (inc dispr)</v>
          </cell>
          <cell r="B82" t="str">
            <v>Copley Hospital</v>
          </cell>
          <cell r="C82">
            <v>0.26699335806127161</v>
          </cell>
          <cell r="E82">
            <v>0.2415486200913976</v>
          </cell>
          <cell r="G82">
            <v>0.27400250642259782</v>
          </cell>
          <cell r="I82">
            <v>0.27236912654514112</v>
          </cell>
          <cell r="K82">
            <v>0.26087439013746422</v>
          </cell>
          <cell r="M82">
            <v>0.29126168128169017</v>
          </cell>
          <cell r="O82">
            <v>0.29128875835870444</v>
          </cell>
          <cell r="Q82">
            <v>0.29720695240767681</v>
          </cell>
          <cell r="S82">
            <v>0.30694073000171063</v>
          </cell>
        </row>
        <row r="83">
          <cell r="A83" t="str">
            <v xml:space="preserve">    [Comm_self_pct_Tot_net_pat_rev_metric] Comm_self_pct_Tot_net_pat_rev (inc dispr)</v>
          </cell>
          <cell r="B83" t="str">
            <v>Copley Hospital</v>
          </cell>
          <cell r="C83">
            <v>0.60430274782909743</v>
          </cell>
          <cell r="E83">
            <v>0.6408243817198821</v>
          </cell>
          <cell r="G83">
            <v>0.5980968376028637</v>
          </cell>
          <cell r="I83">
            <v>0.61661873115834498</v>
          </cell>
          <cell r="K83">
            <v>0.62953079127291112</v>
          </cell>
          <cell r="M83">
            <v>0.58897621444026693</v>
          </cell>
          <cell r="O83">
            <v>0.58905295412693148</v>
          </cell>
          <cell r="Q83">
            <v>0.59130257064272174</v>
          </cell>
          <cell r="S83">
            <v>0.58685715338940425</v>
          </cell>
        </row>
        <row r="84">
          <cell r="A84" t="str">
            <v>Accounts</v>
          </cell>
          <cell r="B84" t="str">
            <v>Levels</v>
          </cell>
        </row>
        <row r="85">
          <cell r="A85" t="str">
            <v>Hospital Benchmark Metrics-Peers</v>
          </cell>
          <cell r="B85" t="str">
            <v>Northeast CAH</v>
          </cell>
        </row>
        <row r="86">
          <cell r="A86" t="str">
            <v xml:space="preserve">  Utilization-Peers</v>
          </cell>
          <cell r="B86" t="str">
            <v>Northeast CAH</v>
          </cell>
        </row>
        <row r="87">
          <cell r="A87" t="str">
            <v xml:space="preserve">    [Avg_Daily_Census_Peers] Average Daily Census-Peers</v>
          </cell>
          <cell r="B87" t="str">
            <v>Northeast CAH</v>
          </cell>
          <cell r="C87">
            <v>0</v>
          </cell>
          <cell r="E87">
            <v>0</v>
          </cell>
          <cell r="G87">
            <v>0</v>
          </cell>
          <cell r="I87">
            <v>0</v>
          </cell>
          <cell r="K87">
            <v>0</v>
          </cell>
          <cell r="M87">
            <v>0</v>
          </cell>
          <cell r="O87">
            <v>0</v>
          </cell>
          <cell r="Q87">
            <v>0</v>
          </cell>
          <cell r="S87">
            <v>0</v>
          </cell>
        </row>
        <row r="88">
          <cell r="A88" t="str">
            <v xml:space="preserve">    [Avg_Length_of_Stay_Peers] Average Length of Stay-Peers</v>
          </cell>
          <cell r="B88" t="str">
            <v>Northeast CAH</v>
          </cell>
          <cell r="C88">
            <v>0</v>
          </cell>
          <cell r="E88">
            <v>5.700000000000002</v>
          </cell>
          <cell r="G88">
            <v>0</v>
          </cell>
          <cell r="I88">
            <v>5.2000000000000011</v>
          </cell>
          <cell r="K88">
            <v>0</v>
          </cell>
          <cell r="M88">
            <v>0</v>
          </cell>
          <cell r="O88">
            <v>0</v>
          </cell>
          <cell r="Q88">
            <v>0</v>
          </cell>
          <cell r="S88">
            <v>0</v>
          </cell>
        </row>
        <row r="89">
          <cell r="A89" t="str">
            <v xml:space="preserve">    [Acute_ALOS_Peers] Acute ALOS-Peers</v>
          </cell>
          <cell r="B89" t="str">
            <v>Northeast CAH</v>
          </cell>
          <cell r="C89">
            <v>0</v>
          </cell>
          <cell r="E89">
            <v>0</v>
          </cell>
          <cell r="G89">
            <v>0</v>
          </cell>
          <cell r="I89">
            <v>0</v>
          </cell>
          <cell r="K89">
            <v>0</v>
          </cell>
          <cell r="M89">
            <v>0</v>
          </cell>
          <cell r="O89">
            <v>0</v>
          </cell>
          <cell r="Q89">
            <v>0</v>
          </cell>
          <cell r="S89">
            <v>0</v>
          </cell>
        </row>
        <row r="90">
          <cell r="A90" t="str">
            <v xml:space="preserve">    [Adj_Admits_Peers] Adjusted Admissions-Peers</v>
          </cell>
          <cell r="B90" t="str">
            <v>Northeast CAH</v>
          </cell>
          <cell r="C90">
            <v>0</v>
          </cell>
          <cell r="E90">
            <v>0</v>
          </cell>
          <cell r="G90">
            <v>0</v>
          </cell>
          <cell r="I90">
            <v>0</v>
          </cell>
          <cell r="K90">
            <v>0</v>
          </cell>
          <cell r="M90">
            <v>0</v>
          </cell>
          <cell r="O90">
            <v>0</v>
          </cell>
          <cell r="Q90">
            <v>0</v>
          </cell>
          <cell r="S90">
            <v>0</v>
          </cell>
        </row>
        <row r="91">
          <cell r="A91" t="str">
            <v xml:space="preserve">    [Adj_Days_Peers] Adjusted Days-Peers</v>
          </cell>
          <cell r="B91" t="str">
            <v>Northeast CAH</v>
          </cell>
          <cell r="C91">
            <v>0</v>
          </cell>
          <cell r="E91">
            <v>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0</v>
          </cell>
          <cell r="S91">
            <v>0</v>
          </cell>
        </row>
        <row r="92">
          <cell r="A92" t="str">
            <v xml:space="preserve">    [Acute_Care_Ave_Daily_Census_Peers] Acute Care Ave Daily Census-Peers</v>
          </cell>
          <cell r="B92" t="str">
            <v>Northeast CAH</v>
          </cell>
          <cell r="C92">
            <v>0</v>
          </cell>
          <cell r="E92">
            <v>0</v>
          </cell>
          <cell r="G92">
            <v>0</v>
          </cell>
          <cell r="I92">
            <v>0</v>
          </cell>
          <cell r="K92">
            <v>0</v>
          </cell>
          <cell r="M92">
            <v>0</v>
          </cell>
          <cell r="O92">
            <v>0</v>
          </cell>
          <cell r="Q92">
            <v>0</v>
          </cell>
          <cell r="S92">
            <v>0</v>
          </cell>
        </row>
        <row r="93">
          <cell r="A93" t="str">
            <v xml:space="preserve">  Capital-Peers</v>
          </cell>
          <cell r="B93" t="str">
            <v>Northeast CAH</v>
          </cell>
        </row>
        <row r="94">
          <cell r="A94" t="str">
            <v xml:space="preserve">    [Age_of_Plant_Peers] Age of Plant-Peers</v>
          </cell>
          <cell r="B94" t="str">
            <v>Northeast CAH</v>
          </cell>
          <cell r="C94">
            <v>0</v>
          </cell>
          <cell r="E94">
            <v>11.260000000000003</v>
          </cell>
          <cell r="G94">
            <v>0</v>
          </cell>
          <cell r="I94">
            <v>12.409999999999998</v>
          </cell>
          <cell r="K94">
            <v>0</v>
          </cell>
          <cell r="M94">
            <v>0</v>
          </cell>
          <cell r="O94">
            <v>0</v>
          </cell>
          <cell r="Q94">
            <v>0</v>
          </cell>
          <cell r="S94">
            <v>0</v>
          </cell>
        </row>
        <row r="95">
          <cell r="A95" t="str">
            <v xml:space="preserve">    [Age_of_Plant_Building_Peers] Age of Plant - Building-Peers</v>
          </cell>
          <cell r="B95" t="str">
            <v>Northeast CAH</v>
          </cell>
          <cell r="C95">
            <v>0</v>
          </cell>
          <cell r="E95">
            <v>0</v>
          </cell>
          <cell r="G95">
            <v>0</v>
          </cell>
          <cell r="I95">
            <v>0</v>
          </cell>
          <cell r="K95">
            <v>0</v>
          </cell>
          <cell r="M95">
            <v>0</v>
          </cell>
          <cell r="O95">
            <v>0</v>
          </cell>
          <cell r="Q95">
            <v>0</v>
          </cell>
          <cell r="S95">
            <v>0</v>
          </cell>
        </row>
        <row r="96">
          <cell r="A96" t="str">
            <v xml:space="preserve">    [Age_of_Plant_Equipment_Peers] Age of Plant - Equipment-Peers</v>
          </cell>
          <cell r="B96" t="str">
            <v>Northeast CAH</v>
          </cell>
          <cell r="C96">
            <v>0</v>
          </cell>
          <cell r="E96">
            <v>0</v>
          </cell>
          <cell r="G96">
            <v>0</v>
          </cell>
          <cell r="I96">
            <v>0</v>
          </cell>
          <cell r="K96">
            <v>0</v>
          </cell>
          <cell r="M96">
            <v>0</v>
          </cell>
          <cell r="O96">
            <v>0</v>
          </cell>
          <cell r="Q96">
            <v>0</v>
          </cell>
          <cell r="S96">
            <v>0</v>
          </cell>
        </row>
        <row r="97">
          <cell r="A97" t="str">
            <v xml:space="preserve">    [Long_Term_Debt_to_Capization_Peers] Long Term Debt to Capitalization-Peers</v>
          </cell>
          <cell r="B97" t="str">
            <v>Northeast CAH</v>
          </cell>
          <cell r="C97">
            <v>0</v>
          </cell>
          <cell r="E97">
            <v>0.27099999999999996</v>
          </cell>
          <cell r="G97">
            <v>0</v>
          </cell>
          <cell r="I97">
            <v>0.22800000000000006</v>
          </cell>
          <cell r="K97">
            <v>0</v>
          </cell>
          <cell r="M97">
            <v>0</v>
          </cell>
          <cell r="O97">
            <v>0</v>
          </cell>
          <cell r="Q97">
            <v>0</v>
          </cell>
          <cell r="S97">
            <v>0</v>
          </cell>
        </row>
        <row r="98">
          <cell r="A98" t="str">
            <v xml:space="preserve">    [Debt_per_Staffed_Bed_Peers] Debt per Staffed Bed-Peers</v>
          </cell>
          <cell r="B98" t="str">
            <v>Northeast CAH</v>
          </cell>
          <cell r="C98">
            <v>0</v>
          </cell>
          <cell r="E98">
            <v>0</v>
          </cell>
          <cell r="G98">
            <v>0</v>
          </cell>
          <cell r="I98">
            <v>0</v>
          </cell>
          <cell r="K98">
            <v>0</v>
          </cell>
          <cell r="M98">
            <v>0</v>
          </cell>
          <cell r="O98">
            <v>0</v>
          </cell>
          <cell r="Q98">
            <v>0</v>
          </cell>
          <cell r="S98">
            <v>0</v>
          </cell>
        </row>
        <row r="99">
          <cell r="A99" t="str">
            <v xml:space="preserve">    [Net_Prop_Plant_and_Equip_per_Staffed_Bed_Peers] Net Prop, Plant &amp; Equip per Staffed Bed-Peers</v>
          </cell>
          <cell r="B99" t="str">
            <v>Northeast CAH</v>
          </cell>
          <cell r="C99">
            <v>0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  <cell r="M99">
            <v>0</v>
          </cell>
          <cell r="O99">
            <v>0</v>
          </cell>
          <cell r="Q99">
            <v>0</v>
          </cell>
          <cell r="S99">
            <v>0</v>
          </cell>
        </row>
        <row r="100">
          <cell r="A100" t="str">
            <v xml:space="preserve">    [Long_Term_Debt_to_Total_Assets_Peers] Long Term Debt to Total Assets-Peers</v>
          </cell>
          <cell r="B100" t="str">
            <v>Northeast CAH</v>
          </cell>
          <cell r="C100">
            <v>0</v>
          </cell>
          <cell r="E100">
            <v>0</v>
          </cell>
          <cell r="G100">
            <v>0</v>
          </cell>
          <cell r="I100">
            <v>0</v>
          </cell>
          <cell r="K100">
            <v>0</v>
          </cell>
          <cell r="M100">
            <v>0</v>
          </cell>
          <cell r="O100">
            <v>0</v>
          </cell>
          <cell r="Q100">
            <v>0</v>
          </cell>
          <cell r="S100">
            <v>0</v>
          </cell>
        </row>
        <row r="101">
          <cell r="A101" t="str">
            <v xml:space="preserve">    [Debt_Service_Coverage_Ratio_Peers] Debt Service Coverage Ratio-Peers</v>
          </cell>
          <cell r="B101" t="str">
            <v>Northeast CAH</v>
          </cell>
          <cell r="C101">
            <v>0</v>
          </cell>
          <cell r="E101">
            <v>4.3999999999999995</v>
          </cell>
          <cell r="G101">
            <v>0</v>
          </cell>
          <cell r="I101">
            <v>1.5999999999999999</v>
          </cell>
          <cell r="K101">
            <v>0</v>
          </cell>
          <cell r="M101">
            <v>0</v>
          </cell>
          <cell r="O101">
            <v>0</v>
          </cell>
          <cell r="Q101">
            <v>0</v>
          </cell>
          <cell r="S101">
            <v>0</v>
          </cell>
        </row>
        <row r="102">
          <cell r="A102" t="str">
            <v xml:space="preserve">    [Depreciation_Rate_Peers] Depreciation Rate-Peers</v>
          </cell>
          <cell r="B102" t="str">
            <v>Northeast CAH</v>
          </cell>
          <cell r="C102">
            <v>0</v>
          </cell>
          <cell r="E102">
            <v>5.5</v>
          </cell>
          <cell r="G102">
            <v>0</v>
          </cell>
          <cell r="I102">
            <v>5</v>
          </cell>
          <cell r="K102">
            <v>0</v>
          </cell>
          <cell r="M102">
            <v>0</v>
          </cell>
          <cell r="O102">
            <v>0</v>
          </cell>
          <cell r="Q102">
            <v>0</v>
          </cell>
          <cell r="S102">
            <v>0</v>
          </cell>
        </row>
        <row r="103">
          <cell r="A103" t="str">
            <v xml:space="preserve">    [Cap_Expenditures_to_Depreciation_Peers] Capital Expenditures to Depreciation-Peers</v>
          </cell>
          <cell r="B103" t="str">
            <v>Northeast CAH</v>
          </cell>
          <cell r="C103">
            <v>0</v>
          </cell>
          <cell r="E103">
            <v>0</v>
          </cell>
          <cell r="G103">
            <v>0</v>
          </cell>
          <cell r="I103">
            <v>0</v>
          </cell>
          <cell r="K103">
            <v>0</v>
          </cell>
          <cell r="M103">
            <v>0</v>
          </cell>
          <cell r="O103">
            <v>0</v>
          </cell>
          <cell r="Q103">
            <v>0</v>
          </cell>
          <cell r="S103">
            <v>0</v>
          </cell>
        </row>
        <row r="104">
          <cell r="A104" t="str">
            <v xml:space="preserve">    [Cap_Expenditure_Growth_Rate_Peers] Capital Expenditure Growth Rate-Peers</v>
          </cell>
          <cell r="B104" t="str">
            <v>Northeast CAH</v>
          </cell>
          <cell r="C104">
            <v>0</v>
          </cell>
          <cell r="E104">
            <v>4.7000000000000011</v>
          </cell>
          <cell r="G104">
            <v>0</v>
          </cell>
          <cell r="I104">
            <v>3.1999999999999997</v>
          </cell>
          <cell r="K104">
            <v>0</v>
          </cell>
          <cell r="M104">
            <v>0</v>
          </cell>
          <cell r="O104">
            <v>0</v>
          </cell>
          <cell r="Q104">
            <v>0</v>
          </cell>
          <cell r="S104">
            <v>0</v>
          </cell>
        </row>
        <row r="105">
          <cell r="A105" t="str">
            <v xml:space="preserve">    [Cap_Acquisitions_as_a_pct_of_Net_Patient_Rev_Peers] Capital Acquisitions as a % of Net Patient Rev-Peers</v>
          </cell>
          <cell r="B105" t="str">
            <v>Northeast CAH</v>
          </cell>
          <cell r="C105">
            <v>0</v>
          </cell>
          <cell r="E105">
            <v>0</v>
          </cell>
          <cell r="G105">
            <v>0</v>
          </cell>
          <cell r="I105">
            <v>0</v>
          </cell>
          <cell r="K105">
            <v>0</v>
          </cell>
          <cell r="M105">
            <v>0</v>
          </cell>
          <cell r="O105">
            <v>0</v>
          </cell>
          <cell r="Q105">
            <v>0</v>
          </cell>
          <cell r="S105">
            <v>0</v>
          </cell>
        </row>
        <row r="106">
          <cell r="A106" t="str">
            <v xml:space="preserve">  Revenue-Peers</v>
          </cell>
          <cell r="B106" t="str">
            <v>Northeast CAH</v>
          </cell>
        </row>
        <row r="107">
          <cell r="A107" t="str">
            <v xml:space="preserve">    [Deduction_pct_Peers] Deduction %-Peers</v>
          </cell>
          <cell r="B107" t="str">
            <v>Northeast CAH</v>
          </cell>
          <cell r="C107">
            <v>0</v>
          </cell>
          <cell r="E107">
            <v>0.46499999999999991</v>
          </cell>
          <cell r="G107">
            <v>0</v>
          </cell>
          <cell r="I107">
            <v>0.47900000000000004</v>
          </cell>
          <cell r="K107">
            <v>0</v>
          </cell>
          <cell r="M107">
            <v>0</v>
          </cell>
          <cell r="O107">
            <v>0</v>
          </cell>
          <cell r="Q107">
            <v>0</v>
          </cell>
          <cell r="S107">
            <v>0</v>
          </cell>
        </row>
        <row r="108">
          <cell r="A108" t="str">
            <v xml:space="preserve">    [Bad_Debt_pct_Peers] Bad Debt %-Peers</v>
          </cell>
          <cell r="B108" t="str">
            <v>Northeast CAH</v>
          </cell>
          <cell r="C108">
            <v>0</v>
          </cell>
          <cell r="E108">
            <v>5.6000000000000015E-2</v>
          </cell>
          <cell r="G108">
            <v>0</v>
          </cell>
          <cell r="I108">
            <v>4.9999999999999996E-2</v>
          </cell>
          <cell r="K108">
            <v>0</v>
          </cell>
          <cell r="M108">
            <v>0</v>
          </cell>
          <cell r="O108">
            <v>0</v>
          </cell>
          <cell r="Q108">
            <v>0</v>
          </cell>
          <cell r="S108">
            <v>0</v>
          </cell>
        </row>
        <row r="109">
          <cell r="A109" t="str">
            <v xml:space="preserve">    [Free_Care_pct_Peers] Free Care %-Peers</v>
          </cell>
          <cell r="B109" t="str">
            <v>Northeast CAH</v>
          </cell>
          <cell r="C109">
            <v>0</v>
          </cell>
          <cell r="E109">
            <v>0</v>
          </cell>
          <cell r="G109">
            <v>0</v>
          </cell>
          <cell r="I109">
            <v>0</v>
          </cell>
          <cell r="K109">
            <v>0</v>
          </cell>
          <cell r="M109">
            <v>0</v>
          </cell>
          <cell r="O109">
            <v>0</v>
          </cell>
          <cell r="Q109">
            <v>0</v>
          </cell>
          <cell r="S109">
            <v>0</v>
          </cell>
        </row>
        <row r="110">
          <cell r="A110" t="str">
            <v xml:space="preserve">    [Operating_Margin_pct_Peers] Operating Margin %-Peers</v>
          </cell>
          <cell r="B110" t="str">
            <v>Northeast CAH</v>
          </cell>
          <cell r="C110">
            <v>0</v>
          </cell>
          <cell r="E110">
            <v>2.2000000000000006E-3</v>
          </cell>
          <cell r="G110">
            <v>0</v>
          </cell>
          <cell r="I110">
            <v>-1.0000000000000003E-4</v>
          </cell>
          <cell r="K110">
            <v>0</v>
          </cell>
          <cell r="M110">
            <v>0</v>
          </cell>
          <cell r="O110">
            <v>0</v>
          </cell>
          <cell r="Q110">
            <v>0</v>
          </cell>
          <cell r="S110">
            <v>0</v>
          </cell>
        </row>
        <row r="111">
          <cell r="A111" t="str">
            <v xml:space="preserve">    [Total_Margin_pct_Peers] Total Margin %-Peers</v>
          </cell>
          <cell r="B111" t="str">
            <v>Northeast CAH</v>
          </cell>
          <cell r="C111">
            <v>0</v>
          </cell>
          <cell r="E111">
            <v>3.2000000000000008E-2</v>
          </cell>
          <cell r="G111">
            <v>0</v>
          </cell>
          <cell r="I111">
            <v>-5.9999999999999993E-3</v>
          </cell>
          <cell r="K111">
            <v>0</v>
          </cell>
          <cell r="M111">
            <v>0</v>
          </cell>
          <cell r="O111">
            <v>0</v>
          </cell>
          <cell r="Q111">
            <v>0</v>
          </cell>
          <cell r="S111">
            <v>0</v>
          </cell>
        </row>
        <row r="112">
          <cell r="A112" t="str">
            <v xml:space="preserve">    [Outpatient_Gross_Rev_pct_Peers] Outpatient Gross Revenue %-Peers</v>
          </cell>
          <cell r="B112" t="str">
            <v>Northeast CAH</v>
          </cell>
          <cell r="C112">
            <v>0</v>
          </cell>
          <cell r="E112">
            <v>0.76900000000000002</v>
          </cell>
          <cell r="G112">
            <v>0</v>
          </cell>
          <cell r="I112">
            <v>0.75600000000000012</v>
          </cell>
          <cell r="K112">
            <v>0</v>
          </cell>
          <cell r="M112">
            <v>0</v>
          </cell>
          <cell r="O112">
            <v>0</v>
          </cell>
          <cell r="Q112">
            <v>0</v>
          </cell>
          <cell r="S112">
            <v>0</v>
          </cell>
        </row>
        <row r="113">
          <cell r="A113" t="str">
            <v xml:space="preserve">    [Inpatient_Gross_Rev_pct_Peers] Inpatient Gross Revenue %-Peers</v>
          </cell>
          <cell r="B113" t="str">
            <v>Northeast CAH</v>
          </cell>
          <cell r="C113">
            <v>0</v>
          </cell>
          <cell r="E113">
            <v>0.23099999999999998</v>
          </cell>
          <cell r="G113">
            <v>0</v>
          </cell>
          <cell r="I113">
            <v>0.24500000000000008</v>
          </cell>
          <cell r="K113">
            <v>0</v>
          </cell>
          <cell r="M113">
            <v>0</v>
          </cell>
          <cell r="O113">
            <v>0</v>
          </cell>
          <cell r="Q113">
            <v>0</v>
          </cell>
          <cell r="S113">
            <v>0</v>
          </cell>
        </row>
        <row r="114">
          <cell r="A114" t="str">
            <v xml:space="preserve">    [SNF_Rehab_Swing_Gross_Rev_pct_Peers] SNF/Rehab/Swing Gross Revenue %-Peers</v>
          </cell>
          <cell r="B114" t="str">
            <v>Northeast CAH</v>
          </cell>
          <cell r="C114">
            <v>0</v>
          </cell>
          <cell r="E114">
            <v>0</v>
          </cell>
          <cell r="G114">
            <v>0</v>
          </cell>
          <cell r="I114">
            <v>0</v>
          </cell>
          <cell r="K114">
            <v>0</v>
          </cell>
          <cell r="M114">
            <v>0</v>
          </cell>
          <cell r="O114">
            <v>0</v>
          </cell>
          <cell r="Q114">
            <v>0</v>
          </cell>
          <cell r="S114">
            <v>0</v>
          </cell>
        </row>
        <row r="115">
          <cell r="A115" t="str">
            <v xml:space="preserve">    [All_Net_Patient_Rev_pct_Peers] All Net Patient Revenue %-Peers</v>
          </cell>
          <cell r="B115" t="str">
            <v>Northeast CAH</v>
          </cell>
          <cell r="C115">
            <v>0</v>
          </cell>
          <cell r="E115">
            <v>0</v>
          </cell>
          <cell r="G115">
            <v>0</v>
          </cell>
          <cell r="I115">
            <v>0</v>
          </cell>
          <cell r="K115">
            <v>0</v>
          </cell>
          <cell r="M115">
            <v>0</v>
          </cell>
          <cell r="O115">
            <v>0</v>
          </cell>
          <cell r="Q115">
            <v>0</v>
          </cell>
          <cell r="S115">
            <v>0</v>
          </cell>
        </row>
        <row r="116">
          <cell r="A116" t="str">
            <v xml:space="preserve">    [Medicare_Net_Patient_Rev_pct_incl_Phys_Peers] Medicare Net Patient Revenue % including Phys-Peers</v>
          </cell>
          <cell r="B116" t="str">
            <v>Northeast CAH</v>
          </cell>
          <cell r="C116">
            <v>0</v>
          </cell>
          <cell r="E116">
            <v>0</v>
          </cell>
          <cell r="G116">
            <v>0</v>
          </cell>
          <cell r="I116">
            <v>0</v>
          </cell>
          <cell r="K116">
            <v>0</v>
          </cell>
          <cell r="M116">
            <v>0</v>
          </cell>
          <cell r="O116">
            <v>0</v>
          </cell>
          <cell r="Q116">
            <v>0</v>
          </cell>
          <cell r="S116">
            <v>0</v>
          </cell>
        </row>
        <row r="117">
          <cell r="A117" t="str">
            <v xml:space="preserve">    [Medicaid_Net_Patient_Rev_pct_incl_Phys_Peers] Medicaid Net Patient Revenue % including Phys-Peers</v>
          </cell>
          <cell r="B117" t="str">
            <v>Northeast CAH</v>
          </cell>
          <cell r="C117">
            <v>0</v>
          </cell>
          <cell r="E117">
            <v>0</v>
          </cell>
          <cell r="G117">
            <v>0</v>
          </cell>
          <cell r="I117">
            <v>0</v>
          </cell>
          <cell r="K117">
            <v>0</v>
          </cell>
          <cell r="M117">
            <v>0</v>
          </cell>
          <cell r="O117">
            <v>0</v>
          </cell>
          <cell r="Q117">
            <v>0</v>
          </cell>
          <cell r="S117">
            <v>0</v>
          </cell>
        </row>
        <row r="118">
          <cell r="A118" t="str">
            <v xml:space="preserve">    [Commercial_Self_Pay_Net_Patient_Rev_pct_incl_Phys_Peers] Commercial/Self Pay Net Patient Rev % including Phys-Peers</v>
          </cell>
          <cell r="B118" t="str">
            <v>Northeast CAH</v>
          </cell>
          <cell r="C118">
            <v>0</v>
          </cell>
          <cell r="E118">
            <v>0</v>
          </cell>
          <cell r="G118">
            <v>0</v>
          </cell>
          <cell r="I118">
            <v>0</v>
          </cell>
          <cell r="K118">
            <v>0</v>
          </cell>
          <cell r="M118">
            <v>0</v>
          </cell>
          <cell r="O118">
            <v>0</v>
          </cell>
          <cell r="Q118">
            <v>0</v>
          </cell>
          <cell r="S118">
            <v>0</v>
          </cell>
        </row>
        <row r="119">
          <cell r="A119" t="str">
            <v xml:space="preserve">  Productivity-Peers</v>
          </cell>
          <cell r="B119" t="str">
            <v>Northeast CAH</v>
          </cell>
        </row>
        <row r="120">
          <cell r="A120" t="str">
            <v xml:space="preserve">    [Adj_Admits_Per_FTE_Peers] Adjusted Admissions Per FTE-Peers</v>
          </cell>
          <cell r="B120" t="str">
            <v>Northeast CAH</v>
          </cell>
          <cell r="C120">
            <v>0</v>
          </cell>
          <cell r="E120">
            <v>0</v>
          </cell>
          <cell r="G120">
            <v>0</v>
          </cell>
          <cell r="I120">
            <v>0</v>
          </cell>
          <cell r="K120">
            <v>0</v>
          </cell>
          <cell r="M120">
            <v>0</v>
          </cell>
          <cell r="O120">
            <v>0</v>
          </cell>
          <cell r="Q120">
            <v>0</v>
          </cell>
          <cell r="S120">
            <v>0</v>
          </cell>
        </row>
        <row r="121">
          <cell r="A121" t="str">
            <v xml:space="preserve">    [FTEs_per_100_Adj_Discharges_Peers] FTEs per 100 Adj Discharges-Peers</v>
          </cell>
          <cell r="B121" t="str">
            <v>Northeast CAH</v>
          </cell>
          <cell r="C121">
            <v>0</v>
          </cell>
          <cell r="E121">
            <v>0</v>
          </cell>
          <cell r="G121">
            <v>0</v>
          </cell>
          <cell r="I121">
            <v>0</v>
          </cell>
          <cell r="K121">
            <v>0</v>
          </cell>
          <cell r="M121">
            <v>0</v>
          </cell>
          <cell r="O121">
            <v>0</v>
          </cell>
          <cell r="Q121">
            <v>0</v>
          </cell>
          <cell r="S121">
            <v>0</v>
          </cell>
        </row>
        <row r="122">
          <cell r="A122" t="str">
            <v xml:space="preserve">    [FTEs_Per_Adj_Occupied_Bed_Peers] FTEs Per Adjusted Occupied Bed-Peers</v>
          </cell>
          <cell r="B122" t="str">
            <v>Northeast CAH</v>
          </cell>
          <cell r="C122">
            <v>0</v>
          </cell>
          <cell r="E122">
            <v>0</v>
          </cell>
          <cell r="G122">
            <v>0</v>
          </cell>
          <cell r="I122">
            <v>0</v>
          </cell>
          <cell r="K122">
            <v>0</v>
          </cell>
          <cell r="M122">
            <v>0</v>
          </cell>
          <cell r="O122">
            <v>0</v>
          </cell>
          <cell r="Q122">
            <v>0</v>
          </cell>
          <cell r="S122">
            <v>0</v>
          </cell>
        </row>
        <row r="123">
          <cell r="A123" t="str">
            <v xml:space="preserve">    [Return_On_Assets_Peers] Return On Assets-Peers</v>
          </cell>
          <cell r="B123" t="str">
            <v>Northeast CAH</v>
          </cell>
          <cell r="C123">
            <v>0</v>
          </cell>
          <cell r="E123">
            <v>3.100000000000001E-2</v>
          </cell>
          <cell r="G123">
            <v>0</v>
          </cell>
          <cell r="I123">
            <v>-6.400000000000002E-3</v>
          </cell>
          <cell r="K123">
            <v>0</v>
          </cell>
          <cell r="M123">
            <v>0</v>
          </cell>
          <cell r="O123">
            <v>0</v>
          </cell>
          <cell r="Q123">
            <v>0</v>
          </cell>
          <cell r="S123">
            <v>0</v>
          </cell>
        </row>
        <row r="124">
          <cell r="A124" t="str">
            <v xml:space="preserve">    [OH_Exp_w_fringe_pct_of_TTL_OPEX_Peers] Overhead Expense w/ fringe, as a % of Total Operating Exp-Peers</v>
          </cell>
          <cell r="B124" t="str">
            <v>Northeast CAH</v>
          </cell>
          <cell r="C124">
            <v>0</v>
          </cell>
          <cell r="E124">
            <v>0</v>
          </cell>
          <cell r="G124">
            <v>0</v>
          </cell>
          <cell r="I124">
            <v>0</v>
          </cell>
          <cell r="K124">
            <v>0</v>
          </cell>
          <cell r="M124">
            <v>0</v>
          </cell>
          <cell r="O124">
            <v>0</v>
          </cell>
          <cell r="Q124">
            <v>0</v>
          </cell>
          <cell r="S124">
            <v>0</v>
          </cell>
        </row>
        <row r="125">
          <cell r="A125" t="str">
            <v xml:space="preserve">  Cost-Peers</v>
          </cell>
          <cell r="B125" t="str">
            <v>Northeast CAH</v>
          </cell>
        </row>
        <row r="126">
          <cell r="A126" t="str">
            <v xml:space="preserve">    [Cost_per_Adj_Admits_Peers] Cost per Adjusted Admission-Peers</v>
          </cell>
          <cell r="B126" t="str">
            <v>Northeast CAH</v>
          </cell>
          <cell r="C126">
            <v>0</v>
          </cell>
          <cell r="E126">
            <v>0</v>
          </cell>
          <cell r="G126">
            <v>0</v>
          </cell>
          <cell r="I126">
            <v>0</v>
          </cell>
          <cell r="K126">
            <v>0</v>
          </cell>
          <cell r="M126">
            <v>0</v>
          </cell>
          <cell r="O126">
            <v>0</v>
          </cell>
          <cell r="Q126">
            <v>0</v>
          </cell>
          <cell r="S126">
            <v>0</v>
          </cell>
        </row>
        <row r="127">
          <cell r="A127" t="str">
            <v xml:space="preserve">    [Salary_per_FTE_NonMD_Peers] Salary per FTE - Non-MD-Peers</v>
          </cell>
          <cell r="B127" t="str">
            <v>Northeast CAH</v>
          </cell>
          <cell r="C127">
            <v>0</v>
          </cell>
          <cell r="E127">
            <v>62964</v>
          </cell>
          <cell r="G127">
            <v>0</v>
          </cell>
          <cell r="I127">
            <v>65316.999999999949</v>
          </cell>
          <cell r="K127">
            <v>0</v>
          </cell>
          <cell r="M127">
            <v>0</v>
          </cell>
          <cell r="O127">
            <v>0</v>
          </cell>
          <cell r="Q127">
            <v>0</v>
          </cell>
          <cell r="S127">
            <v>0</v>
          </cell>
        </row>
        <row r="128">
          <cell r="A128" t="str">
            <v xml:space="preserve">    [Salary_and_Benefits_per_FTE_NonMD_Peers] Salary &amp; Benefits per FTE - Non-MD-Peers</v>
          </cell>
          <cell r="B128" t="str">
            <v>Northeast CAH</v>
          </cell>
          <cell r="C128">
            <v>0</v>
          </cell>
          <cell r="E128">
            <v>0</v>
          </cell>
          <cell r="G128">
            <v>0</v>
          </cell>
          <cell r="I128">
            <v>0</v>
          </cell>
          <cell r="K128">
            <v>0</v>
          </cell>
          <cell r="M128">
            <v>0</v>
          </cell>
          <cell r="O128">
            <v>0</v>
          </cell>
          <cell r="Q128">
            <v>0</v>
          </cell>
          <cell r="S128">
            <v>0</v>
          </cell>
        </row>
        <row r="129">
          <cell r="A129" t="str">
            <v xml:space="preserve">    [Fringe_Benefit_pct_NonMD_Peers] Fringe Benefit % - Non-MD-Peers</v>
          </cell>
          <cell r="B129" t="str">
            <v>Northeast CAH</v>
          </cell>
          <cell r="C129">
            <v>0</v>
          </cell>
          <cell r="E129">
            <v>0</v>
          </cell>
          <cell r="G129">
            <v>0</v>
          </cell>
          <cell r="I129">
            <v>0</v>
          </cell>
          <cell r="K129">
            <v>0</v>
          </cell>
          <cell r="M129">
            <v>0</v>
          </cell>
          <cell r="O129">
            <v>0</v>
          </cell>
          <cell r="Q129">
            <v>0</v>
          </cell>
          <cell r="S129">
            <v>0</v>
          </cell>
        </row>
        <row r="130">
          <cell r="A130" t="str">
            <v xml:space="preserve">    [Comp_Ratio_Peers] Compensation Ratio-Peers</v>
          </cell>
          <cell r="B130" t="str">
            <v>Northeast CAH</v>
          </cell>
          <cell r="C130">
            <v>0</v>
          </cell>
          <cell r="E130">
            <v>0</v>
          </cell>
          <cell r="G130">
            <v>0</v>
          </cell>
          <cell r="I130">
            <v>0</v>
          </cell>
          <cell r="K130">
            <v>0</v>
          </cell>
          <cell r="M130">
            <v>0</v>
          </cell>
          <cell r="O130">
            <v>0</v>
          </cell>
          <cell r="Q130">
            <v>0</v>
          </cell>
          <cell r="S130">
            <v>0</v>
          </cell>
        </row>
        <row r="131">
          <cell r="A131" t="str">
            <v xml:space="preserve">    [Cap_Cost_pct_of_Total_Expense_Peers] Capital Cost % of Total Expense-Peers</v>
          </cell>
          <cell r="B131" t="str">
            <v>Northeast CAH</v>
          </cell>
          <cell r="C131">
            <v>0</v>
          </cell>
          <cell r="E131">
            <v>5.8000000000000017E-2</v>
          </cell>
          <cell r="G131">
            <v>0</v>
          </cell>
          <cell r="I131">
            <v>4.4999999999999991E-2</v>
          </cell>
          <cell r="K131">
            <v>0</v>
          </cell>
          <cell r="M131">
            <v>0</v>
          </cell>
          <cell r="O131">
            <v>0</v>
          </cell>
          <cell r="Q131">
            <v>0</v>
          </cell>
          <cell r="S131">
            <v>0</v>
          </cell>
        </row>
        <row r="132">
          <cell r="A132" t="str">
            <v xml:space="preserve">    [Cap_Cost_per_Adj_Admits_Peers] Capital Cost per Adjusted Admission-Peers</v>
          </cell>
          <cell r="B132" t="str">
            <v>Northeast CAH</v>
          </cell>
          <cell r="C132">
            <v>0</v>
          </cell>
          <cell r="E132">
            <v>0</v>
          </cell>
          <cell r="G132">
            <v>0</v>
          </cell>
          <cell r="I132">
            <v>0</v>
          </cell>
          <cell r="K132">
            <v>0</v>
          </cell>
          <cell r="M132">
            <v>0</v>
          </cell>
          <cell r="O132">
            <v>0</v>
          </cell>
          <cell r="Q132">
            <v>0</v>
          </cell>
          <cell r="S132">
            <v>0</v>
          </cell>
        </row>
        <row r="133">
          <cell r="A133" t="str">
            <v xml:space="preserve">    [Contractual_Allowance_pct_Peers] Contractual Allowance %-Peers</v>
          </cell>
          <cell r="B133" t="str">
            <v>Northeast CAH</v>
          </cell>
          <cell r="C133">
            <v>0</v>
          </cell>
          <cell r="E133">
            <v>0</v>
          </cell>
          <cell r="G133">
            <v>0</v>
          </cell>
          <cell r="I133">
            <v>0</v>
          </cell>
          <cell r="K133">
            <v>0</v>
          </cell>
          <cell r="M133">
            <v>0</v>
          </cell>
          <cell r="O133">
            <v>0</v>
          </cell>
          <cell r="Q133">
            <v>0</v>
          </cell>
          <cell r="S133">
            <v>0</v>
          </cell>
        </row>
        <row r="134">
          <cell r="A134" t="str">
            <v xml:space="preserve">  Cash-Peers</v>
          </cell>
          <cell r="B134" t="str">
            <v>Northeast CAH</v>
          </cell>
        </row>
        <row r="135">
          <cell r="A135" t="str">
            <v xml:space="preserve">    [Current_Ratio_Peers] Current Ratio-Peers</v>
          </cell>
          <cell r="B135" t="str">
            <v>Northeast CAH</v>
          </cell>
          <cell r="C135">
            <v>0</v>
          </cell>
          <cell r="E135">
            <v>1.4000000000000001</v>
          </cell>
          <cell r="G135">
            <v>0</v>
          </cell>
          <cell r="I135">
            <v>1.1400000000000001</v>
          </cell>
          <cell r="K135">
            <v>0</v>
          </cell>
          <cell r="M135">
            <v>0</v>
          </cell>
          <cell r="O135">
            <v>0</v>
          </cell>
          <cell r="Q135">
            <v>0</v>
          </cell>
          <cell r="S135">
            <v>0</v>
          </cell>
        </row>
        <row r="136">
          <cell r="A136" t="str">
            <v xml:space="preserve">    [Days_Payable_Peers] Days Payable-Peers</v>
          </cell>
          <cell r="B136" t="str">
            <v>Northeast CAH</v>
          </cell>
          <cell r="C136">
            <v>0</v>
          </cell>
          <cell r="E136">
            <v>76.600000000000009</v>
          </cell>
          <cell r="G136">
            <v>0</v>
          </cell>
          <cell r="I136">
            <v>73.399999999999991</v>
          </cell>
          <cell r="K136">
            <v>0</v>
          </cell>
          <cell r="M136">
            <v>0</v>
          </cell>
          <cell r="O136">
            <v>0</v>
          </cell>
          <cell r="Q136">
            <v>0</v>
          </cell>
          <cell r="S136">
            <v>0</v>
          </cell>
        </row>
        <row r="137">
          <cell r="A137" t="str">
            <v xml:space="preserve">    [Days_Receivable_Peers] Days Receivable-Peers</v>
          </cell>
          <cell r="B137" t="str">
            <v>Northeast CAH</v>
          </cell>
          <cell r="C137">
            <v>0</v>
          </cell>
          <cell r="E137">
            <v>42.600000000000009</v>
          </cell>
          <cell r="G137">
            <v>0</v>
          </cell>
          <cell r="I137">
            <v>45.800000000000004</v>
          </cell>
          <cell r="K137">
            <v>0</v>
          </cell>
          <cell r="M137">
            <v>0</v>
          </cell>
          <cell r="O137">
            <v>0</v>
          </cell>
          <cell r="Q137">
            <v>0</v>
          </cell>
          <cell r="S137">
            <v>0</v>
          </cell>
        </row>
        <row r="138">
          <cell r="A138" t="str">
            <v xml:space="preserve">    [Days_Cash_on_Hand_Peers] Days Cash on Hand-Peers</v>
          </cell>
          <cell r="B138" t="str">
            <v>Northeast CAH</v>
          </cell>
          <cell r="C138">
            <v>0</v>
          </cell>
          <cell r="E138">
            <v>99.299999999999969</v>
          </cell>
          <cell r="G138">
            <v>0</v>
          </cell>
          <cell r="I138">
            <v>114.90000000000002</v>
          </cell>
          <cell r="K138">
            <v>0</v>
          </cell>
          <cell r="M138">
            <v>0</v>
          </cell>
          <cell r="O138">
            <v>0</v>
          </cell>
          <cell r="Q138">
            <v>0</v>
          </cell>
          <cell r="S138">
            <v>0</v>
          </cell>
        </row>
        <row r="139">
          <cell r="A139" t="str">
            <v xml:space="preserve">    [Cash_Flow_Margin_Peers] Cash Flow Margin-Peers</v>
          </cell>
          <cell r="B139" t="str">
            <v>Northeast CAH</v>
          </cell>
          <cell r="C139">
            <v>0</v>
          </cell>
          <cell r="E139">
            <v>0</v>
          </cell>
          <cell r="G139">
            <v>0</v>
          </cell>
          <cell r="I139">
            <v>0</v>
          </cell>
          <cell r="K139">
            <v>0</v>
          </cell>
          <cell r="M139">
            <v>0</v>
          </cell>
          <cell r="O139">
            <v>0</v>
          </cell>
          <cell r="Q139">
            <v>0</v>
          </cell>
          <cell r="S139">
            <v>0</v>
          </cell>
        </row>
        <row r="140">
          <cell r="A140" t="str">
            <v xml:space="preserve">    [Cash_to_Long_Term_Debt_Peers] Cash to Long Term Debt-Peers</v>
          </cell>
          <cell r="B140" t="str">
            <v>Northeast CAH</v>
          </cell>
          <cell r="C140">
            <v>0</v>
          </cell>
          <cell r="E140">
            <v>0</v>
          </cell>
          <cell r="G140">
            <v>0</v>
          </cell>
          <cell r="I140">
            <v>0</v>
          </cell>
          <cell r="K140">
            <v>0</v>
          </cell>
          <cell r="M140">
            <v>0</v>
          </cell>
          <cell r="O140">
            <v>0</v>
          </cell>
          <cell r="Q140">
            <v>0</v>
          </cell>
          <cell r="S140">
            <v>0</v>
          </cell>
        </row>
        <row r="141">
          <cell r="A141" t="str">
            <v xml:space="preserve">    [Cash_Flow_to_Total_Debt_Peers] Cash Flow to Total Debt-Peers</v>
          </cell>
          <cell r="B141" t="str">
            <v>Northeast CAH</v>
          </cell>
          <cell r="C141">
            <v>0</v>
          </cell>
          <cell r="E141">
            <v>0.22000000000000006</v>
          </cell>
          <cell r="G141">
            <v>0</v>
          </cell>
          <cell r="I141">
            <v>9.1999999999999985E-2</v>
          </cell>
          <cell r="K141">
            <v>0</v>
          </cell>
          <cell r="M141">
            <v>0</v>
          </cell>
          <cell r="O141">
            <v>0</v>
          </cell>
          <cell r="Q141">
            <v>0</v>
          </cell>
          <cell r="S141">
            <v>0</v>
          </cell>
        </row>
        <row r="142">
          <cell r="A142" t="str">
            <v xml:space="preserve">  Unit-Peers</v>
          </cell>
          <cell r="B142" t="str">
            <v>Northeast CAH</v>
          </cell>
        </row>
        <row r="143">
          <cell r="A143" t="str">
            <v xml:space="preserve">    [Gross_Price_per_Discharge_Peers] Gross Price per Discharge-Peers</v>
          </cell>
          <cell r="B143" t="str">
            <v>Northeast CAH</v>
          </cell>
          <cell r="C143">
            <v>0</v>
          </cell>
          <cell r="E143">
            <v>18961</v>
          </cell>
          <cell r="G143">
            <v>0</v>
          </cell>
          <cell r="I143">
            <v>17424</v>
          </cell>
          <cell r="K143">
            <v>0</v>
          </cell>
          <cell r="M143">
            <v>0</v>
          </cell>
          <cell r="O143">
            <v>0</v>
          </cell>
          <cell r="Q143">
            <v>0</v>
          </cell>
          <cell r="S143">
            <v>0</v>
          </cell>
        </row>
        <row r="144">
          <cell r="A144" t="str">
            <v xml:space="preserve">    [Gross_Price_per_Visit_Peers] Gross Price per Visit-Peers</v>
          </cell>
          <cell r="B144" t="str">
            <v>Northeast CAH</v>
          </cell>
          <cell r="C144">
            <v>0</v>
          </cell>
          <cell r="E144">
            <v>0</v>
          </cell>
          <cell r="G144">
            <v>0</v>
          </cell>
          <cell r="I144">
            <v>0</v>
          </cell>
          <cell r="K144">
            <v>0</v>
          </cell>
          <cell r="M144">
            <v>0</v>
          </cell>
          <cell r="O144">
            <v>0</v>
          </cell>
          <cell r="Q144">
            <v>0</v>
          </cell>
          <cell r="S144">
            <v>0</v>
          </cell>
        </row>
        <row r="145">
          <cell r="A145" t="str">
            <v xml:space="preserve">    [Gross_Rev_per_Adj_Admits_Peers] Gross Revenue per Adj Admission-Peers</v>
          </cell>
          <cell r="B145" t="str">
            <v>Northeast CAH</v>
          </cell>
          <cell r="C145">
            <v>0</v>
          </cell>
          <cell r="E145">
            <v>0</v>
          </cell>
          <cell r="G145">
            <v>0</v>
          </cell>
          <cell r="I145">
            <v>0</v>
          </cell>
          <cell r="K145">
            <v>0</v>
          </cell>
          <cell r="M145">
            <v>0</v>
          </cell>
          <cell r="O145">
            <v>0</v>
          </cell>
          <cell r="Q145">
            <v>0</v>
          </cell>
          <cell r="S145">
            <v>0</v>
          </cell>
        </row>
        <row r="146">
          <cell r="A146" t="str">
            <v xml:space="preserve">    [Net_Rev_per_Adj_Admits_Peers] Net Revenue per Adjusted Admission-Peers</v>
          </cell>
          <cell r="B146" t="str">
            <v>Northeast CAH</v>
          </cell>
          <cell r="C146">
            <v>0</v>
          </cell>
          <cell r="E146">
            <v>0</v>
          </cell>
          <cell r="G146">
            <v>0</v>
          </cell>
          <cell r="I146">
            <v>0</v>
          </cell>
          <cell r="K146">
            <v>0</v>
          </cell>
          <cell r="M146">
            <v>0</v>
          </cell>
          <cell r="O146">
            <v>0</v>
          </cell>
          <cell r="Q146">
            <v>0</v>
          </cell>
          <cell r="S146">
            <v>0</v>
          </cell>
        </row>
        <row r="147">
          <cell r="A147" t="str">
            <v xml:space="preserve">  Payer-Peers</v>
          </cell>
          <cell r="B147" t="str">
            <v>Northeast CAH</v>
          </cell>
        </row>
        <row r="148">
          <cell r="A148" t="str">
            <v xml:space="preserve">    [Medicare_Gross_Pct_Ttl_Gross_Peers] Medicare Gross as % of Ttl Gross Rev-Peers</v>
          </cell>
          <cell r="B148" t="str">
            <v>Northeast CAH</v>
          </cell>
          <cell r="C148">
            <v>0</v>
          </cell>
          <cell r="E148">
            <v>0</v>
          </cell>
          <cell r="G148">
            <v>0</v>
          </cell>
          <cell r="I148">
            <v>0</v>
          </cell>
          <cell r="K148">
            <v>0</v>
          </cell>
          <cell r="M148">
            <v>0</v>
          </cell>
          <cell r="O148">
            <v>0</v>
          </cell>
          <cell r="Q148">
            <v>0</v>
          </cell>
          <cell r="S148">
            <v>0</v>
          </cell>
        </row>
        <row r="149">
          <cell r="A149" t="str">
            <v xml:space="preserve">    [Medicaid_Gross_Pct_Ttl_Gross_Peers] Medicaid Gross as % of Ttl Gross Rev-Peers</v>
          </cell>
          <cell r="B149" t="str">
            <v>Northeast CAH</v>
          </cell>
          <cell r="C149">
            <v>0</v>
          </cell>
          <cell r="E149">
            <v>0</v>
          </cell>
          <cell r="G149">
            <v>0</v>
          </cell>
          <cell r="I149">
            <v>0</v>
          </cell>
          <cell r="K149">
            <v>0</v>
          </cell>
          <cell r="M149">
            <v>0</v>
          </cell>
          <cell r="O149">
            <v>0</v>
          </cell>
          <cell r="Q149">
            <v>0</v>
          </cell>
          <cell r="S149">
            <v>0</v>
          </cell>
        </row>
        <row r="150">
          <cell r="A150" t="str">
            <v xml:space="preserve">    [CommSelf_Gross_Pct_Ttl_Gross_Peers] Comm/self Gross as % of Ttl Gross Rev-Peers</v>
          </cell>
          <cell r="B150" t="str">
            <v>Northeast CAH</v>
          </cell>
          <cell r="C150">
            <v>0</v>
          </cell>
          <cell r="E150">
            <v>0</v>
          </cell>
          <cell r="G150">
            <v>0</v>
          </cell>
          <cell r="I150">
            <v>0</v>
          </cell>
          <cell r="K150">
            <v>0</v>
          </cell>
          <cell r="M150">
            <v>0</v>
          </cell>
          <cell r="O150">
            <v>0</v>
          </cell>
          <cell r="Q150">
            <v>0</v>
          </cell>
          <cell r="S150">
            <v>0</v>
          </cell>
        </row>
        <row r="151">
          <cell r="A151" t="str">
            <v xml:space="preserve">    [Phys_Gross_Pct_Ttl_Gross_Peers] Physician Gross as % of Ttl Gross Rev-Peers</v>
          </cell>
          <cell r="B151" t="str">
            <v>Northeast CAH</v>
          </cell>
          <cell r="C151">
            <v>0</v>
          </cell>
          <cell r="E151">
            <v>0</v>
          </cell>
          <cell r="G151">
            <v>0</v>
          </cell>
          <cell r="I151">
            <v>0</v>
          </cell>
          <cell r="K151">
            <v>0</v>
          </cell>
          <cell r="M151">
            <v>0</v>
          </cell>
          <cell r="O151">
            <v>0</v>
          </cell>
          <cell r="Q151">
            <v>0</v>
          </cell>
          <cell r="S151">
            <v>0</v>
          </cell>
        </row>
        <row r="152">
          <cell r="A152" t="str">
            <v xml:space="preserve">    [Medicare_Pct_Net_Rev_Peers] Medicare % of Net Rev-Peers</v>
          </cell>
          <cell r="B152" t="str">
            <v>Northeast CAH</v>
          </cell>
          <cell r="C152">
            <v>0</v>
          </cell>
          <cell r="E152">
            <v>0</v>
          </cell>
          <cell r="G152">
            <v>0</v>
          </cell>
          <cell r="I152">
            <v>0</v>
          </cell>
          <cell r="K152">
            <v>0</v>
          </cell>
          <cell r="M152">
            <v>0</v>
          </cell>
          <cell r="O152">
            <v>0</v>
          </cell>
          <cell r="Q152">
            <v>0</v>
          </cell>
          <cell r="S152">
            <v>0</v>
          </cell>
        </row>
        <row r="153">
          <cell r="A153" t="str">
            <v xml:space="preserve">    [Medicaid_Pct_Net_Rev_Peers] Medicaid % of Net Rev-Peers</v>
          </cell>
          <cell r="B153" t="str">
            <v>Northeast CAH</v>
          </cell>
          <cell r="C153">
            <v>0</v>
          </cell>
          <cell r="E153">
            <v>0</v>
          </cell>
          <cell r="G153">
            <v>0</v>
          </cell>
          <cell r="I153">
            <v>0</v>
          </cell>
          <cell r="K153">
            <v>0</v>
          </cell>
          <cell r="M153">
            <v>0</v>
          </cell>
          <cell r="O153">
            <v>0</v>
          </cell>
          <cell r="Q153">
            <v>0</v>
          </cell>
          <cell r="S153">
            <v>0</v>
          </cell>
        </row>
        <row r="154">
          <cell r="A154" t="str">
            <v xml:space="preserve">    [CommSelf_Pct_Net_Rev_Peers] Comm/self % of Net Rev-Peers</v>
          </cell>
          <cell r="B154" t="str">
            <v>Northeast CAH</v>
          </cell>
          <cell r="C154">
            <v>0</v>
          </cell>
          <cell r="E154">
            <v>0</v>
          </cell>
          <cell r="G154">
            <v>0</v>
          </cell>
          <cell r="I154">
            <v>0</v>
          </cell>
          <cell r="K154">
            <v>0</v>
          </cell>
          <cell r="M154">
            <v>0</v>
          </cell>
          <cell r="O154">
            <v>0</v>
          </cell>
          <cell r="Q154">
            <v>0</v>
          </cell>
          <cell r="S154">
            <v>0</v>
          </cell>
        </row>
        <row r="155">
          <cell r="A155" t="str">
            <v xml:space="preserve">    [Phys_Pct_Net_Rev_Peers] Physician % of Net Rev-Peers</v>
          </cell>
          <cell r="B155" t="str">
            <v>Northeast CAH</v>
          </cell>
          <cell r="C155">
            <v>0</v>
          </cell>
          <cell r="E155">
            <v>0</v>
          </cell>
          <cell r="G155">
            <v>0</v>
          </cell>
          <cell r="I155">
            <v>0</v>
          </cell>
          <cell r="K155">
            <v>0</v>
          </cell>
          <cell r="M155">
            <v>0</v>
          </cell>
          <cell r="O155">
            <v>0</v>
          </cell>
          <cell r="Q155">
            <v>0</v>
          </cell>
          <cell r="S155">
            <v>0</v>
          </cell>
        </row>
        <row r="156">
          <cell r="A156" t="str">
            <v xml:space="preserve">    [Free_Care_Gross_Peers] Free Care (Gross Revenue)-Peers</v>
          </cell>
          <cell r="B156" t="str">
            <v>Northeast CAH</v>
          </cell>
          <cell r="C156">
            <v>0</v>
          </cell>
          <cell r="E156">
            <v>0</v>
          </cell>
          <cell r="G156">
            <v>0</v>
          </cell>
          <cell r="I156">
            <v>0</v>
          </cell>
          <cell r="K156">
            <v>0</v>
          </cell>
          <cell r="M156">
            <v>0</v>
          </cell>
          <cell r="O156">
            <v>0</v>
          </cell>
          <cell r="Q156">
            <v>0</v>
          </cell>
          <cell r="S156">
            <v>0</v>
          </cell>
        </row>
        <row r="157">
          <cell r="A157" t="str">
            <v>Accounts</v>
          </cell>
          <cell r="B157" t="str">
            <v>Levels</v>
          </cell>
        </row>
        <row r="158">
          <cell r="A158" t="str">
            <v>Hospital Benchmark Metrics-Peers</v>
          </cell>
          <cell r="B158" t="str">
            <v>Other Non-Profit</v>
          </cell>
        </row>
        <row r="159">
          <cell r="A159" t="str">
            <v xml:space="preserve">  Utilization-Peers</v>
          </cell>
          <cell r="B159" t="str">
            <v>Other Non-Profit</v>
          </cell>
        </row>
        <row r="160">
          <cell r="A160" t="str">
            <v xml:space="preserve">    [Avg_Daily_Census_Peers] Average Daily Census-Peers</v>
          </cell>
          <cell r="B160" t="str">
            <v>Other Non-Profit</v>
          </cell>
          <cell r="C160">
            <v>0</v>
          </cell>
          <cell r="E160">
            <v>80</v>
          </cell>
          <cell r="G160">
            <v>0</v>
          </cell>
          <cell r="I160">
            <v>75</v>
          </cell>
          <cell r="K160">
            <v>0</v>
          </cell>
          <cell r="M160">
            <v>0</v>
          </cell>
          <cell r="O160">
            <v>0</v>
          </cell>
          <cell r="Q160">
            <v>0</v>
          </cell>
          <cell r="S160">
            <v>0</v>
          </cell>
        </row>
        <row r="161">
          <cell r="A161" t="str">
            <v xml:space="preserve">    [Avg_Length_of_Stay_Peers] Average Length of Stay-Peers</v>
          </cell>
          <cell r="B161" t="str">
            <v>Other Non-Profit</v>
          </cell>
          <cell r="C161">
            <v>0</v>
          </cell>
          <cell r="E161">
            <v>4.2000000000000011</v>
          </cell>
          <cell r="G161">
            <v>0</v>
          </cell>
          <cell r="I161">
            <v>4.2000000000000011</v>
          </cell>
          <cell r="K161">
            <v>0</v>
          </cell>
          <cell r="M161">
            <v>0</v>
          </cell>
          <cell r="O161">
            <v>0</v>
          </cell>
          <cell r="Q161">
            <v>0</v>
          </cell>
          <cell r="S161">
            <v>0</v>
          </cell>
        </row>
        <row r="162">
          <cell r="A162" t="str">
            <v xml:space="preserve">    [Acute_ALOS_Peers] Acute ALOS-Peers</v>
          </cell>
          <cell r="B162" t="str">
            <v>Other Non-Profit</v>
          </cell>
          <cell r="C162">
            <v>0</v>
          </cell>
          <cell r="E162">
            <v>0</v>
          </cell>
          <cell r="G162">
            <v>0</v>
          </cell>
          <cell r="I162">
            <v>0</v>
          </cell>
          <cell r="K162">
            <v>0</v>
          </cell>
          <cell r="M162">
            <v>0</v>
          </cell>
          <cell r="O162">
            <v>0</v>
          </cell>
          <cell r="Q162">
            <v>0</v>
          </cell>
          <cell r="S162">
            <v>0</v>
          </cell>
        </row>
        <row r="163">
          <cell r="A163" t="str">
            <v xml:space="preserve">    [Adj_Admits_Peers] Adjusted Admissions-Peers</v>
          </cell>
          <cell r="B163" t="str">
            <v>Other Non-Profit</v>
          </cell>
          <cell r="C163">
            <v>0</v>
          </cell>
          <cell r="E163">
            <v>0</v>
          </cell>
          <cell r="G163">
            <v>0</v>
          </cell>
          <cell r="I163">
            <v>0</v>
          </cell>
          <cell r="K163">
            <v>0</v>
          </cell>
          <cell r="M163">
            <v>0</v>
          </cell>
          <cell r="O163">
            <v>0</v>
          </cell>
          <cell r="Q163">
            <v>0</v>
          </cell>
          <cell r="S163">
            <v>0</v>
          </cell>
        </row>
        <row r="164">
          <cell r="A164" t="str">
            <v xml:space="preserve">    [Adj_Days_Peers] Adjusted Days-Peers</v>
          </cell>
          <cell r="B164" t="str">
            <v>Other Non-Profit</v>
          </cell>
          <cell r="C164">
            <v>0</v>
          </cell>
          <cell r="E164">
            <v>0</v>
          </cell>
          <cell r="G164">
            <v>0</v>
          </cell>
          <cell r="I164">
            <v>0</v>
          </cell>
          <cell r="K164">
            <v>0</v>
          </cell>
          <cell r="M164">
            <v>0</v>
          </cell>
          <cell r="O164">
            <v>0</v>
          </cell>
          <cell r="Q164">
            <v>0</v>
          </cell>
          <cell r="S164">
            <v>0</v>
          </cell>
        </row>
        <row r="165">
          <cell r="A165" t="str">
            <v xml:space="preserve">    [Acute_Care_Ave_Daily_Census_Peers] Acute Care Ave Daily Census-Peers</v>
          </cell>
          <cell r="B165" t="str">
            <v>Other Non-Profit</v>
          </cell>
          <cell r="C165">
            <v>0</v>
          </cell>
          <cell r="E165">
            <v>0</v>
          </cell>
          <cell r="G165">
            <v>0</v>
          </cell>
          <cell r="I165">
            <v>0</v>
          </cell>
          <cell r="K165">
            <v>0</v>
          </cell>
          <cell r="M165">
            <v>0</v>
          </cell>
          <cell r="O165">
            <v>0</v>
          </cell>
          <cell r="Q165">
            <v>0</v>
          </cell>
          <cell r="S165">
            <v>0</v>
          </cell>
        </row>
        <row r="166">
          <cell r="A166" t="str">
            <v xml:space="preserve">  Capital-Peers</v>
          </cell>
          <cell r="B166" t="str">
            <v>Other Non-Profit</v>
          </cell>
        </row>
        <row r="167">
          <cell r="A167" t="str">
            <v xml:space="preserve">    [Age_of_Plant_Peers] Age of Plant-Peers</v>
          </cell>
          <cell r="B167" t="str">
            <v>Other Non-Profit</v>
          </cell>
          <cell r="C167">
            <v>0</v>
          </cell>
          <cell r="E167">
            <v>11.269999999999998</v>
          </cell>
          <cell r="G167">
            <v>0</v>
          </cell>
          <cell r="I167">
            <v>10.569999999999999</v>
          </cell>
          <cell r="K167">
            <v>0</v>
          </cell>
          <cell r="M167">
            <v>0</v>
          </cell>
          <cell r="O167">
            <v>0</v>
          </cell>
          <cell r="Q167">
            <v>0</v>
          </cell>
          <cell r="S167">
            <v>0</v>
          </cell>
        </row>
        <row r="168">
          <cell r="A168" t="str">
            <v xml:space="preserve">    [Age_of_Plant_Building_Peers] Age of Plant - Building-Peers</v>
          </cell>
          <cell r="B168" t="str">
            <v>Other Non-Profit</v>
          </cell>
          <cell r="C168">
            <v>0</v>
          </cell>
          <cell r="E168">
            <v>0</v>
          </cell>
          <cell r="G168">
            <v>0</v>
          </cell>
          <cell r="I168">
            <v>0</v>
          </cell>
          <cell r="K168">
            <v>0</v>
          </cell>
          <cell r="M168">
            <v>0</v>
          </cell>
          <cell r="O168">
            <v>0</v>
          </cell>
          <cell r="Q168">
            <v>0</v>
          </cell>
          <cell r="S168">
            <v>0</v>
          </cell>
        </row>
        <row r="169">
          <cell r="A169" t="str">
            <v xml:space="preserve">    [Age_of_Plant_Equipment_Peers] Age of Plant - Equipment-Peers</v>
          </cell>
          <cell r="B169" t="str">
            <v>Other Non-Profit</v>
          </cell>
          <cell r="C169">
            <v>0</v>
          </cell>
          <cell r="E169">
            <v>0</v>
          </cell>
          <cell r="G169">
            <v>0</v>
          </cell>
          <cell r="I169">
            <v>0</v>
          </cell>
          <cell r="K169">
            <v>0</v>
          </cell>
          <cell r="M169">
            <v>0</v>
          </cell>
          <cell r="O169">
            <v>0</v>
          </cell>
          <cell r="Q169">
            <v>0</v>
          </cell>
          <cell r="S169">
            <v>0</v>
          </cell>
        </row>
        <row r="170">
          <cell r="A170" t="str">
            <v xml:space="preserve">    [Long_Term_Debt_to_Capization_Peers] Long Term Debt to Capitalization-Peers</v>
          </cell>
          <cell r="B170" t="str">
            <v>Other Non-Profit</v>
          </cell>
          <cell r="C170">
            <v>0</v>
          </cell>
          <cell r="E170">
            <v>0.31199999999999994</v>
          </cell>
          <cell r="G170">
            <v>0</v>
          </cell>
          <cell r="I170">
            <v>0.30299999999999999</v>
          </cell>
          <cell r="K170">
            <v>0</v>
          </cell>
          <cell r="M170">
            <v>0</v>
          </cell>
          <cell r="O170">
            <v>0</v>
          </cell>
          <cell r="Q170">
            <v>0</v>
          </cell>
          <cell r="S170">
            <v>0</v>
          </cell>
        </row>
        <row r="171">
          <cell r="A171" t="str">
            <v xml:space="preserve">    [Debt_per_Staffed_Bed_Peers] Debt per Staffed Bed-Peers</v>
          </cell>
          <cell r="B171" t="str">
            <v>Other Non-Profit</v>
          </cell>
          <cell r="C171">
            <v>0</v>
          </cell>
          <cell r="E171">
            <v>0</v>
          </cell>
          <cell r="G171">
            <v>0</v>
          </cell>
          <cell r="I171">
            <v>0</v>
          </cell>
          <cell r="K171">
            <v>0</v>
          </cell>
          <cell r="M171">
            <v>0</v>
          </cell>
          <cell r="O171">
            <v>0</v>
          </cell>
          <cell r="Q171">
            <v>0</v>
          </cell>
          <cell r="S171">
            <v>0</v>
          </cell>
        </row>
        <row r="172">
          <cell r="A172" t="str">
            <v xml:space="preserve">    [Net_Prop_Plant_and_Equip_per_Staffed_Bed_Peers] Net Prop, Plant &amp; Equip per Staffed Bed-Peers</v>
          </cell>
          <cell r="B172" t="str">
            <v>Other Non-Profit</v>
          </cell>
          <cell r="C172">
            <v>0</v>
          </cell>
          <cell r="E172">
            <v>0</v>
          </cell>
          <cell r="G172">
            <v>0</v>
          </cell>
          <cell r="I172">
            <v>0</v>
          </cell>
          <cell r="K172">
            <v>0</v>
          </cell>
          <cell r="M172">
            <v>0</v>
          </cell>
          <cell r="O172">
            <v>0</v>
          </cell>
          <cell r="Q172">
            <v>0</v>
          </cell>
          <cell r="S172">
            <v>0</v>
          </cell>
        </row>
        <row r="173">
          <cell r="A173" t="str">
            <v xml:space="preserve">    [Long_Term_Debt_to_Total_Assets_Peers] Long Term Debt to Total Assets-Peers</v>
          </cell>
          <cell r="B173" t="str">
            <v>Other Non-Profit</v>
          </cell>
          <cell r="C173">
            <v>0</v>
          </cell>
          <cell r="E173">
            <v>0</v>
          </cell>
          <cell r="G173">
            <v>0</v>
          </cell>
          <cell r="I173">
            <v>0</v>
          </cell>
          <cell r="K173">
            <v>0</v>
          </cell>
          <cell r="M173">
            <v>0</v>
          </cell>
          <cell r="O173">
            <v>0</v>
          </cell>
          <cell r="Q173">
            <v>0</v>
          </cell>
          <cell r="S173">
            <v>0</v>
          </cell>
        </row>
        <row r="174">
          <cell r="A174" t="str">
            <v xml:space="preserve">    [Debt_Service_Coverage_Ratio_Peers] Debt Service Coverage Ratio-Peers</v>
          </cell>
          <cell r="B174" t="str">
            <v>Other Non-Profit</v>
          </cell>
          <cell r="C174">
            <v>0</v>
          </cell>
          <cell r="E174">
            <v>2.8000000000000003</v>
          </cell>
          <cell r="G174">
            <v>0</v>
          </cell>
          <cell r="I174">
            <v>3.8800000000000003</v>
          </cell>
          <cell r="K174">
            <v>0</v>
          </cell>
          <cell r="M174">
            <v>0</v>
          </cell>
          <cell r="O174">
            <v>0</v>
          </cell>
          <cell r="Q174">
            <v>0</v>
          </cell>
          <cell r="S174">
            <v>0</v>
          </cell>
        </row>
        <row r="175">
          <cell r="A175" t="str">
            <v xml:space="preserve">    [Depreciation_Rate_Peers] Depreciation Rate-Peers</v>
          </cell>
          <cell r="B175" t="str">
            <v>Other Non-Profit</v>
          </cell>
          <cell r="C175">
            <v>0</v>
          </cell>
          <cell r="E175">
            <v>5.1000000000000005</v>
          </cell>
          <cell r="G175">
            <v>0</v>
          </cell>
          <cell r="I175">
            <v>5.3999999999999995</v>
          </cell>
          <cell r="K175">
            <v>0</v>
          </cell>
          <cell r="M175">
            <v>0</v>
          </cell>
          <cell r="O175">
            <v>0</v>
          </cell>
          <cell r="Q175">
            <v>0</v>
          </cell>
          <cell r="S175">
            <v>0</v>
          </cell>
        </row>
        <row r="176">
          <cell r="A176" t="str">
            <v xml:space="preserve">    [Cap_Expenditures_to_Depreciation_Peers] Capital Expenditures to Depreciation-Peers</v>
          </cell>
          <cell r="B176" t="str">
            <v>Other Non-Profit</v>
          </cell>
          <cell r="C176">
            <v>0</v>
          </cell>
          <cell r="E176">
            <v>0</v>
          </cell>
          <cell r="G176">
            <v>0</v>
          </cell>
          <cell r="I176">
            <v>0</v>
          </cell>
          <cell r="K176">
            <v>0</v>
          </cell>
          <cell r="M176">
            <v>0</v>
          </cell>
          <cell r="O176">
            <v>0</v>
          </cell>
          <cell r="Q176">
            <v>0</v>
          </cell>
          <cell r="S176">
            <v>0</v>
          </cell>
        </row>
        <row r="177">
          <cell r="A177" t="str">
            <v xml:space="preserve">    [Cap_Expenditure_Growth_Rate_Peers] Capital Expenditure Growth Rate-Peers</v>
          </cell>
          <cell r="B177" t="str">
            <v>Other Non-Profit</v>
          </cell>
          <cell r="C177">
            <v>0</v>
          </cell>
          <cell r="E177">
            <v>4.7999999999999989</v>
          </cell>
          <cell r="G177">
            <v>0</v>
          </cell>
          <cell r="I177">
            <v>4.2999999999999989</v>
          </cell>
          <cell r="K177">
            <v>0</v>
          </cell>
          <cell r="M177">
            <v>0</v>
          </cell>
          <cell r="O177">
            <v>0</v>
          </cell>
          <cell r="Q177">
            <v>0</v>
          </cell>
          <cell r="S177">
            <v>0</v>
          </cell>
        </row>
        <row r="178">
          <cell r="A178" t="str">
            <v xml:space="preserve">    [Cap_Acquisitions_as_a_pct_of_Net_Patient_Rev_Peers] Capital Acquisitions as a % of Net Patient Rev-Peers</v>
          </cell>
          <cell r="B178" t="str">
            <v>Other Non-Profit</v>
          </cell>
          <cell r="C178">
            <v>0</v>
          </cell>
          <cell r="E178">
            <v>0</v>
          </cell>
          <cell r="G178">
            <v>0</v>
          </cell>
          <cell r="I178">
            <v>0</v>
          </cell>
          <cell r="K178">
            <v>0</v>
          </cell>
          <cell r="M178">
            <v>0</v>
          </cell>
          <cell r="O178">
            <v>0</v>
          </cell>
          <cell r="Q178">
            <v>0</v>
          </cell>
          <cell r="S178">
            <v>0</v>
          </cell>
        </row>
        <row r="179">
          <cell r="A179" t="str">
            <v xml:space="preserve">  Revenue-Peers</v>
          </cell>
          <cell r="B179" t="str">
            <v>Other Non-Profit</v>
          </cell>
        </row>
        <row r="180">
          <cell r="A180" t="str">
            <v xml:space="preserve">    [Deduction_pct_Peers] Deduction %-Peers</v>
          </cell>
          <cell r="B180" t="str">
            <v>Other Non-Profit</v>
          </cell>
          <cell r="C180">
            <v>0</v>
          </cell>
          <cell r="E180">
            <v>0.63</v>
          </cell>
          <cell r="G180">
            <v>0</v>
          </cell>
          <cell r="I180">
            <v>0.63590000000000013</v>
          </cell>
          <cell r="K180">
            <v>0</v>
          </cell>
          <cell r="M180">
            <v>0</v>
          </cell>
          <cell r="O180">
            <v>0</v>
          </cell>
          <cell r="Q180">
            <v>0</v>
          </cell>
          <cell r="S180">
            <v>0</v>
          </cell>
        </row>
        <row r="181">
          <cell r="A181" t="str">
            <v xml:space="preserve">    [Bad_Debt_pct_Peers] Bad Debt %-Peers</v>
          </cell>
          <cell r="B181" t="str">
            <v>Other Non-Profit</v>
          </cell>
          <cell r="C181">
            <v>0</v>
          </cell>
          <cell r="E181">
            <v>5.5000000000000014E-2</v>
          </cell>
          <cell r="G181">
            <v>0</v>
          </cell>
          <cell r="I181">
            <v>3.8999999999999993E-2</v>
          </cell>
          <cell r="K181">
            <v>0</v>
          </cell>
          <cell r="M181">
            <v>0</v>
          </cell>
          <cell r="O181">
            <v>0</v>
          </cell>
          <cell r="Q181">
            <v>0</v>
          </cell>
          <cell r="S181">
            <v>0</v>
          </cell>
        </row>
        <row r="182">
          <cell r="A182" t="str">
            <v xml:space="preserve">    [Free_Care_pct_Peers] Free Care %-Peers</v>
          </cell>
          <cell r="B182" t="str">
            <v>Other Non-Profit</v>
          </cell>
          <cell r="C182">
            <v>0</v>
          </cell>
          <cell r="E182">
            <v>0</v>
          </cell>
          <cell r="G182">
            <v>0</v>
          </cell>
          <cell r="I182">
            <v>0</v>
          </cell>
          <cell r="K182">
            <v>0</v>
          </cell>
          <cell r="M182">
            <v>0</v>
          </cell>
          <cell r="O182">
            <v>0</v>
          </cell>
          <cell r="Q182">
            <v>0</v>
          </cell>
          <cell r="S182">
            <v>0</v>
          </cell>
        </row>
        <row r="183">
          <cell r="A183" t="str">
            <v xml:space="preserve">    [Operating_Margin_pct_Peers] Operating Margin %-Peers</v>
          </cell>
          <cell r="B183" t="str">
            <v>Other Non-Profit</v>
          </cell>
          <cell r="C183">
            <v>0</v>
          </cell>
          <cell r="E183">
            <v>3.0299999999999997E-2</v>
          </cell>
          <cell r="G183">
            <v>0</v>
          </cell>
          <cell r="I183">
            <v>3.160000000000001E-2</v>
          </cell>
          <cell r="K183">
            <v>0</v>
          </cell>
          <cell r="M183">
            <v>0</v>
          </cell>
          <cell r="O183">
            <v>0</v>
          </cell>
          <cell r="Q183">
            <v>0</v>
          </cell>
          <cell r="S183">
            <v>0</v>
          </cell>
        </row>
        <row r="184">
          <cell r="A184" t="str">
            <v xml:space="preserve">    [Total_Margin_pct_Peers] Total Margin %-Peers</v>
          </cell>
          <cell r="B184" t="str">
            <v>Other Non-Profit</v>
          </cell>
          <cell r="C184">
            <v>0</v>
          </cell>
          <cell r="E184">
            <v>3.6999999999999991E-2</v>
          </cell>
          <cell r="G184">
            <v>0</v>
          </cell>
          <cell r="I184">
            <v>3.8999999999999993E-2</v>
          </cell>
          <cell r="K184">
            <v>0</v>
          </cell>
          <cell r="M184">
            <v>0</v>
          </cell>
          <cell r="O184">
            <v>0</v>
          </cell>
          <cell r="Q184">
            <v>0</v>
          </cell>
          <cell r="S184">
            <v>0</v>
          </cell>
        </row>
        <row r="185">
          <cell r="A185" t="str">
            <v xml:space="preserve">    [Outpatient_Gross_Rev_pct_Peers] Outpatient Gross Revenue %-Peers</v>
          </cell>
          <cell r="B185" t="str">
            <v>Other Non-Profit</v>
          </cell>
          <cell r="C185">
            <v>0</v>
          </cell>
          <cell r="E185">
            <v>0.58600000000000008</v>
          </cell>
          <cell r="G185">
            <v>0</v>
          </cell>
          <cell r="I185">
            <v>0.59699999999999986</v>
          </cell>
          <cell r="K185">
            <v>0</v>
          </cell>
          <cell r="M185">
            <v>0</v>
          </cell>
          <cell r="O185">
            <v>0</v>
          </cell>
          <cell r="Q185">
            <v>0</v>
          </cell>
          <cell r="S185">
            <v>0</v>
          </cell>
        </row>
        <row r="186">
          <cell r="A186" t="str">
            <v xml:space="preserve">    [Inpatient_Gross_Rev_pct_Peers] Inpatient Gross Revenue %-Peers</v>
          </cell>
          <cell r="B186" t="str">
            <v>Other Non-Profit</v>
          </cell>
          <cell r="C186">
            <v>0</v>
          </cell>
          <cell r="E186">
            <v>0.42499999999999988</v>
          </cell>
          <cell r="G186">
            <v>0</v>
          </cell>
          <cell r="I186">
            <v>0.41499999999999998</v>
          </cell>
          <cell r="K186">
            <v>0</v>
          </cell>
          <cell r="M186">
            <v>0</v>
          </cell>
          <cell r="O186">
            <v>0</v>
          </cell>
          <cell r="Q186">
            <v>0</v>
          </cell>
          <cell r="S186">
            <v>0</v>
          </cell>
        </row>
        <row r="187">
          <cell r="A187" t="str">
            <v xml:space="preserve">    [SNF_Rehab_Swing_Gross_Rev_pct_Peers] SNF/Rehab/Swing Gross Revenue %-Peers</v>
          </cell>
          <cell r="B187" t="str">
            <v>Other Non-Profit</v>
          </cell>
          <cell r="C187">
            <v>0</v>
          </cell>
          <cell r="E187">
            <v>0</v>
          </cell>
          <cell r="G187">
            <v>0</v>
          </cell>
          <cell r="I187">
            <v>0</v>
          </cell>
          <cell r="K187">
            <v>0</v>
          </cell>
          <cell r="M187">
            <v>0</v>
          </cell>
          <cell r="O187">
            <v>0</v>
          </cell>
          <cell r="Q187">
            <v>0</v>
          </cell>
          <cell r="S187">
            <v>0</v>
          </cell>
        </row>
        <row r="188">
          <cell r="A188" t="str">
            <v xml:space="preserve">    [All_Net_Patient_Rev_pct_Peers] All Net Patient Revenue %-Peers</v>
          </cell>
          <cell r="B188" t="str">
            <v>Other Non-Profit</v>
          </cell>
          <cell r="C188">
            <v>0</v>
          </cell>
          <cell r="E188">
            <v>0</v>
          </cell>
          <cell r="G188">
            <v>0</v>
          </cell>
          <cell r="I188">
            <v>0</v>
          </cell>
          <cell r="K188">
            <v>0</v>
          </cell>
          <cell r="M188">
            <v>0</v>
          </cell>
          <cell r="O188">
            <v>0</v>
          </cell>
          <cell r="Q188">
            <v>0</v>
          </cell>
          <cell r="S188">
            <v>0</v>
          </cell>
        </row>
        <row r="189">
          <cell r="A189" t="str">
            <v xml:space="preserve">    [Medicare_Net_Patient_Rev_pct_incl_Phys_Peers] Medicare Net Patient Revenue % including Phys-Peers</v>
          </cell>
          <cell r="B189" t="str">
            <v>Other Non-Profit</v>
          </cell>
          <cell r="C189">
            <v>0</v>
          </cell>
          <cell r="E189">
            <v>0</v>
          </cell>
          <cell r="G189">
            <v>0</v>
          </cell>
          <cell r="I189">
            <v>0</v>
          </cell>
          <cell r="K189">
            <v>0</v>
          </cell>
          <cell r="M189">
            <v>0</v>
          </cell>
          <cell r="O189">
            <v>0</v>
          </cell>
          <cell r="Q189">
            <v>0</v>
          </cell>
          <cell r="S189">
            <v>0</v>
          </cell>
        </row>
        <row r="190">
          <cell r="A190" t="str">
            <v xml:space="preserve">    [Medicaid_Net_Patient_Rev_pct_incl_Phys_Peers] Medicaid Net Patient Revenue % including Phys-Peers</v>
          </cell>
          <cell r="B190" t="str">
            <v>Other Non-Profit</v>
          </cell>
          <cell r="C190">
            <v>0</v>
          </cell>
          <cell r="E190">
            <v>0</v>
          </cell>
          <cell r="G190">
            <v>0</v>
          </cell>
          <cell r="I190">
            <v>0</v>
          </cell>
          <cell r="K190">
            <v>0</v>
          </cell>
          <cell r="M190">
            <v>0</v>
          </cell>
          <cell r="O190">
            <v>0</v>
          </cell>
          <cell r="Q190">
            <v>0</v>
          </cell>
          <cell r="S190">
            <v>0</v>
          </cell>
        </row>
        <row r="191">
          <cell r="A191" t="str">
            <v xml:space="preserve">    [Commercial_Self_Pay_Net_Patient_Rev_pct_incl_Phys_Peers] Commercial/Self Pay Net Patient Rev % including Phys-Peers</v>
          </cell>
          <cell r="B191" t="str">
            <v>Other Non-Profit</v>
          </cell>
          <cell r="C191">
            <v>0</v>
          </cell>
          <cell r="E191">
            <v>0</v>
          </cell>
          <cell r="G191">
            <v>0</v>
          </cell>
          <cell r="I191">
            <v>0</v>
          </cell>
          <cell r="K191">
            <v>0</v>
          </cell>
          <cell r="M191">
            <v>0</v>
          </cell>
          <cell r="O191">
            <v>0</v>
          </cell>
          <cell r="Q191">
            <v>0</v>
          </cell>
          <cell r="S191">
            <v>0</v>
          </cell>
        </row>
        <row r="192">
          <cell r="A192" t="str">
            <v xml:space="preserve">  Productivity-Peers</v>
          </cell>
          <cell r="B192" t="str">
            <v>Other Non-Profit</v>
          </cell>
        </row>
        <row r="193">
          <cell r="A193" t="str">
            <v xml:space="preserve">    [Adj_Admits_Per_FTE_Peers] Adjusted Admissions Per FTE-Peers</v>
          </cell>
          <cell r="B193" t="str">
            <v>Other Non-Profit</v>
          </cell>
          <cell r="C193">
            <v>0</v>
          </cell>
          <cell r="E193">
            <v>0</v>
          </cell>
          <cell r="G193">
            <v>0</v>
          </cell>
          <cell r="I193">
            <v>0</v>
          </cell>
          <cell r="K193">
            <v>0</v>
          </cell>
          <cell r="M193">
            <v>0</v>
          </cell>
          <cell r="O193">
            <v>0</v>
          </cell>
          <cell r="Q193">
            <v>0</v>
          </cell>
          <cell r="S193">
            <v>0</v>
          </cell>
        </row>
        <row r="194">
          <cell r="A194" t="str">
            <v xml:space="preserve">    [FTEs_per_100_Adj_Discharges_Peers] FTEs per 100 Adj Discharges-Peers</v>
          </cell>
          <cell r="B194" t="str">
            <v>Other Non-Profit</v>
          </cell>
          <cell r="C194">
            <v>0</v>
          </cell>
          <cell r="E194">
            <v>0</v>
          </cell>
          <cell r="G194">
            <v>0</v>
          </cell>
          <cell r="I194">
            <v>0</v>
          </cell>
          <cell r="K194">
            <v>0</v>
          </cell>
          <cell r="M194">
            <v>0</v>
          </cell>
          <cell r="O194">
            <v>0</v>
          </cell>
          <cell r="Q194">
            <v>0</v>
          </cell>
          <cell r="S194">
            <v>0</v>
          </cell>
        </row>
        <row r="195">
          <cell r="A195" t="str">
            <v xml:space="preserve">    [FTEs_Per_Adj_Occupied_Bed_Peers] FTEs Per Adjusted Occupied Bed-Peers</v>
          </cell>
          <cell r="B195" t="str">
            <v>Other Non-Profit</v>
          </cell>
          <cell r="C195">
            <v>0</v>
          </cell>
          <cell r="E195">
            <v>3.4200000000000013</v>
          </cell>
          <cell r="G195">
            <v>0</v>
          </cell>
          <cell r="I195">
            <v>3.350000000000001</v>
          </cell>
          <cell r="K195">
            <v>0</v>
          </cell>
          <cell r="M195">
            <v>0</v>
          </cell>
          <cell r="O195">
            <v>0</v>
          </cell>
          <cell r="Q195">
            <v>0</v>
          </cell>
          <cell r="S195">
            <v>0</v>
          </cell>
        </row>
        <row r="196">
          <cell r="A196" t="str">
            <v xml:space="preserve">    [Return_On_Assets_Peers] Return On Assets-Peers</v>
          </cell>
          <cell r="B196" t="str">
            <v>Other Non-Profit</v>
          </cell>
          <cell r="C196">
            <v>0</v>
          </cell>
          <cell r="E196">
            <v>3.3000000000000008E-2</v>
          </cell>
          <cell r="G196">
            <v>0</v>
          </cell>
          <cell r="I196">
            <v>4.2700000000000009E-2</v>
          </cell>
          <cell r="K196">
            <v>0</v>
          </cell>
          <cell r="M196">
            <v>0</v>
          </cell>
          <cell r="O196">
            <v>0</v>
          </cell>
          <cell r="Q196">
            <v>0</v>
          </cell>
          <cell r="S196">
            <v>0</v>
          </cell>
        </row>
        <row r="197">
          <cell r="A197" t="str">
            <v xml:space="preserve">    [OH_Exp_w_fringe_pct_of_TTL_OPEX_Peers] Overhead Expense w/ fringe, as a % of Total Operating Exp-Peers</v>
          </cell>
          <cell r="B197" t="str">
            <v>Other Non-Profit</v>
          </cell>
          <cell r="C197">
            <v>0</v>
          </cell>
          <cell r="E197">
            <v>0</v>
          </cell>
          <cell r="G197">
            <v>0</v>
          </cell>
          <cell r="I197">
            <v>0</v>
          </cell>
          <cell r="K197">
            <v>0</v>
          </cell>
          <cell r="M197">
            <v>0</v>
          </cell>
          <cell r="O197">
            <v>0</v>
          </cell>
          <cell r="Q197">
            <v>0</v>
          </cell>
          <cell r="S197">
            <v>0</v>
          </cell>
        </row>
        <row r="198">
          <cell r="A198" t="str">
            <v xml:space="preserve">  Cost-Peers</v>
          </cell>
          <cell r="B198" t="str">
            <v>Other Non-Profit</v>
          </cell>
        </row>
        <row r="199">
          <cell r="A199" t="str">
            <v xml:space="preserve">    [Cost_per_Adj_Admits_Peers] Cost per Adjusted Admission-Peers</v>
          </cell>
          <cell r="B199" t="str">
            <v>Other Non-Profit</v>
          </cell>
          <cell r="C199">
            <v>0</v>
          </cell>
          <cell r="E199">
            <v>7557</v>
          </cell>
          <cell r="G199">
            <v>0</v>
          </cell>
          <cell r="I199">
            <v>7500</v>
          </cell>
          <cell r="K199">
            <v>0</v>
          </cell>
          <cell r="M199">
            <v>0</v>
          </cell>
          <cell r="O199">
            <v>0</v>
          </cell>
          <cell r="Q199">
            <v>0</v>
          </cell>
          <cell r="S199">
            <v>0</v>
          </cell>
        </row>
        <row r="200">
          <cell r="A200" t="str">
            <v xml:space="preserve">    [Salary_per_FTE_NonMD_Peers] Salary per FTE - Non-MD-Peers</v>
          </cell>
          <cell r="B200" t="str">
            <v>Other Non-Profit</v>
          </cell>
          <cell r="C200">
            <v>0</v>
          </cell>
          <cell r="E200">
            <v>58546.000000000007</v>
          </cell>
          <cell r="G200">
            <v>0</v>
          </cell>
          <cell r="I200">
            <v>60060.999999999949</v>
          </cell>
          <cell r="K200">
            <v>0</v>
          </cell>
          <cell r="M200">
            <v>0</v>
          </cell>
          <cell r="O200">
            <v>0</v>
          </cell>
          <cell r="Q200">
            <v>0</v>
          </cell>
          <cell r="S200">
            <v>0</v>
          </cell>
        </row>
        <row r="201">
          <cell r="A201" t="str">
            <v xml:space="preserve">    [Salary_and_Benefits_per_FTE_NonMD_Peers] Salary &amp; Benefits per FTE - Non-MD-Peers</v>
          </cell>
          <cell r="B201" t="str">
            <v>Other Non-Profit</v>
          </cell>
          <cell r="C201">
            <v>0</v>
          </cell>
          <cell r="E201">
            <v>0</v>
          </cell>
          <cell r="G201">
            <v>0</v>
          </cell>
          <cell r="I201">
            <v>0</v>
          </cell>
          <cell r="K201">
            <v>0</v>
          </cell>
          <cell r="M201">
            <v>0</v>
          </cell>
          <cell r="O201">
            <v>0</v>
          </cell>
          <cell r="Q201">
            <v>0</v>
          </cell>
          <cell r="S201">
            <v>0</v>
          </cell>
        </row>
        <row r="202">
          <cell r="A202" t="str">
            <v xml:space="preserve">    [Fringe_Benefit_pct_NonMD_Peers] Fringe Benefit % - Non-MD-Peers</v>
          </cell>
          <cell r="B202" t="str">
            <v>Other Non-Profit</v>
          </cell>
          <cell r="C202">
            <v>0</v>
          </cell>
          <cell r="E202">
            <v>0</v>
          </cell>
          <cell r="G202">
            <v>0</v>
          </cell>
          <cell r="I202">
            <v>0</v>
          </cell>
          <cell r="K202">
            <v>0</v>
          </cell>
          <cell r="M202">
            <v>0</v>
          </cell>
          <cell r="O202">
            <v>0</v>
          </cell>
          <cell r="Q202">
            <v>0</v>
          </cell>
          <cell r="S202">
            <v>0</v>
          </cell>
        </row>
        <row r="203">
          <cell r="A203" t="str">
            <v xml:space="preserve">    [Comp_Ratio_Peers] Compensation Ratio-Peers</v>
          </cell>
          <cell r="B203" t="str">
            <v>Other Non-Profit</v>
          </cell>
          <cell r="C203">
            <v>0</v>
          </cell>
          <cell r="E203">
            <v>0</v>
          </cell>
          <cell r="G203">
            <v>0</v>
          </cell>
          <cell r="I203">
            <v>0</v>
          </cell>
          <cell r="K203">
            <v>0</v>
          </cell>
          <cell r="M203">
            <v>0</v>
          </cell>
          <cell r="O203">
            <v>0</v>
          </cell>
          <cell r="Q203">
            <v>0</v>
          </cell>
          <cell r="S203">
            <v>0</v>
          </cell>
        </row>
        <row r="204">
          <cell r="A204" t="str">
            <v xml:space="preserve">    [Cap_Cost_pct_of_Total_Expense_Peers] Capital Cost % of Total Expense-Peers</v>
          </cell>
          <cell r="B204" t="str">
            <v>Other Non-Profit</v>
          </cell>
          <cell r="C204">
            <v>0</v>
          </cell>
          <cell r="E204">
            <v>6.6000000000000017E-2</v>
          </cell>
          <cell r="G204">
            <v>0</v>
          </cell>
          <cell r="I204">
            <v>6.699999999999999E-2</v>
          </cell>
          <cell r="K204">
            <v>0</v>
          </cell>
          <cell r="M204">
            <v>0</v>
          </cell>
          <cell r="O204">
            <v>0</v>
          </cell>
          <cell r="Q204">
            <v>0</v>
          </cell>
          <cell r="S204">
            <v>0</v>
          </cell>
        </row>
        <row r="205">
          <cell r="A205" t="str">
            <v xml:space="preserve">    [Cap_Cost_per_Adj_Admits_Peers] Capital Cost per Adjusted Admission-Peers</v>
          </cell>
          <cell r="B205" t="str">
            <v>Other Non-Profit</v>
          </cell>
          <cell r="C205">
            <v>0</v>
          </cell>
          <cell r="E205">
            <v>380</v>
          </cell>
          <cell r="G205">
            <v>0</v>
          </cell>
          <cell r="I205">
            <v>372</v>
          </cell>
          <cell r="K205">
            <v>0</v>
          </cell>
          <cell r="M205">
            <v>0</v>
          </cell>
          <cell r="O205">
            <v>0</v>
          </cell>
          <cell r="Q205">
            <v>0</v>
          </cell>
          <cell r="S205">
            <v>0</v>
          </cell>
        </row>
        <row r="206">
          <cell r="A206" t="str">
            <v xml:space="preserve">    [Contractual_Allowance_pct_Peers] Contractual Allowance %-Peers</v>
          </cell>
          <cell r="B206" t="str">
            <v>Other Non-Profit</v>
          </cell>
          <cell r="C206">
            <v>0</v>
          </cell>
          <cell r="E206">
            <v>0</v>
          </cell>
          <cell r="G206">
            <v>0</v>
          </cell>
          <cell r="I206">
            <v>0</v>
          </cell>
          <cell r="K206">
            <v>0</v>
          </cell>
          <cell r="M206">
            <v>0</v>
          </cell>
          <cell r="O206">
            <v>0</v>
          </cell>
          <cell r="Q206">
            <v>0</v>
          </cell>
          <cell r="S206">
            <v>0</v>
          </cell>
        </row>
        <row r="207">
          <cell r="A207" t="str">
            <v xml:space="preserve">  Cash-Peers</v>
          </cell>
          <cell r="B207" t="str">
            <v>Other Non-Profit</v>
          </cell>
        </row>
        <row r="208">
          <cell r="A208" t="str">
            <v xml:space="preserve">    [Current_Ratio_Peers] Current Ratio-Peers</v>
          </cell>
          <cell r="B208" t="str">
            <v>Other Non-Profit</v>
          </cell>
          <cell r="C208">
            <v>0</v>
          </cell>
          <cell r="E208">
            <v>2.3000000000000003</v>
          </cell>
          <cell r="G208">
            <v>0</v>
          </cell>
          <cell r="I208">
            <v>1.9200000000000006</v>
          </cell>
          <cell r="K208">
            <v>0</v>
          </cell>
          <cell r="M208">
            <v>0</v>
          </cell>
          <cell r="O208">
            <v>0</v>
          </cell>
          <cell r="Q208">
            <v>0</v>
          </cell>
          <cell r="S208">
            <v>0</v>
          </cell>
        </row>
        <row r="209">
          <cell r="A209" t="str">
            <v xml:space="preserve">    [Days_Payable_Peers] Days Payable-Peers</v>
          </cell>
          <cell r="B209" t="str">
            <v>Other Non-Profit</v>
          </cell>
          <cell r="C209">
            <v>0</v>
          </cell>
          <cell r="E209">
            <v>56.899999999999984</v>
          </cell>
          <cell r="G209">
            <v>0</v>
          </cell>
          <cell r="I209">
            <v>61.600000000000016</v>
          </cell>
          <cell r="K209">
            <v>0</v>
          </cell>
          <cell r="M209">
            <v>0</v>
          </cell>
          <cell r="O209">
            <v>0</v>
          </cell>
          <cell r="Q209">
            <v>0</v>
          </cell>
          <cell r="S209">
            <v>0</v>
          </cell>
        </row>
        <row r="210">
          <cell r="A210" t="str">
            <v xml:space="preserve">    [Days_Receivable_Peers] Days Receivable-Peers</v>
          </cell>
          <cell r="B210" t="str">
            <v>Other Non-Profit</v>
          </cell>
          <cell r="C210">
            <v>0</v>
          </cell>
          <cell r="E210">
            <v>47.29999999999999</v>
          </cell>
          <cell r="G210">
            <v>0</v>
          </cell>
          <cell r="I210">
            <v>47.5</v>
          </cell>
          <cell r="K210">
            <v>0</v>
          </cell>
          <cell r="M210">
            <v>0</v>
          </cell>
          <cell r="O210">
            <v>0</v>
          </cell>
          <cell r="Q210">
            <v>0</v>
          </cell>
          <cell r="S210">
            <v>0</v>
          </cell>
        </row>
        <row r="211">
          <cell r="A211" t="str">
            <v xml:space="preserve">    [Days_Cash_on_Hand_Peers] Days Cash on Hand-Peers</v>
          </cell>
          <cell r="B211" t="str">
            <v>Other Non-Profit</v>
          </cell>
          <cell r="C211">
            <v>0</v>
          </cell>
          <cell r="E211">
            <v>73.600000000000009</v>
          </cell>
          <cell r="G211">
            <v>0</v>
          </cell>
          <cell r="I211">
            <v>89.399999999999991</v>
          </cell>
          <cell r="K211">
            <v>0</v>
          </cell>
          <cell r="M211">
            <v>0</v>
          </cell>
          <cell r="O211">
            <v>0</v>
          </cell>
          <cell r="Q211">
            <v>0</v>
          </cell>
          <cell r="S211">
            <v>0</v>
          </cell>
        </row>
        <row r="212">
          <cell r="A212" t="str">
            <v xml:space="preserve">    [Cash_Flow_Margin_Peers] Cash Flow Margin-Peers</v>
          </cell>
          <cell r="B212" t="str">
            <v>Other Non-Profit</v>
          </cell>
          <cell r="C212">
            <v>0</v>
          </cell>
          <cell r="E212">
            <v>0</v>
          </cell>
          <cell r="G212">
            <v>0</v>
          </cell>
          <cell r="I212">
            <v>0</v>
          </cell>
          <cell r="K212">
            <v>0</v>
          </cell>
          <cell r="M212">
            <v>0</v>
          </cell>
          <cell r="O212">
            <v>0</v>
          </cell>
          <cell r="Q212">
            <v>0</v>
          </cell>
          <cell r="S212">
            <v>0</v>
          </cell>
        </row>
        <row r="213">
          <cell r="A213" t="str">
            <v xml:space="preserve">    [Cash_to_Long_Term_Debt_Peers] Cash to Long Term Debt-Peers</v>
          </cell>
          <cell r="B213" t="str">
            <v>Other Non-Profit</v>
          </cell>
          <cell r="C213">
            <v>0</v>
          </cell>
          <cell r="E213">
            <v>0</v>
          </cell>
          <cell r="G213">
            <v>0</v>
          </cell>
          <cell r="I213">
            <v>0</v>
          </cell>
          <cell r="K213">
            <v>0</v>
          </cell>
          <cell r="M213">
            <v>0</v>
          </cell>
          <cell r="O213">
            <v>0</v>
          </cell>
          <cell r="Q213">
            <v>0</v>
          </cell>
          <cell r="S213">
            <v>0</v>
          </cell>
        </row>
        <row r="214">
          <cell r="A214" t="str">
            <v xml:space="preserve">    [Cash_Flow_to_Total_Debt_Peers] Cash Flow to Total Debt-Peers</v>
          </cell>
          <cell r="B214" t="str">
            <v>Other Non-Profit</v>
          </cell>
          <cell r="C214">
            <v>0</v>
          </cell>
          <cell r="E214">
            <v>0.20000000000000004</v>
          </cell>
          <cell r="G214">
            <v>0</v>
          </cell>
          <cell r="I214">
            <v>0.23300000000000007</v>
          </cell>
          <cell r="K214">
            <v>0</v>
          </cell>
          <cell r="M214">
            <v>0</v>
          </cell>
          <cell r="O214">
            <v>0</v>
          </cell>
          <cell r="Q214">
            <v>0</v>
          </cell>
          <cell r="S214">
            <v>0</v>
          </cell>
        </row>
        <row r="215">
          <cell r="A215" t="str">
            <v xml:space="preserve">  Unit-Peers</v>
          </cell>
          <cell r="B215" t="str">
            <v>Other Non-Profit</v>
          </cell>
        </row>
        <row r="216">
          <cell r="A216" t="str">
            <v xml:space="preserve">    [Gross_Price_per_Discharge_Peers] Gross Price per Discharge-Peers</v>
          </cell>
          <cell r="B216" t="str">
            <v>Other Non-Profit</v>
          </cell>
          <cell r="C216">
            <v>0</v>
          </cell>
          <cell r="E216">
            <v>24565</v>
          </cell>
          <cell r="G216">
            <v>0</v>
          </cell>
          <cell r="I216">
            <v>25480</v>
          </cell>
          <cell r="K216">
            <v>0</v>
          </cell>
          <cell r="M216">
            <v>0</v>
          </cell>
          <cell r="O216">
            <v>0</v>
          </cell>
          <cell r="Q216">
            <v>0</v>
          </cell>
          <cell r="S216">
            <v>0</v>
          </cell>
        </row>
        <row r="217">
          <cell r="A217" t="str">
            <v xml:space="preserve">    [Gross_Price_per_Visit_Peers] Gross Price per Visit-Peers</v>
          </cell>
          <cell r="B217" t="str">
            <v>Other Non-Profit</v>
          </cell>
          <cell r="C217">
            <v>0</v>
          </cell>
          <cell r="E217">
            <v>0</v>
          </cell>
          <cell r="G217">
            <v>0</v>
          </cell>
          <cell r="I217">
            <v>0</v>
          </cell>
          <cell r="K217">
            <v>0</v>
          </cell>
          <cell r="M217">
            <v>0</v>
          </cell>
          <cell r="O217">
            <v>0</v>
          </cell>
          <cell r="Q217">
            <v>0</v>
          </cell>
          <cell r="S217">
            <v>0</v>
          </cell>
        </row>
        <row r="218">
          <cell r="A218" t="str">
            <v xml:space="preserve">    [Gross_Rev_per_Adj_Admits_Peers] Gross Revenue per Adj Admission-Peers</v>
          </cell>
          <cell r="B218" t="str">
            <v>Other Non-Profit</v>
          </cell>
          <cell r="C218">
            <v>0</v>
          </cell>
          <cell r="E218">
            <v>0</v>
          </cell>
          <cell r="G218">
            <v>0</v>
          </cell>
          <cell r="I218">
            <v>0</v>
          </cell>
          <cell r="K218">
            <v>0</v>
          </cell>
          <cell r="M218">
            <v>0</v>
          </cell>
          <cell r="O218">
            <v>0</v>
          </cell>
          <cell r="Q218">
            <v>0</v>
          </cell>
          <cell r="S218">
            <v>0</v>
          </cell>
        </row>
        <row r="219">
          <cell r="A219" t="str">
            <v xml:space="preserve">    [Net_Rev_per_Adj_Admits_Peers] Net Revenue per Adjusted Admission-Peers</v>
          </cell>
          <cell r="B219" t="str">
            <v>Other Non-Profit</v>
          </cell>
          <cell r="C219">
            <v>0</v>
          </cell>
          <cell r="E219">
            <v>0</v>
          </cell>
          <cell r="G219">
            <v>0</v>
          </cell>
          <cell r="I219">
            <v>0</v>
          </cell>
          <cell r="K219">
            <v>0</v>
          </cell>
          <cell r="M219">
            <v>0</v>
          </cell>
          <cell r="O219">
            <v>0</v>
          </cell>
          <cell r="Q219">
            <v>0</v>
          </cell>
          <cell r="S219">
            <v>0</v>
          </cell>
        </row>
        <row r="220">
          <cell r="A220" t="str">
            <v xml:space="preserve">  Payer-Peers</v>
          </cell>
          <cell r="B220" t="str">
            <v>Other Non-Profit</v>
          </cell>
        </row>
        <row r="221">
          <cell r="A221" t="str">
            <v xml:space="preserve">    [Medicare_Gross_Pct_Ttl_Gross_Peers] Medicare Gross as % of Ttl Gross Rev-Peers</v>
          </cell>
          <cell r="B221" t="str">
            <v>Other Non-Profit</v>
          </cell>
          <cell r="C221">
            <v>0</v>
          </cell>
          <cell r="E221">
            <v>0</v>
          </cell>
          <cell r="G221">
            <v>0</v>
          </cell>
          <cell r="I221">
            <v>0</v>
          </cell>
          <cell r="K221">
            <v>0</v>
          </cell>
          <cell r="M221">
            <v>0</v>
          </cell>
          <cell r="O221">
            <v>0</v>
          </cell>
          <cell r="Q221">
            <v>0</v>
          </cell>
          <cell r="S221">
            <v>0</v>
          </cell>
        </row>
        <row r="222">
          <cell r="A222" t="str">
            <v xml:space="preserve">    [Medicaid_Gross_Pct_Ttl_Gross_Peers] Medicaid Gross as % of Ttl Gross Rev-Peers</v>
          </cell>
          <cell r="B222" t="str">
            <v>Other Non-Profit</v>
          </cell>
          <cell r="C222">
            <v>0</v>
          </cell>
          <cell r="E222">
            <v>0</v>
          </cell>
          <cell r="G222">
            <v>0</v>
          </cell>
          <cell r="I222">
            <v>0</v>
          </cell>
          <cell r="K222">
            <v>0</v>
          </cell>
          <cell r="M222">
            <v>0</v>
          </cell>
          <cell r="O222">
            <v>0</v>
          </cell>
          <cell r="Q222">
            <v>0</v>
          </cell>
          <cell r="S222">
            <v>0</v>
          </cell>
        </row>
        <row r="223">
          <cell r="A223" t="str">
            <v xml:space="preserve">    [CommSelf_Gross_Pct_Ttl_Gross_Peers] Comm/self Gross as % of Ttl Gross Rev-Peers</v>
          </cell>
          <cell r="B223" t="str">
            <v>Other Non-Profit</v>
          </cell>
          <cell r="C223">
            <v>0</v>
          </cell>
          <cell r="E223">
            <v>0</v>
          </cell>
          <cell r="G223">
            <v>0</v>
          </cell>
          <cell r="I223">
            <v>0</v>
          </cell>
          <cell r="K223">
            <v>0</v>
          </cell>
          <cell r="M223">
            <v>0</v>
          </cell>
          <cell r="O223">
            <v>0</v>
          </cell>
          <cell r="Q223">
            <v>0</v>
          </cell>
          <cell r="S223">
            <v>0</v>
          </cell>
        </row>
        <row r="224">
          <cell r="A224" t="str">
            <v xml:space="preserve">    [Phys_Gross_Pct_Ttl_Gross_Peers] Physician Gross as % of Ttl Gross Rev-Peers</v>
          </cell>
          <cell r="B224" t="str">
            <v>Other Non-Profit</v>
          </cell>
          <cell r="C224">
            <v>0</v>
          </cell>
          <cell r="E224">
            <v>0</v>
          </cell>
          <cell r="G224">
            <v>0</v>
          </cell>
          <cell r="I224">
            <v>0</v>
          </cell>
          <cell r="K224">
            <v>0</v>
          </cell>
          <cell r="M224">
            <v>0</v>
          </cell>
          <cell r="O224">
            <v>0</v>
          </cell>
          <cell r="Q224">
            <v>0</v>
          </cell>
          <cell r="S224">
            <v>0</v>
          </cell>
        </row>
        <row r="225">
          <cell r="A225" t="str">
            <v xml:space="preserve">    [Medicare_Pct_Net_Rev_Peers] Medicare % of Net Rev-Peers</v>
          </cell>
          <cell r="B225" t="str">
            <v>Other Non-Profit</v>
          </cell>
          <cell r="C225">
            <v>0</v>
          </cell>
          <cell r="E225">
            <v>0</v>
          </cell>
          <cell r="G225">
            <v>0</v>
          </cell>
          <cell r="I225">
            <v>0</v>
          </cell>
          <cell r="K225">
            <v>0</v>
          </cell>
          <cell r="M225">
            <v>0</v>
          </cell>
          <cell r="O225">
            <v>0</v>
          </cell>
          <cell r="Q225">
            <v>0</v>
          </cell>
          <cell r="S225">
            <v>0</v>
          </cell>
        </row>
        <row r="226">
          <cell r="A226" t="str">
            <v xml:space="preserve">    [Medicaid_Pct_Net_Rev_Peers] Medicaid % of Net Rev-Peers</v>
          </cell>
          <cell r="B226" t="str">
            <v>Other Non-Profit</v>
          </cell>
          <cell r="C226">
            <v>0</v>
          </cell>
          <cell r="E226">
            <v>0</v>
          </cell>
          <cell r="G226">
            <v>0</v>
          </cell>
          <cell r="I226">
            <v>0</v>
          </cell>
          <cell r="K226">
            <v>0</v>
          </cell>
          <cell r="M226">
            <v>0</v>
          </cell>
          <cell r="O226">
            <v>0</v>
          </cell>
          <cell r="Q226">
            <v>0</v>
          </cell>
          <cell r="S226">
            <v>0</v>
          </cell>
        </row>
        <row r="227">
          <cell r="A227" t="str">
            <v xml:space="preserve">    [CommSelf_Pct_Net_Rev_Peers] Comm/self % of Net Rev-Peers</v>
          </cell>
          <cell r="B227" t="str">
            <v>Other Non-Profit</v>
          </cell>
          <cell r="C227">
            <v>0</v>
          </cell>
          <cell r="E227">
            <v>0</v>
          </cell>
          <cell r="G227">
            <v>0</v>
          </cell>
          <cell r="I227">
            <v>0</v>
          </cell>
          <cell r="K227">
            <v>0</v>
          </cell>
          <cell r="M227">
            <v>0</v>
          </cell>
          <cell r="O227">
            <v>0</v>
          </cell>
          <cell r="Q227">
            <v>0</v>
          </cell>
          <cell r="S227">
            <v>0</v>
          </cell>
        </row>
        <row r="228">
          <cell r="A228" t="str">
            <v xml:space="preserve">    [Phys_Pct_Net_Rev_Peers] Physician % of Net Rev-Peers</v>
          </cell>
          <cell r="B228" t="str">
            <v>Other Non-Profit</v>
          </cell>
          <cell r="C228">
            <v>0</v>
          </cell>
          <cell r="E228">
            <v>0</v>
          </cell>
          <cell r="G228">
            <v>0</v>
          </cell>
          <cell r="I228">
            <v>0</v>
          </cell>
          <cell r="K228">
            <v>0</v>
          </cell>
          <cell r="M228">
            <v>0</v>
          </cell>
          <cell r="O228">
            <v>0</v>
          </cell>
          <cell r="Q228">
            <v>0</v>
          </cell>
          <cell r="S228">
            <v>0</v>
          </cell>
        </row>
        <row r="229">
          <cell r="A229" t="str">
            <v xml:space="preserve">    [Free_Care_Gross_Peers] Free Care (Gross Revenue)-Peers</v>
          </cell>
          <cell r="B229" t="str">
            <v>Other Non-Profit</v>
          </cell>
          <cell r="C229">
            <v>0</v>
          </cell>
          <cell r="E229">
            <v>0</v>
          </cell>
          <cell r="G229">
            <v>0</v>
          </cell>
          <cell r="I229">
            <v>0</v>
          </cell>
          <cell r="K229">
            <v>0</v>
          </cell>
          <cell r="M229">
            <v>0</v>
          </cell>
          <cell r="O229">
            <v>0</v>
          </cell>
          <cell r="Q229">
            <v>0</v>
          </cell>
          <cell r="S229">
            <v>0</v>
          </cell>
        </row>
        <row r="230">
          <cell r="A230" t="str">
            <v>Accounts</v>
          </cell>
          <cell r="B230" t="str">
            <v>Levels</v>
          </cell>
        </row>
        <row r="231">
          <cell r="A231" t="str">
            <v>Hospital Benchmark Metrics-Peers</v>
          </cell>
          <cell r="B231" t="str">
            <v>100 - 199 Beds</v>
          </cell>
        </row>
        <row r="232">
          <cell r="A232" t="str">
            <v xml:space="preserve">  Utilization-Peers</v>
          </cell>
          <cell r="B232" t="str">
            <v>100 - 199 Beds</v>
          </cell>
        </row>
        <row r="233">
          <cell r="A233" t="str">
            <v xml:space="preserve">    [Avg_Daily_Census_Peers] Average Daily Census-Peers</v>
          </cell>
          <cell r="B233" t="str">
            <v>100 - 199 Beds</v>
          </cell>
          <cell r="C233">
            <v>0</v>
          </cell>
          <cell r="E233">
            <v>72</v>
          </cell>
          <cell r="G233">
            <v>0</v>
          </cell>
          <cell r="I233">
            <v>69.999999999999957</v>
          </cell>
          <cell r="K233">
            <v>0</v>
          </cell>
          <cell r="M233">
            <v>0</v>
          </cell>
          <cell r="O233">
            <v>0</v>
          </cell>
          <cell r="Q233">
            <v>0</v>
          </cell>
          <cell r="S233">
            <v>0</v>
          </cell>
        </row>
        <row r="234">
          <cell r="A234" t="str">
            <v xml:space="preserve">    [Avg_Length_of_Stay_Peers] Average Length of Stay-Peers</v>
          </cell>
          <cell r="B234" t="str">
            <v>100 - 199 Beds</v>
          </cell>
          <cell r="C234">
            <v>0</v>
          </cell>
          <cell r="E234">
            <v>4.1000000000000005</v>
          </cell>
          <cell r="G234">
            <v>0</v>
          </cell>
          <cell r="I234">
            <v>4.1000000000000005</v>
          </cell>
          <cell r="K234">
            <v>0</v>
          </cell>
          <cell r="M234">
            <v>0</v>
          </cell>
          <cell r="O234">
            <v>0</v>
          </cell>
          <cell r="Q234">
            <v>0</v>
          </cell>
          <cell r="S234">
            <v>0</v>
          </cell>
        </row>
        <row r="235">
          <cell r="A235" t="str">
            <v xml:space="preserve">    [Acute_ALOS_Peers] Acute ALOS-Peers</v>
          </cell>
          <cell r="B235" t="str">
            <v>100 - 199 Beds</v>
          </cell>
          <cell r="C235">
            <v>0</v>
          </cell>
          <cell r="E235">
            <v>0</v>
          </cell>
          <cell r="G235">
            <v>0</v>
          </cell>
          <cell r="I235">
            <v>0</v>
          </cell>
          <cell r="K235">
            <v>0</v>
          </cell>
          <cell r="M235">
            <v>0</v>
          </cell>
          <cell r="O235">
            <v>0</v>
          </cell>
          <cell r="Q235">
            <v>0</v>
          </cell>
          <cell r="S235">
            <v>0</v>
          </cell>
        </row>
        <row r="236">
          <cell r="A236" t="str">
            <v xml:space="preserve">    [Adj_Admits_Peers] Adjusted Admissions-Peers</v>
          </cell>
          <cell r="B236" t="str">
            <v>100 - 199 Beds</v>
          </cell>
          <cell r="C236">
            <v>0</v>
          </cell>
          <cell r="E236">
            <v>0</v>
          </cell>
          <cell r="G236">
            <v>0</v>
          </cell>
          <cell r="I236">
            <v>0</v>
          </cell>
          <cell r="K236">
            <v>0</v>
          </cell>
          <cell r="M236">
            <v>0</v>
          </cell>
          <cell r="O236">
            <v>0</v>
          </cell>
          <cell r="Q236">
            <v>0</v>
          </cell>
          <cell r="S236">
            <v>0</v>
          </cell>
        </row>
        <row r="237">
          <cell r="A237" t="str">
            <v xml:space="preserve">    [Adj_Days_Peers] Adjusted Days-Peers</v>
          </cell>
          <cell r="B237" t="str">
            <v>100 - 199 Beds</v>
          </cell>
          <cell r="C237">
            <v>0</v>
          </cell>
          <cell r="E237">
            <v>0</v>
          </cell>
          <cell r="G237">
            <v>0</v>
          </cell>
          <cell r="I237">
            <v>0</v>
          </cell>
          <cell r="K237">
            <v>0</v>
          </cell>
          <cell r="M237">
            <v>0</v>
          </cell>
          <cell r="O237">
            <v>0</v>
          </cell>
          <cell r="Q237">
            <v>0</v>
          </cell>
          <cell r="S237">
            <v>0</v>
          </cell>
        </row>
        <row r="238">
          <cell r="A238" t="str">
            <v xml:space="preserve">    [Acute_Care_Ave_Daily_Census_Peers] Acute Care Ave Daily Census-Peers</v>
          </cell>
          <cell r="B238" t="str">
            <v>100 - 199 Beds</v>
          </cell>
          <cell r="C238">
            <v>0</v>
          </cell>
          <cell r="E238">
            <v>0</v>
          </cell>
          <cell r="G238">
            <v>0</v>
          </cell>
          <cell r="I238">
            <v>0</v>
          </cell>
          <cell r="K238">
            <v>0</v>
          </cell>
          <cell r="M238">
            <v>0</v>
          </cell>
          <cell r="O238">
            <v>0</v>
          </cell>
          <cell r="Q238">
            <v>0</v>
          </cell>
          <cell r="S238">
            <v>0</v>
          </cell>
        </row>
        <row r="239">
          <cell r="A239" t="str">
            <v xml:space="preserve">  Capital-Peers</v>
          </cell>
          <cell r="B239" t="str">
            <v>100 - 199 Beds</v>
          </cell>
        </row>
        <row r="240">
          <cell r="A240" t="str">
            <v xml:space="preserve">    [Age_of_Plant_Peers] Age of Plant-Peers</v>
          </cell>
          <cell r="B240" t="str">
            <v>100 - 199 Beds</v>
          </cell>
          <cell r="C240">
            <v>0</v>
          </cell>
          <cell r="E240">
            <v>11.150000000000004</v>
          </cell>
          <cell r="G240">
            <v>0</v>
          </cell>
          <cell r="I240">
            <v>12.400000000000004</v>
          </cell>
          <cell r="K240">
            <v>0</v>
          </cell>
          <cell r="M240">
            <v>0</v>
          </cell>
          <cell r="O240">
            <v>0</v>
          </cell>
          <cell r="Q240">
            <v>0</v>
          </cell>
          <cell r="S240">
            <v>0</v>
          </cell>
        </row>
        <row r="241">
          <cell r="A241" t="str">
            <v xml:space="preserve">    [Age_of_Plant_Building_Peers] Age of Plant - Building-Peers</v>
          </cell>
          <cell r="B241" t="str">
            <v>100 - 199 Beds</v>
          </cell>
          <cell r="C241">
            <v>0</v>
          </cell>
          <cell r="E241">
            <v>0</v>
          </cell>
          <cell r="G241">
            <v>0</v>
          </cell>
          <cell r="I241">
            <v>0</v>
          </cell>
          <cell r="K241">
            <v>0</v>
          </cell>
          <cell r="M241">
            <v>0</v>
          </cell>
          <cell r="O241">
            <v>0</v>
          </cell>
          <cell r="Q241">
            <v>0</v>
          </cell>
          <cell r="S241">
            <v>0</v>
          </cell>
        </row>
        <row r="242">
          <cell r="A242" t="str">
            <v xml:space="preserve">    [Age_of_Plant_Equipment_Peers] Age of Plant - Equipment-Peers</v>
          </cell>
          <cell r="B242" t="str">
            <v>100 - 199 Beds</v>
          </cell>
          <cell r="C242">
            <v>0</v>
          </cell>
          <cell r="E242">
            <v>0</v>
          </cell>
          <cell r="G242">
            <v>0</v>
          </cell>
          <cell r="I242">
            <v>0</v>
          </cell>
          <cell r="K242">
            <v>0</v>
          </cell>
          <cell r="M242">
            <v>0</v>
          </cell>
          <cell r="O242">
            <v>0</v>
          </cell>
          <cell r="Q242">
            <v>0</v>
          </cell>
          <cell r="S242">
            <v>0</v>
          </cell>
        </row>
        <row r="243">
          <cell r="A243" t="str">
            <v xml:space="preserve">    [Long_Term_Debt_to_Capization_Peers] Long Term Debt to Capitalization-Peers</v>
          </cell>
          <cell r="B243" t="str">
            <v>100 - 199 Beds</v>
          </cell>
          <cell r="C243">
            <v>0</v>
          </cell>
          <cell r="E243">
            <v>0.2349999999999999</v>
          </cell>
          <cell r="G243">
            <v>0</v>
          </cell>
          <cell r="I243">
            <v>0</v>
          </cell>
          <cell r="K243">
            <v>0</v>
          </cell>
          <cell r="M243">
            <v>0</v>
          </cell>
          <cell r="O243">
            <v>0</v>
          </cell>
          <cell r="Q243">
            <v>0</v>
          </cell>
          <cell r="S243">
            <v>0</v>
          </cell>
        </row>
        <row r="244">
          <cell r="A244" t="str">
            <v xml:space="preserve">    [Debt_per_Staffed_Bed_Peers] Debt per Staffed Bed-Peers</v>
          </cell>
          <cell r="B244" t="str">
            <v>100 - 199 Beds</v>
          </cell>
          <cell r="C244">
            <v>0</v>
          </cell>
          <cell r="E244">
            <v>0</v>
          </cell>
          <cell r="G244">
            <v>0</v>
          </cell>
          <cell r="I244">
            <v>0</v>
          </cell>
          <cell r="K244">
            <v>0</v>
          </cell>
          <cell r="M244">
            <v>0</v>
          </cell>
          <cell r="O244">
            <v>0</v>
          </cell>
          <cell r="Q244">
            <v>0</v>
          </cell>
          <cell r="S244">
            <v>0</v>
          </cell>
        </row>
        <row r="245">
          <cell r="A245" t="str">
            <v xml:space="preserve">    [Net_Prop_Plant_and_Equip_per_Staffed_Bed_Peers] Net Prop, Plant &amp; Equip per Staffed Bed-Peers</v>
          </cell>
          <cell r="B245" t="str">
            <v>100 - 199 Beds</v>
          </cell>
          <cell r="C245">
            <v>0</v>
          </cell>
          <cell r="E245">
            <v>0</v>
          </cell>
          <cell r="G245">
            <v>0</v>
          </cell>
          <cell r="I245">
            <v>0</v>
          </cell>
          <cell r="K245">
            <v>0</v>
          </cell>
          <cell r="M245">
            <v>0</v>
          </cell>
          <cell r="O245">
            <v>0</v>
          </cell>
          <cell r="Q245">
            <v>0</v>
          </cell>
          <cell r="S245">
            <v>0</v>
          </cell>
        </row>
        <row r="246">
          <cell r="A246" t="str">
            <v xml:space="preserve">    [Long_Term_Debt_to_Total_Assets_Peers] Long Term Debt to Total Assets-Peers</v>
          </cell>
          <cell r="B246" t="str">
            <v>100 - 199 Beds</v>
          </cell>
          <cell r="C246">
            <v>0</v>
          </cell>
          <cell r="E246">
            <v>0</v>
          </cell>
          <cell r="G246">
            <v>0</v>
          </cell>
          <cell r="I246">
            <v>0</v>
          </cell>
          <cell r="K246">
            <v>0</v>
          </cell>
          <cell r="M246">
            <v>0</v>
          </cell>
          <cell r="O246">
            <v>0</v>
          </cell>
          <cell r="Q246">
            <v>0</v>
          </cell>
          <cell r="S246">
            <v>0</v>
          </cell>
        </row>
        <row r="247">
          <cell r="A247" t="str">
            <v xml:space="preserve">    [Debt_Service_Coverage_Ratio_Peers] Debt Service Coverage Ratio-Peers</v>
          </cell>
          <cell r="B247" t="str">
            <v>100 - 199 Beds</v>
          </cell>
          <cell r="C247">
            <v>0</v>
          </cell>
          <cell r="E247">
            <v>3</v>
          </cell>
          <cell r="G247">
            <v>0</v>
          </cell>
          <cell r="I247">
            <v>4.7999999999999989</v>
          </cell>
          <cell r="K247">
            <v>0</v>
          </cell>
          <cell r="M247">
            <v>0</v>
          </cell>
          <cell r="O247">
            <v>0</v>
          </cell>
          <cell r="Q247">
            <v>0</v>
          </cell>
          <cell r="S247">
            <v>0</v>
          </cell>
        </row>
        <row r="248">
          <cell r="A248" t="str">
            <v xml:space="preserve">    [Depreciation_Rate_Peers] Depreciation Rate-Peers</v>
          </cell>
          <cell r="B248" t="str">
            <v>100 - 199 Beds</v>
          </cell>
          <cell r="C248">
            <v>0</v>
          </cell>
          <cell r="E248">
            <v>5.1000000000000005</v>
          </cell>
          <cell r="G248">
            <v>0</v>
          </cell>
          <cell r="I248">
            <v>4.5</v>
          </cell>
          <cell r="K248">
            <v>0</v>
          </cell>
          <cell r="M248">
            <v>0</v>
          </cell>
          <cell r="O248">
            <v>0</v>
          </cell>
          <cell r="Q248">
            <v>0</v>
          </cell>
          <cell r="S248">
            <v>0</v>
          </cell>
        </row>
        <row r="249">
          <cell r="A249" t="str">
            <v xml:space="preserve">    [Cap_Expenditures_to_Depreciation_Peers] Capital Expenditures to Depreciation-Peers</v>
          </cell>
          <cell r="B249" t="str">
            <v>100 - 199 Beds</v>
          </cell>
          <cell r="C249">
            <v>0</v>
          </cell>
          <cell r="E249">
            <v>0</v>
          </cell>
          <cell r="G249">
            <v>0</v>
          </cell>
          <cell r="I249">
            <v>0</v>
          </cell>
          <cell r="K249">
            <v>0</v>
          </cell>
          <cell r="M249">
            <v>0</v>
          </cell>
          <cell r="O249">
            <v>0</v>
          </cell>
          <cell r="Q249">
            <v>0</v>
          </cell>
          <cell r="S249">
            <v>0</v>
          </cell>
        </row>
        <row r="250">
          <cell r="A250" t="str">
            <v xml:space="preserve">    [Cap_Expenditure_Growth_Rate_Peers] Capital Expenditure Growth Rate-Peers</v>
          </cell>
          <cell r="B250" t="str">
            <v>100 - 199 Beds</v>
          </cell>
          <cell r="C250">
            <v>0</v>
          </cell>
          <cell r="E250">
            <v>4.6000000000000005</v>
          </cell>
          <cell r="G250">
            <v>0</v>
          </cell>
          <cell r="I250">
            <v>6.5</v>
          </cell>
          <cell r="K250">
            <v>0</v>
          </cell>
          <cell r="M250">
            <v>0</v>
          </cell>
          <cell r="O250">
            <v>0</v>
          </cell>
          <cell r="Q250">
            <v>0</v>
          </cell>
          <cell r="S250">
            <v>0</v>
          </cell>
        </row>
        <row r="251">
          <cell r="A251" t="str">
            <v xml:space="preserve">    [Cap_Acquisitions_as_a_pct_of_Net_Patient_Rev_Peers] Capital Acquisitions as a % of Net Patient Rev-Peers</v>
          </cell>
          <cell r="B251" t="str">
            <v>100 - 199 Beds</v>
          </cell>
          <cell r="C251">
            <v>0</v>
          </cell>
          <cell r="E251">
            <v>0</v>
          </cell>
          <cell r="G251">
            <v>0</v>
          </cell>
          <cell r="I251">
            <v>0</v>
          </cell>
          <cell r="K251">
            <v>0</v>
          </cell>
          <cell r="M251">
            <v>0</v>
          </cell>
          <cell r="O251">
            <v>0</v>
          </cell>
          <cell r="Q251">
            <v>0</v>
          </cell>
          <cell r="S251">
            <v>0</v>
          </cell>
        </row>
        <row r="252">
          <cell r="A252" t="str">
            <v xml:space="preserve">  Revenue-Peers</v>
          </cell>
          <cell r="B252" t="str">
            <v>100 - 199 Beds</v>
          </cell>
        </row>
        <row r="253">
          <cell r="A253" t="str">
            <v xml:space="preserve">    [Deduction_pct_Peers] Deduction %-Peers</v>
          </cell>
          <cell r="B253" t="str">
            <v>100 - 199 Beds</v>
          </cell>
          <cell r="C253">
            <v>0</v>
          </cell>
          <cell r="E253">
            <v>0.67800000000000005</v>
          </cell>
          <cell r="G253">
            <v>0</v>
          </cell>
          <cell r="I253">
            <v>0.68430000000000024</v>
          </cell>
          <cell r="K253">
            <v>0</v>
          </cell>
          <cell r="M253">
            <v>0</v>
          </cell>
          <cell r="O253">
            <v>0</v>
          </cell>
          <cell r="Q253">
            <v>0</v>
          </cell>
          <cell r="S253">
            <v>0</v>
          </cell>
        </row>
        <row r="254">
          <cell r="A254" t="str">
            <v xml:space="preserve">    [Bad_Debt_pct_Peers] Bad Debt %-Peers</v>
          </cell>
          <cell r="B254" t="str">
            <v>100 - 199 Beds</v>
          </cell>
          <cell r="C254">
            <v>0</v>
          </cell>
          <cell r="E254">
            <v>6.699999999999999E-2</v>
          </cell>
          <cell r="G254">
            <v>0</v>
          </cell>
          <cell r="I254">
            <v>6.200000000000002E-2</v>
          </cell>
          <cell r="K254">
            <v>0</v>
          </cell>
          <cell r="M254">
            <v>0</v>
          </cell>
          <cell r="O254">
            <v>0</v>
          </cell>
          <cell r="Q254">
            <v>0</v>
          </cell>
          <cell r="S254">
            <v>0</v>
          </cell>
        </row>
        <row r="255">
          <cell r="A255" t="str">
            <v xml:space="preserve">    [Free_Care_pct_Peers] Free Care %-Peers</v>
          </cell>
          <cell r="B255" t="str">
            <v>100 - 199 Beds</v>
          </cell>
          <cell r="C255">
            <v>0</v>
          </cell>
          <cell r="E255">
            <v>0</v>
          </cell>
          <cell r="G255">
            <v>0</v>
          </cell>
          <cell r="I255">
            <v>0</v>
          </cell>
          <cell r="K255">
            <v>0</v>
          </cell>
          <cell r="M255">
            <v>0</v>
          </cell>
          <cell r="O255">
            <v>0</v>
          </cell>
          <cell r="Q255">
            <v>0</v>
          </cell>
          <cell r="S255">
            <v>0</v>
          </cell>
        </row>
        <row r="256">
          <cell r="A256" t="str">
            <v xml:space="preserve">    [Operating_Margin_pct_Peers] Operating Margin %-Peers</v>
          </cell>
          <cell r="B256" t="str">
            <v>100 - 199 Beds</v>
          </cell>
          <cell r="C256">
            <v>0</v>
          </cell>
          <cell r="E256">
            <v>3.7999999999999992E-2</v>
          </cell>
          <cell r="G256">
            <v>0</v>
          </cell>
          <cell r="I256">
            <v>3.8499999999999993E-2</v>
          </cell>
          <cell r="K256">
            <v>0</v>
          </cell>
          <cell r="M256">
            <v>0</v>
          </cell>
          <cell r="O256">
            <v>0</v>
          </cell>
          <cell r="Q256">
            <v>0</v>
          </cell>
          <cell r="S256">
            <v>0</v>
          </cell>
        </row>
        <row r="257">
          <cell r="A257" t="str">
            <v xml:space="preserve">    [Total_Margin_pct_Peers] Total Margin %-Peers</v>
          </cell>
          <cell r="B257" t="str">
            <v>100 - 199 Beds</v>
          </cell>
          <cell r="C257">
            <v>0</v>
          </cell>
          <cell r="E257">
            <v>5.7000000000000016E-2</v>
          </cell>
          <cell r="G257">
            <v>0</v>
          </cell>
          <cell r="I257">
            <v>6.200000000000002E-2</v>
          </cell>
          <cell r="K257">
            <v>0</v>
          </cell>
          <cell r="M257">
            <v>0</v>
          </cell>
          <cell r="O257">
            <v>0</v>
          </cell>
          <cell r="Q257">
            <v>0</v>
          </cell>
          <cell r="S257">
            <v>0</v>
          </cell>
        </row>
        <row r="258">
          <cell r="A258" t="str">
            <v xml:space="preserve">    [Outpatient_Gross_Rev_pct_Peers] Outpatient Gross Revenue %-Peers</v>
          </cell>
          <cell r="B258" t="str">
            <v>100 - 199 Beds</v>
          </cell>
          <cell r="C258">
            <v>0</v>
          </cell>
          <cell r="E258">
            <v>0.5179999999999999</v>
          </cell>
          <cell r="G258">
            <v>0</v>
          </cell>
          <cell r="I258">
            <v>0.52900000000000003</v>
          </cell>
          <cell r="K258">
            <v>0</v>
          </cell>
          <cell r="M258">
            <v>0</v>
          </cell>
          <cell r="O258">
            <v>0</v>
          </cell>
          <cell r="Q258">
            <v>0</v>
          </cell>
          <cell r="S258">
            <v>0</v>
          </cell>
        </row>
        <row r="259">
          <cell r="A259" t="str">
            <v xml:space="preserve">    [Inpatient_Gross_Rev_pct_Peers] Inpatient Gross Revenue %-Peers</v>
          </cell>
          <cell r="B259" t="str">
            <v>100 - 199 Beds</v>
          </cell>
          <cell r="C259">
            <v>0</v>
          </cell>
          <cell r="E259">
            <v>0.4930000000000001</v>
          </cell>
          <cell r="G259">
            <v>0</v>
          </cell>
          <cell r="I259">
            <v>0.48700000000000004</v>
          </cell>
          <cell r="K259">
            <v>0</v>
          </cell>
          <cell r="M259">
            <v>0</v>
          </cell>
          <cell r="O259">
            <v>0</v>
          </cell>
          <cell r="Q259">
            <v>0</v>
          </cell>
          <cell r="S259">
            <v>0</v>
          </cell>
        </row>
        <row r="260">
          <cell r="A260" t="str">
            <v xml:space="preserve">    [SNF_Rehab_Swing_Gross_Rev_pct_Peers] SNF/Rehab/Swing Gross Revenue %-Peers</v>
          </cell>
          <cell r="B260" t="str">
            <v>100 - 199 Beds</v>
          </cell>
          <cell r="C260">
            <v>0</v>
          </cell>
          <cell r="E260">
            <v>0</v>
          </cell>
          <cell r="G260">
            <v>0</v>
          </cell>
          <cell r="I260">
            <v>0</v>
          </cell>
          <cell r="K260">
            <v>0</v>
          </cell>
          <cell r="M260">
            <v>0</v>
          </cell>
          <cell r="O260">
            <v>0</v>
          </cell>
          <cell r="Q260">
            <v>0</v>
          </cell>
          <cell r="S260">
            <v>0</v>
          </cell>
        </row>
        <row r="261">
          <cell r="A261" t="str">
            <v xml:space="preserve">    [All_Net_Patient_Rev_pct_Peers] All Net Patient Revenue %-Peers</v>
          </cell>
          <cell r="B261" t="str">
            <v>100 - 199 Beds</v>
          </cell>
          <cell r="C261">
            <v>0</v>
          </cell>
          <cell r="E261">
            <v>0</v>
          </cell>
          <cell r="G261">
            <v>0</v>
          </cell>
          <cell r="I261">
            <v>0</v>
          </cell>
          <cell r="K261">
            <v>0</v>
          </cell>
          <cell r="M261">
            <v>0</v>
          </cell>
          <cell r="O261">
            <v>0</v>
          </cell>
          <cell r="Q261">
            <v>0</v>
          </cell>
          <cell r="S261">
            <v>0</v>
          </cell>
        </row>
        <row r="262">
          <cell r="A262" t="str">
            <v xml:space="preserve">    [Medicare_Net_Patient_Rev_pct_incl_Phys_Peers] Medicare Net Patient Revenue % including Phys-Peers</v>
          </cell>
          <cell r="B262" t="str">
            <v>100 - 199 Beds</v>
          </cell>
          <cell r="C262">
            <v>0</v>
          </cell>
          <cell r="E262">
            <v>0</v>
          </cell>
          <cell r="G262">
            <v>0</v>
          </cell>
          <cell r="I262">
            <v>0</v>
          </cell>
          <cell r="K262">
            <v>0</v>
          </cell>
          <cell r="M262">
            <v>0</v>
          </cell>
          <cell r="O262">
            <v>0</v>
          </cell>
          <cell r="Q262">
            <v>0</v>
          </cell>
          <cell r="S262">
            <v>0</v>
          </cell>
        </row>
        <row r="263">
          <cell r="A263" t="str">
            <v xml:space="preserve">    [Medicaid_Net_Patient_Rev_pct_incl_Phys_Peers] Medicaid Net Patient Revenue % including Phys-Peers</v>
          </cell>
          <cell r="B263" t="str">
            <v>100 - 199 Beds</v>
          </cell>
          <cell r="C263">
            <v>0</v>
          </cell>
          <cell r="E263">
            <v>0</v>
          </cell>
          <cell r="G263">
            <v>0</v>
          </cell>
          <cell r="I263">
            <v>0</v>
          </cell>
          <cell r="K263">
            <v>0</v>
          </cell>
          <cell r="M263">
            <v>0</v>
          </cell>
          <cell r="O263">
            <v>0</v>
          </cell>
          <cell r="Q263">
            <v>0</v>
          </cell>
          <cell r="S263">
            <v>0</v>
          </cell>
        </row>
        <row r="264">
          <cell r="A264" t="str">
            <v xml:space="preserve">    [Commercial_Self_Pay_Net_Patient_Rev_pct_incl_Phys_Peers] Commercial/Self Pay Net Patient Rev % including Phys-Peers</v>
          </cell>
          <cell r="B264" t="str">
            <v>100 - 199 Beds</v>
          </cell>
          <cell r="C264">
            <v>0</v>
          </cell>
          <cell r="E264">
            <v>0</v>
          </cell>
          <cell r="G264">
            <v>0</v>
          </cell>
          <cell r="I264">
            <v>0</v>
          </cell>
          <cell r="K264">
            <v>0</v>
          </cell>
          <cell r="M264">
            <v>0</v>
          </cell>
          <cell r="O264">
            <v>0</v>
          </cell>
          <cell r="Q264">
            <v>0</v>
          </cell>
          <cell r="S264">
            <v>0</v>
          </cell>
        </row>
        <row r="265">
          <cell r="A265" t="str">
            <v xml:space="preserve">  Productivity-Peers</v>
          </cell>
          <cell r="B265" t="str">
            <v>100 - 199 Beds</v>
          </cell>
        </row>
        <row r="266">
          <cell r="A266" t="str">
            <v xml:space="preserve">    [Adj_Admits_Per_FTE_Peers] Adjusted Admissions Per FTE-Peers</v>
          </cell>
          <cell r="B266" t="str">
            <v>100 - 199 Beds</v>
          </cell>
          <cell r="C266">
            <v>0</v>
          </cell>
          <cell r="E266">
            <v>0</v>
          </cell>
          <cell r="G266">
            <v>0</v>
          </cell>
          <cell r="I266">
            <v>0</v>
          </cell>
          <cell r="K266">
            <v>0</v>
          </cell>
          <cell r="M266">
            <v>0</v>
          </cell>
          <cell r="O266">
            <v>0</v>
          </cell>
          <cell r="Q266">
            <v>0</v>
          </cell>
          <cell r="S266">
            <v>0</v>
          </cell>
        </row>
        <row r="267">
          <cell r="A267" t="str">
            <v xml:space="preserve">    [FTEs_per_100_Adj_Discharges_Peers] FTEs per 100 Adj Discharges-Peers</v>
          </cell>
          <cell r="B267" t="str">
            <v>100 - 199 Beds</v>
          </cell>
          <cell r="C267">
            <v>0</v>
          </cell>
          <cell r="E267">
            <v>0</v>
          </cell>
          <cell r="G267">
            <v>0</v>
          </cell>
          <cell r="I267">
            <v>0</v>
          </cell>
          <cell r="K267">
            <v>0</v>
          </cell>
          <cell r="M267">
            <v>0</v>
          </cell>
          <cell r="O267">
            <v>0</v>
          </cell>
          <cell r="Q267">
            <v>0</v>
          </cell>
          <cell r="S267">
            <v>0</v>
          </cell>
        </row>
        <row r="268">
          <cell r="A268" t="str">
            <v xml:space="preserve">    [FTEs_Per_Adj_Occupied_Bed_Peers] FTEs Per Adjusted Occupied Bed-Peers</v>
          </cell>
          <cell r="B268" t="str">
            <v>100 - 199 Beds</v>
          </cell>
          <cell r="C268">
            <v>0</v>
          </cell>
          <cell r="E268">
            <v>3.2999999999999994</v>
          </cell>
          <cell r="G268">
            <v>0</v>
          </cell>
          <cell r="I268">
            <v>3.1999999999999997</v>
          </cell>
          <cell r="K268">
            <v>0</v>
          </cell>
          <cell r="M268">
            <v>0</v>
          </cell>
          <cell r="O268">
            <v>0</v>
          </cell>
          <cell r="Q268">
            <v>0</v>
          </cell>
          <cell r="S268">
            <v>0</v>
          </cell>
        </row>
        <row r="269">
          <cell r="A269" t="str">
            <v xml:space="preserve">    [Return_On_Assets_Peers] Return On Assets-Peers</v>
          </cell>
          <cell r="B269" t="str">
            <v>100 - 199 Beds</v>
          </cell>
          <cell r="C269">
            <v>0</v>
          </cell>
          <cell r="E269">
            <v>5.8000000000000017E-2</v>
          </cell>
          <cell r="G269">
            <v>0</v>
          </cell>
          <cell r="I269">
            <v>5.8999999999999976E-2</v>
          </cell>
          <cell r="K269">
            <v>0</v>
          </cell>
          <cell r="M269">
            <v>0</v>
          </cell>
          <cell r="O269">
            <v>0</v>
          </cell>
          <cell r="Q269">
            <v>0</v>
          </cell>
          <cell r="S269">
            <v>0</v>
          </cell>
        </row>
        <row r="270">
          <cell r="A270" t="str">
            <v xml:space="preserve">    [OH_Exp_w_fringe_pct_of_TTL_OPEX_Peers] Overhead Expense w/ fringe, as a % of Total Operating Exp-Peers</v>
          </cell>
          <cell r="B270" t="str">
            <v>100 - 199 Beds</v>
          </cell>
          <cell r="C270">
            <v>0</v>
          </cell>
          <cell r="E270">
            <v>0</v>
          </cell>
          <cell r="G270">
            <v>0</v>
          </cell>
          <cell r="I270">
            <v>0</v>
          </cell>
          <cell r="K270">
            <v>0</v>
          </cell>
          <cell r="M270">
            <v>0</v>
          </cell>
          <cell r="O270">
            <v>0</v>
          </cell>
          <cell r="Q270">
            <v>0</v>
          </cell>
          <cell r="S270">
            <v>0</v>
          </cell>
        </row>
        <row r="271">
          <cell r="A271" t="str">
            <v xml:space="preserve">  Cost-Peers</v>
          </cell>
          <cell r="B271" t="str">
            <v>100 - 199 Beds</v>
          </cell>
        </row>
        <row r="272">
          <cell r="A272" t="str">
            <v xml:space="preserve">    [Cost_per_Adj_Admits_Peers] Cost per Adjusted Admission-Peers</v>
          </cell>
          <cell r="B272" t="str">
            <v>100 - 199 Beds</v>
          </cell>
          <cell r="C272">
            <v>0</v>
          </cell>
          <cell r="E272">
            <v>7453</v>
          </cell>
          <cell r="G272">
            <v>0</v>
          </cell>
          <cell r="I272">
            <v>7604</v>
          </cell>
          <cell r="K272">
            <v>0</v>
          </cell>
          <cell r="M272">
            <v>0</v>
          </cell>
          <cell r="O272">
            <v>0</v>
          </cell>
          <cell r="Q272">
            <v>0</v>
          </cell>
          <cell r="S272">
            <v>0</v>
          </cell>
        </row>
        <row r="273">
          <cell r="A273" t="str">
            <v xml:space="preserve">    [Salary_per_FTE_NonMD_Peers] Salary per FTE - Non-MD-Peers</v>
          </cell>
          <cell r="B273" t="str">
            <v>100 - 199 Beds</v>
          </cell>
          <cell r="C273">
            <v>0</v>
          </cell>
          <cell r="E273">
            <v>59414.000000000051</v>
          </cell>
          <cell r="G273">
            <v>0</v>
          </cell>
          <cell r="I273">
            <v>61038.999999999949</v>
          </cell>
          <cell r="K273">
            <v>0</v>
          </cell>
          <cell r="M273">
            <v>0</v>
          </cell>
          <cell r="O273">
            <v>0</v>
          </cell>
          <cell r="Q273">
            <v>0</v>
          </cell>
          <cell r="S273">
            <v>0</v>
          </cell>
        </row>
        <row r="274">
          <cell r="A274" t="str">
            <v xml:space="preserve">    [Salary_and_Benefits_per_FTE_NonMD_Peers] Salary &amp; Benefits per FTE - Non-MD-Peers</v>
          </cell>
          <cell r="B274" t="str">
            <v>100 - 199 Beds</v>
          </cell>
          <cell r="C274">
            <v>0</v>
          </cell>
          <cell r="E274">
            <v>0</v>
          </cell>
          <cell r="G274">
            <v>0</v>
          </cell>
          <cell r="I274">
            <v>0</v>
          </cell>
          <cell r="K274">
            <v>0</v>
          </cell>
          <cell r="M274">
            <v>0</v>
          </cell>
          <cell r="O274">
            <v>0</v>
          </cell>
          <cell r="Q274">
            <v>0</v>
          </cell>
          <cell r="S274">
            <v>0</v>
          </cell>
        </row>
        <row r="275">
          <cell r="A275" t="str">
            <v xml:space="preserve">    [Fringe_Benefit_pct_NonMD_Peers] Fringe Benefit % - Non-MD-Peers</v>
          </cell>
          <cell r="B275" t="str">
            <v>100 - 199 Beds</v>
          </cell>
          <cell r="C275">
            <v>0</v>
          </cell>
          <cell r="E275">
            <v>0</v>
          </cell>
          <cell r="G275">
            <v>0</v>
          </cell>
          <cell r="I275">
            <v>0</v>
          </cell>
          <cell r="K275">
            <v>0</v>
          </cell>
          <cell r="M275">
            <v>0</v>
          </cell>
          <cell r="O275">
            <v>0</v>
          </cell>
          <cell r="Q275">
            <v>0</v>
          </cell>
          <cell r="S275">
            <v>0</v>
          </cell>
        </row>
        <row r="276">
          <cell r="A276" t="str">
            <v xml:space="preserve">    [Comp_Ratio_Peers] Compensation Ratio-Peers</v>
          </cell>
          <cell r="B276" t="str">
            <v>100 - 199 Beds</v>
          </cell>
          <cell r="C276">
            <v>0</v>
          </cell>
          <cell r="E276">
            <v>0</v>
          </cell>
          <cell r="G276">
            <v>0</v>
          </cell>
          <cell r="I276">
            <v>0</v>
          </cell>
          <cell r="K276">
            <v>0</v>
          </cell>
          <cell r="M276">
            <v>0</v>
          </cell>
          <cell r="O276">
            <v>0</v>
          </cell>
          <cell r="Q276">
            <v>0</v>
          </cell>
          <cell r="S276">
            <v>0</v>
          </cell>
        </row>
        <row r="277">
          <cell r="A277" t="str">
            <v xml:space="preserve">    [Cap_Cost_pct_of_Total_Expense_Peers] Capital Cost % of Total Expense-Peers</v>
          </cell>
          <cell r="B277" t="str">
            <v>100 - 199 Beds</v>
          </cell>
          <cell r="C277">
            <v>0</v>
          </cell>
          <cell r="E277">
            <v>6.0000000000000019E-2</v>
          </cell>
          <cell r="G277">
            <v>0</v>
          </cell>
          <cell r="I277">
            <v>5.8000000000000017E-2</v>
          </cell>
          <cell r="K277">
            <v>0</v>
          </cell>
          <cell r="M277">
            <v>0</v>
          </cell>
          <cell r="O277">
            <v>0</v>
          </cell>
          <cell r="Q277">
            <v>0</v>
          </cell>
          <cell r="S277">
            <v>0</v>
          </cell>
        </row>
        <row r="278">
          <cell r="A278" t="str">
            <v xml:space="preserve">    [Cap_Cost_per_Adj_Admits_Peers] Capital Cost per Adjusted Admission-Peers</v>
          </cell>
          <cell r="B278" t="str">
            <v>100 - 199 Beds</v>
          </cell>
          <cell r="C278">
            <v>0</v>
          </cell>
          <cell r="E278">
            <v>356</v>
          </cell>
          <cell r="G278">
            <v>0</v>
          </cell>
          <cell r="I278">
            <v>349</v>
          </cell>
          <cell r="K278">
            <v>0</v>
          </cell>
          <cell r="M278">
            <v>0</v>
          </cell>
          <cell r="O278">
            <v>0</v>
          </cell>
          <cell r="Q278">
            <v>0</v>
          </cell>
          <cell r="S278">
            <v>0</v>
          </cell>
        </row>
        <row r="279">
          <cell r="A279" t="str">
            <v xml:space="preserve">    [Contractual_Allowance_pct_Peers] Contractual Allowance %-Peers</v>
          </cell>
          <cell r="B279" t="str">
            <v>100 - 199 Beds</v>
          </cell>
          <cell r="C279">
            <v>0</v>
          </cell>
          <cell r="E279">
            <v>0</v>
          </cell>
          <cell r="G279">
            <v>0</v>
          </cell>
          <cell r="I279">
            <v>0</v>
          </cell>
          <cell r="K279">
            <v>0</v>
          </cell>
          <cell r="M279">
            <v>0</v>
          </cell>
          <cell r="O279">
            <v>0</v>
          </cell>
          <cell r="Q279">
            <v>0</v>
          </cell>
          <cell r="S279">
            <v>0</v>
          </cell>
        </row>
        <row r="280">
          <cell r="A280" t="str">
            <v xml:space="preserve">  Cash-Peers</v>
          </cell>
          <cell r="B280" t="str">
            <v>100 - 199 Beds</v>
          </cell>
        </row>
        <row r="281">
          <cell r="A281" t="str">
            <v xml:space="preserve">    [Current_Ratio_Peers] Current Ratio-Peers</v>
          </cell>
          <cell r="B281" t="str">
            <v>100 - 199 Beds</v>
          </cell>
          <cell r="C281">
            <v>0</v>
          </cell>
          <cell r="E281">
            <v>1.6999999999999995</v>
          </cell>
          <cell r="G281">
            <v>0</v>
          </cell>
          <cell r="I281">
            <v>1.9499999999999995</v>
          </cell>
          <cell r="K281">
            <v>0</v>
          </cell>
          <cell r="M281">
            <v>0</v>
          </cell>
          <cell r="O281">
            <v>0</v>
          </cell>
          <cell r="Q281">
            <v>0</v>
          </cell>
          <cell r="S281">
            <v>0</v>
          </cell>
        </row>
        <row r="282">
          <cell r="A282" t="str">
            <v xml:space="preserve">    [Days_Payable_Peers] Days Payable-Peers</v>
          </cell>
          <cell r="B282" t="str">
            <v>100 - 199 Beds</v>
          </cell>
          <cell r="C282">
            <v>0</v>
          </cell>
          <cell r="E282">
            <v>56.899999999999984</v>
          </cell>
          <cell r="G282">
            <v>0</v>
          </cell>
          <cell r="I282">
            <v>50.399999999999984</v>
          </cell>
          <cell r="K282">
            <v>0</v>
          </cell>
          <cell r="M282">
            <v>0</v>
          </cell>
          <cell r="O282">
            <v>0</v>
          </cell>
          <cell r="Q282">
            <v>0</v>
          </cell>
          <cell r="S282">
            <v>0</v>
          </cell>
        </row>
        <row r="283">
          <cell r="A283" t="str">
            <v xml:space="preserve">    [Days_Receivable_Peers] Days Receivable-Peers</v>
          </cell>
          <cell r="B283" t="str">
            <v>100 - 199 Beds</v>
          </cell>
          <cell r="C283">
            <v>0</v>
          </cell>
          <cell r="E283">
            <v>43.800000000000004</v>
          </cell>
          <cell r="G283">
            <v>0</v>
          </cell>
          <cell r="I283">
            <v>43.5</v>
          </cell>
          <cell r="K283">
            <v>0</v>
          </cell>
          <cell r="M283">
            <v>0</v>
          </cell>
          <cell r="O283">
            <v>0</v>
          </cell>
          <cell r="Q283">
            <v>0</v>
          </cell>
          <cell r="S283">
            <v>0</v>
          </cell>
        </row>
        <row r="284">
          <cell r="A284" t="str">
            <v xml:space="preserve">    [Days_Cash_on_Hand_Peers] Days Cash on Hand-Peers</v>
          </cell>
          <cell r="B284" t="str">
            <v>100 - 199 Beds</v>
          </cell>
          <cell r="C284">
            <v>0</v>
          </cell>
          <cell r="E284">
            <v>74.799999999999983</v>
          </cell>
          <cell r="G284">
            <v>0</v>
          </cell>
          <cell r="I284">
            <v>0</v>
          </cell>
          <cell r="K284">
            <v>0</v>
          </cell>
          <cell r="M284">
            <v>0</v>
          </cell>
          <cell r="O284">
            <v>0</v>
          </cell>
          <cell r="Q284">
            <v>0</v>
          </cell>
          <cell r="S284">
            <v>0</v>
          </cell>
        </row>
        <row r="285">
          <cell r="A285" t="str">
            <v xml:space="preserve">    [Cash_Flow_Margin_Peers] Cash Flow Margin-Peers</v>
          </cell>
          <cell r="B285" t="str">
            <v>100 - 199 Beds</v>
          </cell>
          <cell r="C285">
            <v>0</v>
          </cell>
          <cell r="E285">
            <v>0</v>
          </cell>
          <cell r="G285">
            <v>0</v>
          </cell>
          <cell r="I285">
            <v>0</v>
          </cell>
          <cell r="K285">
            <v>0</v>
          </cell>
          <cell r="M285">
            <v>0</v>
          </cell>
          <cell r="O285">
            <v>0</v>
          </cell>
          <cell r="Q285">
            <v>0</v>
          </cell>
          <cell r="S285">
            <v>0</v>
          </cell>
        </row>
        <row r="286">
          <cell r="A286" t="str">
            <v xml:space="preserve">    [Cash_to_Long_Term_Debt_Peers] Cash to Long Term Debt-Peers</v>
          </cell>
          <cell r="B286" t="str">
            <v>100 - 199 Beds</v>
          </cell>
          <cell r="C286">
            <v>0</v>
          </cell>
          <cell r="E286">
            <v>0</v>
          </cell>
          <cell r="G286">
            <v>0</v>
          </cell>
          <cell r="I286">
            <v>0</v>
          </cell>
          <cell r="K286">
            <v>0</v>
          </cell>
          <cell r="M286">
            <v>0</v>
          </cell>
          <cell r="O286">
            <v>0</v>
          </cell>
          <cell r="Q286">
            <v>0</v>
          </cell>
          <cell r="S286">
            <v>0</v>
          </cell>
        </row>
        <row r="287">
          <cell r="A287" t="str">
            <v xml:space="preserve">    [Cash_Flow_to_Total_Debt_Peers] Cash Flow to Total Debt-Peers</v>
          </cell>
          <cell r="B287" t="str">
            <v>100 - 199 Beds</v>
          </cell>
          <cell r="C287">
            <v>0</v>
          </cell>
          <cell r="E287">
            <v>0.28000000000000008</v>
          </cell>
          <cell r="G287">
            <v>0</v>
          </cell>
          <cell r="I287">
            <v>0.29499999999999998</v>
          </cell>
          <cell r="K287">
            <v>0</v>
          </cell>
          <cell r="M287">
            <v>0</v>
          </cell>
          <cell r="O287">
            <v>0</v>
          </cell>
          <cell r="Q287">
            <v>0</v>
          </cell>
          <cell r="S287">
            <v>0</v>
          </cell>
        </row>
        <row r="288">
          <cell r="A288" t="str">
            <v xml:space="preserve">  Unit-Peers</v>
          </cell>
          <cell r="B288" t="str">
            <v>100 - 199 Beds</v>
          </cell>
        </row>
        <row r="289">
          <cell r="A289" t="str">
            <v xml:space="preserve">    [Gross_Price_per_Discharge_Peers] Gross Price per Discharge-Peers</v>
          </cell>
          <cell r="B289" t="str">
            <v>100 - 199 Beds</v>
          </cell>
          <cell r="C289">
            <v>0</v>
          </cell>
          <cell r="E289">
            <v>30538</v>
          </cell>
          <cell r="G289">
            <v>0</v>
          </cell>
          <cell r="I289">
            <v>31599</v>
          </cell>
          <cell r="K289">
            <v>0</v>
          </cell>
          <cell r="M289">
            <v>0</v>
          </cell>
          <cell r="O289">
            <v>0</v>
          </cell>
          <cell r="Q289">
            <v>0</v>
          </cell>
          <cell r="S289">
            <v>0</v>
          </cell>
        </row>
        <row r="290">
          <cell r="A290" t="str">
            <v xml:space="preserve">    [Gross_Price_per_Visit_Peers] Gross Price per Visit-Peers</v>
          </cell>
          <cell r="B290" t="str">
            <v>100 - 199 Beds</v>
          </cell>
          <cell r="C290">
            <v>0</v>
          </cell>
          <cell r="E290">
            <v>0</v>
          </cell>
          <cell r="G290">
            <v>0</v>
          </cell>
          <cell r="I290">
            <v>0</v>
          </cell>
          <cell r="K290">
            <v>0</v>
          </cell>
          <cell r="M290">
            <v>0</v>
          </cell>
          <cell r="O290">
            <v>0</v>
          </cell>
          <cell r="Q290">
            <v>0</v>
          </cell>
          <cell r="S290">
            <v>0</v>
          </cell>
        </row>
        <row r="291">
          <cell r="A291" t="str">
            <v xml:space="preserve">    [Gross_Rev_per_Adj_Admits_Peers] Gross Revenue per Adj Admission-Peers</v>
          </cell>
          <cell r="B291" t="str">
            <v>100 - 199 Beds</v>
          </cell>
          <cell r="C291">
            <v>0</v>
          </cell>
          <cell r="E291">
            <v>0</v>
          </cell>
          <cell r="G291">
            <v>0</v>
          </cell>
          <cell r="I291">
            <v>0</v>
          </cell>
          <cell r="K291">
            <v>0</v>
          </cell>
          <cell r="M291">
            <v>0</v>
          </cell>
          <cell r="O291">
            <v>0</v>
          </cell>
          <cell r="Q291">
            <v>0</v>
          </cell>
          <cell r="S291">
            <v>0</v>
          </cell>
        </row>
        <row r="292">
          <cell r="A292" t="str">
            <v xml:space="preserve">    [Net_Rev_per_Adj_Admits_Peers] Net Revenue per Adjusted Admission-Peers</v>
          </cell>
          <cell r="B292" t="str">
            <v>100 - 199 Beds</v>
          </cell>
          <cell r="C292">
            <v>0</v>
          </cell>
          <cell r="E292">
            <v>0</v>
          </cell>
          <cell r="G292">
            <v>0</v>
          </cell>
          <cell r="I292">
            <v>0</v>
          </cell>
          <cell r="K292">
            <v>0</v>
          </cell>
          <cell r="M292">
            <v>0</v>
          </cell>
          <cell r="O292">
            <v>0</v>
          </cell>
          <cell r="Q292">
            <v>0</v>
          </cell>
          <cell r="S292">
            <v>0</v>
          </cell>
        </row>
        <row r="293">
          <cell r="A293" t="str">
            <v xml:space="preserve">  Payer-Peers</v>
          </cell>
          <cell r="B293" t="str">
            <v>100 - 199 Beds</v>
          </cell>
        </row>
        <row r="294">
          <cell r="A294" t="str">
            <v xml:space="preserve">    [Medicare_Gross_Pct_Ttl_Gross_Peers] Medicare Gross as % of Ttl Gross Rev-Peers</v>
          </cell>
          <cell r="B294" t="str">
            <v>100 - 199 Beds</v>
          </cell>
          <cell r="C294">
            <v>0</v>
          </cell>
          <cell r="E294">
            <v>0</v>
          </cell>
          <cell r="G294">
            <v>0</v>
          </cell>
          <cell r="I294">
            <v>0</v>
          </cell>
          <cell r="K294">
            <v>0</v>
          </cell>
          <cell r="M294">
            <v>0</v>
          </cell>
          <cell r="O294">
            <v>0</v>
          </cell>
          <cell r="Q294">
            <v>0</v>
          </cell>
          <cell r="S294">
            <v>0</v>
          </cell>
        </row>
        <row r="295">
          <cell r="A295" t="str">
            <v xml:space="preserve">    [Medicaid_Gross_Pct_Ttl_Gross_Peers] Medicaid Gross as % of Ttl Gross Rev-Peers</v>
          </cell>
          <cell r="B295" t="str">
            <v>100 - 199 Beds</v>
          </cell>
          <cell r="C295">
            <v>0</v>
          </cell>
          <cell r="E295">
            <v>0</v>
          </cell>
          <cell r="G295">
            <v>0</v>
          </cell>
          <cell r="I295">
            <v>0</v>
          </cell>
          <cell r="K295">
            <v>0</v>
          </cell>
          <cell r="M295">
            <v>0</v>
          </cell>
          <cell r="O295">
            <v>0</v>
          </cell>
          <cell r="Q295">
            <v>0</v>
          </cell>
          <cell r="S295">
            <v>0</v>
          </cell>
        </row>
        <row r="296">
          <cell r="A296" t="str">
            <v xml:space="preserve">    [CommSelf_Gross_Pct_Ttl_Gross_Peers] Comm/self Gross as % of Ttl Gross Rev-Peers</v>
          </cell>
          <cell r="B296" t="str">
            <v>100 - 199 Beds</v>
          </cell>
          <cell r="C296">
            <v>0</v>
          </cell>
          <cell r="E296">
            <v>0</v>
          </cell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  <cell r="S296">
            <v>0</v>
          </cell>
        </row>
        <row r="297">
          <cell r="A297" t="str">
            <v xml:space="preserve">    [Phys_Gross_Pct_Ttl_Gross_Peers] Physician Gross as % of Ttl Gross Rev-Peers</v>
          </cell>
          <cell r="B297" t="str">
            <v>100 - 199 Beds</v>
          </cell>
          <cell r="C297">
            <v>0</v>
          </cell>
          <cell r="E297">
            <v>0</v>
          </cell>
          <cell r="G297">
            <v>0</v>
          </cell>
          <cell r="I297">
            <v>0</v>
          </cell>
          <cell r="K297">
            <v>0</v>
          </cell>
          <cell r="M297">
            <v>0</v>
          </cell>
          <cell r="O297">
            <v>0</v>
          </cell>
          <cell r="Q297">
            <v>0</v>
          </cell>
          <cell r="S297">
            <v>0</v>
          </cell>
        </row>
        <row r="298">
          <cell r="A298" t="str">
            <v xml:space="preserve">    [Medicare_Pct_Net_Rev_Peers] Medicare % of Net Rev-Peers</v>
          </cell>
          <cell r="B298" t="str">
            <v>100 - 199 Beds</v>
          </cell>
          <cell r="C298">
            <v>0</v>
          </cell>
          <cell r="E298">
            <v>0</v>
          </cell>
          <cell r="G298">
            <v>0</v>
          </cell>
          <cell r="I298">
            <v>0</v>
          </cell>
          <cell r="K298">
            <v>0</v>
          </cell>
          <cell r="M298">
            <v>0</v>
          </cell>
          <cell r="O298">
            <v>0</v>
          </cell>
          <cell r="Q298">
            <v>0</v>
          </cell>
          <cell r="S298">
            <v>0</v>
          </cell>
        </row>
        <row r="299">
          <cell r="A299" t="str">
            <v xml:space="preserve">    [Medicaid_Pct_Net_Rev_Peers] Medicaid % of Net Rev-Peers</v>
          </cell>
          <cell r="B299" t="str">
            <v>100 - 199 Beds</v>
          </cell>
          <cell r="C299">
            <v>0</v>
          </cell>
          <cell r="E299">
            <v>0</v>
          </cell>
          <cell r="G299">
            <v>0</v>
          </cell>
          <cell r="I299">
            <v>0</v>
          </cell>
          <cell r="K299">
            <v>0</v>
          </cell>
          <cell r="M299">
            <v>0</v>
          </cell>
          <cell r="O299">
            <v>0</v>
          </cell>
          <cell r="Q299">
            <v>0</v>
          </cell>
          <cell r="S299">
            <v>0</v>
          </cell>
        </row>
        <row r="300">
          <cell r="A300" t="str">
            <v xml:space="preserve">    [CommSelf_Pct_Net_Rev_Peers] Comm/self % of Net Rev-Peers</v>
          </cell>
          <cell r="B300" t="str">
            <v>100 - 199 Beds</v>
          </cell>
          <cell r="C300">
            <v>0</v>
          </cell>
          <cell r="E300">
            <v>0</v>
          </cell>
          <cell r="G300">
            <v>0</v>
          </cell>
          <cell r="I300">
            <v>0</v>
          </cell>
          <cell r="K300">
            <v>0</v>
          </cell>
          <cell r="M300">
            <v>0</v>
          </cell>
          <cell r="O300">
            <v>0</v>
          </cell>
          <cell r="Q300">
            <v>0</v>
          </cell>
          <cell r="S300">
            <v>0</v>
          </cell>
        </row>
        <row r="301">
          <cell r="A301" t="str">
            <v xml:space="preserve">    [Phys_Pct_Net_Rev_Peers] Physician % of Net Rev-Peers</v>
          </cell>
          <cell r="B301" t="str">
            <v>100 - 199 Beds</v>
          </cell>
          <cell r="C301">
            <v>0</v>
          </cell>
          <cell r="E301">
            <v>0</v>
          </cell>
          <cell r="G301">
            <v>0</v>
          </cell>
          <cell r="I301">
            <v>0</v>
          </cell>
          <cell r="K301">
            <v>0</v>
          </cell>
          <cell r="M301">
            <v>0</v>
          </cell>
          <cell r="O301">
            <v>0</v>
          </cell>
          <cell r="Q301">
            <v>0</v>
          </cell>
          <cell r="S301">
            <v>0</v>
          </cell>
        </row>
        <row r="302">
          <cell r="A302" t="str">
            <v xml:space="preserve">    [Free_Care_Gross_Peers] Free Care (Gross Revenue)-Peers</v>
          </cell>
          <cell r="B302" t="str">
            <v>100 - 199 Beds</v>
          </cell>
          <cell r="C302">
            <v>0</v>
          </cell>
          <cell r="E302">
            <v>0</v>
          </cell>
          <cell r="G302">
            <v>0</v>
          </cell>
          <cell r="I302">
            <v>0</v>
          </cell>
          <cell r="K302">
            <v>0</v>
          </cell>
          <cell r="M302">
            <v>0</v>
          </cell>
          <cell r="O302">
            <v>0</v>
          </cell>
          <cell r="Q302">
            <v>0</v>
          </cell>
          <cell r="S302">
            <v>0</v>
          </cell>
        </row>
        <row r="303">
          <cell r="A303" t="str">
            <v>Accounts</v>
          </cell>
          <cell r="B303" t="str">
            <v>Levels</v>
          </cell>
        </row>
        <row r="304">
          <cell r="A304" t="str">
            <v>Hospital Benchmark Metrics-Peers</v>
          </cell>
          <cell r="B304" t="str">
            <v>All Teaching</v>
          </cell>
        </row>
        <row r="305">
          <cell r="A305" t="str">
            <v xml:space="preserve">  Utilization-Peers</v>
          </cell>
          <cell r="B305" t="str">
            <v>All Teaching</v>
          </cell>
        </row>
        <row r="306">
          <cell r="A306" t="str">
            <v xml:space="preserve">    [Avg_Daily_Census_Peers] Average Daily Census-Peers</v>
          </cell>
          <cell r="B306" t="str">
            <v>All Teaching</v>
          </cell>
          <cell r="C306">
            <v>0</v>
          </cell>
          <cell r="E306">
            <v>191.50000000000003</v>
          </cell>
          <cell r="G306">
            <v>0</v>
          </cell>
          <cell r="I306">
            <v>186</v>
          </cell>
          <cell r="K306">
            <v>0</v>
          </cell>
          <cell r="M306">
            <v>0</v>
          </cell>
          <cell r="O306">
            <v>0</v>
          </cell>
          <cell r="Q306">
            <v>0</v>
          </cell>
          <cell r="S306">
            <v>0</v>
          </cell>
        </row>
        <row r="307">
          <cell r="A307" t="str">
            <v xml:space="preserve">    [Avg_Length_of_Stay_Peers] Average Length of Stay-Peers</v>
          </cell>
          <cell r="B307" t="str">
            <v>All Teaching</v>
          </cell>
          <cell r="C307">
            <v>0</v>
          </cell>
          <cell r="E307">
            <v>4.7000000000000011</v>
          </cell>
          <cell r="G307">
            <v>0</v>
          </cell>
          <cell r="I307">
            <v>4.7000000000000011</v>
          </cell>
          <cell r="K307">
            <v>0</v>
          </cell>
          <cell r="M307">
            <v>0</v>
          </cell>
          <cell r="O307">
            <v>0</v>
          </cell>
          <cell r="Q307">
            <v>0</v>
          </cell>
          <cell r="S307">
            <v>0</v>
          </cell>
        </row>
        <row r="308">
          <cell r="A308" t="str">
            <v xml:space="preserve">    [Acute_ALOS_Peers] Acute ALOS-Peers</v>
          </cell>
          <cell r="B308" t="str">
            <v>All Teaching</v>
          </cell>
          <cell r="C308">
            <v>0</v>
          </cell>
          <cell r="E308">
            <v>0</v>
          </cell>
          <cell r="G308">
            <v>0</v>
          </cell>
          <cell r="I308">
            <v>0</v>
          </cell>
          <cell r="K308">
            <v>0</v>
          </cell>
          <cell r="M308">
            <v>0</v>
          </cell>
          <cell r="O308">
            <v>0</v>
          </cell>
          <cell r="Q308">
            <v>0</v>
          </cell>
          <cell r="S308">
            <v>0</v>
          </cell>
        </row>
        <row r="309">
          <cell r="A309" t="str">
            <v xml:space="preserve">    [Adj_Admits_Peers] Adjusted Admissions-Peers</v>
          </cell>
          <cell r="B309" t="str">
            <v>All Teaching</v>
          </cell>
          <cell r="C309">
            <v>0</v>
          </cell>
          <cell r="E309">
            <v>0</v>
          </cell>
          <cell r="G309">
            <v>0</v>
          </cell>
          <cell r="I309">
            <v>0</v>
          </cell>
          <cell r="K309">
            <v>0</v>
          </cell>
          <cell r="M309">
            <v>0</v>
          </cell>
          <cell r="O309">
            <v>0</v>
          </cell>
          <cell r="Q309">
            <v>0</v>
          </cell>
          <cell r="S309">
            <v>0</v>
          </cell>
        </row>
        <row r="310">
          <cell r="A310" t="str">
            <v xml:space="preserve">    [Adj_Days_Peers] Adjusted Days-Peers</v>
          </cell>
          <cell r="B310" t="str">
            <v>All Teaching</v>
          </cell>
          <cell r="C310">
            <v>0</v>
          </cell>
          <cell r="E310">
            <v>0</v>
          </cell>
          <cell r="G310">
            <v>0</v>
          </cell>
          <cell r="I310">
            <v>0</v>
          </cell>
          <cell r="K310">
            <v>0</v>
          </cell>
          <cell r="M310">
            <v>0</v>
          </cell>
          <cell r="O310">
            <v>0</v>
          </cell>
          <cell r="Q310">
            <v>0</v>
          </cell>
          <cell r="S310">
            <v>0</v>
          </cell>
        </row>
        <row r="311">
          <cell r="A311" t="str">
            <v xml:space="preserve">    [Acute_Care_Ave_Daily_Census_Peers] Acute Care Ave Daily Census-Peers</v>
          </cell>
          <cell r="B311" t="str">
            <v>All Teaching</v>
          </cell>
          <cell r="C311">
            <v>0</v>
          </cell>
          <cell r="E311">
            <v>0</v>
          </cell>
          <cell r="G311">
            <v>0</v>
          </cell>
          <cell r="I311">
            <v>0</v>
          </cell>
          <cell r="K311">
            <v>0</v>
          </cell>
          <cell r="M311">
            <v>0</v>
          </cell>
          <cell r="O311">
            <v>0</v>
          </cell>
          <cell r="Q311">
            <v>0</v>
          </cell>
          <cell r="S311">
            <v>0</v>
          </cell>
        </row>
        <row r="312">
          <cell r="A312" t="str">
            <v xml:space="preserve">  Capital-Peers</v>
          </cell>
          <cell r="B312" t="str">
            <v>All Teaching</v>
          </cell>
        </row>
        <row r="313">
          <cell r="A313" t="str">
            <v xml:space="preserve">    [Age_of_Plant_Peers] Age of Plant-Peers</v>
          </cell>
          <cell r="B313" t="str">
            <v>All Teaching</v>
          </cell>
          <cell r="C313">
            <v>0</v>
          </cell>
          <cell r="E313">
            <v>11.200000000000001</v>
          </cell>
          <cell r="G313">
            <v>0</v>
          </cell>
          <cell r="I313">
            <v>11.200000000000001</v>
          </cell>
          <cell r="K313">
            <v>0</v>
          </cell>
          <cell r="M313">
            <v>0</v>
          </cell>
          <cell r="O313">
            <v>0</v>
          </cell>
          <cell r="Q313">
            <v>0</v>
          </cell>
          <cell r="S313">
            <v>0</v>
          </cell>
        </row>
        <row r="314">
          <cell r="A314" t="str">
            <v xml:space="preserve">    [Age_of_Plant_Building_Peers] Age of Plant - Building-Peers</v>
          </cell>
          <cell r="B314" t="str">
            <v>All Teaching</v>
          </cell>
          <cell r="C314">
            <v>0</v>
          </cell>
          <cell r="E314">
            <v>0</v>
          </cell>
          <cell r="G314">
            <v>0</v>
          </cell>
          <cell r="I314">
            <v>0</v>
          </cell>
          <cell r="K314">
            <v>0</v>
          </cell>
          <cell r="M314">
            <v>0</v>
          </cell>
          <cell r="O314">
            <v>0</v>
          </cell>
          <cell r="Q314">
            <v>0</v>
          </cell>
          <cell r="S314">
            <v>0</v>
          </cell>
        </row>
        <row r="315">
          <cell r="A315" t="str">
            <v xml:space="preserve">    [Age_of_Plant_Equipment_Peers] Age of Plant - Equipment-Peers</v>
          </cell>
          <cell r="B315" t="str">
            <v>All Teaching</v>
          </cell>
          <cell r="C315">
            <v>0</v>
          </cell>
          <cell r="E315">
            <v>0</v>
          </cell>
          <cell r="G315">
            <v>0</v>
          </cell>
          <cell r="I315">
            <v>0</v>
          </cell>
          <cell r="K315">
            <v>0</v>
          </cell>
          <cell r="M315">
            <v>0</v>
          </cell>
          <cell r="O315">
            <v>0</v>
          </cell>
          <cell r="Q315">
            <v>0</v>
          </cell>
          <cell r="S315">
            <v>0</v>
          </cell>
        </row>
        <row r="316">
          <cell r="A316" t="str">
            <v xml:space="preserve">    [Long_Term_Debt_to_Capization_Peers] Long Term Debt to Capitalization-Peers</v>
          </cell>
          <cell r="B316" t="str">
            <v>All Teaching</v>
          </cell>
          <cell r="C316">
            <v>0</v>
          </cell>
          <cell r="E316">
            <v>0.30599999999999999</v>
          </cell>
          <cell r="G316">
            <v>0</v>
          </cell>
          <cell r="I316">
            <v>0.35299999999999992</v>
          </cell>
          <cell r="K316">
            <v>0</v>
          </cell>
          <cell r="M316">
            <v>0</v>
          </cell>
          <cell r="O316">
            <v>0</v>
          </cell>
          <cell r="Q316">
            <v>0</v>
          </cell>
          <cell r="S316">
            <v>0</v>
          </cell>
        </row>
        <row r="317">
          <cell r="A317" t="str">
            <v xml:space="preserve">    [Debt_per_Staffed_Bed_Peers] Debt per Staffed Bed-Peers</v>
          </cell>
          <cell r="B317" t="str">
            <v>All Teaching</v>
          </cell>
          <cell r="C317">
            <v>0</v>
          </cell>
          <cell r="E317">
            <v>0</v>
          </cell>
          <cell r="G317">
            <v>0</v>
          </cell>
          <cell r="I317">
            <v>0</v>
          </cell>
          <cell r="K317">
            <v>0</v>
          </cell>
          <cell r="M317">
            <v>0</v>
          </cell>
          <cell r="O317">
            <v>0</v>
          </cell>
          <cell r="Q317">
            <v>0</v>
          </cell>
          <cell r="S317">
            <v>0</v>
          </cell>
        </row>
        <row r="318">
          <cell r="A318" t="str">
            <v xml:space="preserve">    [Net_Prop_Plant_and_Equip_per_Staffed_Bed_Peers] Net Prop, Plant &amp; Equip per Staffed Bed-Peers</v>
          </cell>
          <cell r="B318" t="str">
            <v>All Teaching</v>
          </cell>
          <cell r="C318">
            <v>0</v>
          </cell>
          <cell r="E318">
            <v>0</v>
          </cell>
          <cell r="G318">
            <v>0</v>
          </cell>
          <cell r="I318">
            <v>0</v>
          </cell>
          <cell r="K318">
            <v>0</v>
          </cell>
          <cell r="M318">
            <v>0</v>
          </cell>
          <cell r="O318">
            <v>0</v>
          </cell>
          <cell r="Q318">
            <v>0</v>
          </cell>
          <cell r="S318">
            <v>0</v>
          </cell>
        </row>
        <row r="319">
          <cell r="A319" t="str">
            <v xml:space="preserve">    [Long_Term_Debt_to_Total_Assets_Peers] Long Term Debt to Total Assets-Peers</v>
          </cell>
          <cell r="B319" t="str">
            <v>All Teaching</v>
          </cell>
          <cell r="C319">
            <v>0</v>
          </cell>
          <cell r="E319">
            <v>0</v>
          </cell>
          <cell r="G319">
            <v>0</v>
          </cell>
          <cell r="I319">
            <v>0</v>
          </cell>
          <cell r="K319">
            <v>0</v>
          </cell>
          <cell r="M319">
            <v>0</v>
          </cell>
          <cell r="O319">
            <v>0</v>
          </cell>
          <cell r="Q319">
            <v>0</v>
          </cell>
          <cell r="S319">
            <v>0</v>
          </cell>
        </row>
        <row r="320">
          <cell r="A320" t="str">
            <v xml:space="preserve">    [Debt_Service_Coverage_Ratio_Peers] Debt Service Coverage Ratio-Peers</v>
          </cell>
          <cell r="B320" t="str">
            <v>All Teaching</v>
          </cell>
          <cell r="C320">
            <v>0</v>
          </cell>
          <cell r="E320">
            <v>5</v>
          </cell>
          <cell r="G320">
            <v>0</v>
          </cell>
          <cell r="I320">
            <v>5.2999999999999989</v>
          </cell>
          <cell r="K320">
            <v>0</v>
          </cell>
          <cell r="M320">
            <v>0</v>
          </cell>
          <cell r="O320">
            <v>0</v>
          </cell>
          <cell r="Q320">
            <v>0</v>
          </cell>
          <cell r="S320">
            <v>0</v>
          </cell>
        </row>
        <row r="321">
          <cell r="A321" t="str">
            <v xml:space="preserve">    [Depreciation_Rate_Peers] Depreciation Rate-Peers</v>
          </cell>
          <cell r="B321" t="str">
            <v>All Teaching</v>
          </cell>
          <cell r="C321">
            <v>0</v>
          </cell>
          <cell r="E321">
            <v>4.7999999999999989</v>
          </cell>
          <cell r="G321">
            <v>0</v>
          </cell>
          <cell r="I321">
            <v>4.7000000000000011</v>
          </cell>
          <cell r="K321">
            <v>0</v>
          </cell>
          <cell r="M321">
            <v>0</v>
          </cell>
          <cell r="O321">
            <v>0</v>
          </cell>
          <cell r="Q321">
            <v>0</v>
          </cell>
          <cell r="S321">
            <v>0</v>
          </cell>
        </row>
        <row r="322">
          <cell r="A322" t="str">
            <v xml:space="preserve">    [Cap_Expenditures_to_Depreciation_Peers] Capital Expenditures to Depreciation-Peers</v>
          </cell>
          <cell r="B322" t="str">
            <v>All Teaching</v>
          </cell>
          <cell r="C322">
            <v>0</v>
          </cell>
          <cell r="E322">
            <v>0</v>
          </cell>
          <cell r="G322">
            <v>0</v>
          </cell>
          <cell r="I322">
            <v>0</v>
          </cell>
          <cell r="K322">
            <v>0</v>
          </cell>
          <cell r="M322">
            <v>0</v>
          </cell>
          <cell r="O322">
            <v>0</v>
          </cell>
          <cell r="Q322">
            <v>0</v>
          </cell>
          <cell r="S322">
            <v>0</v>
          </cell>
        </row>
        <row r="323">
          <cell r="A323" t="str">
            <v xml:space="preserve">    [Cap_Expenditure_Growth_Rate_Peers] Capital Expenditure Growth Rate-Peers</v>
          </cell>
          <cell r="B323" t="str">
            <v>All Teaching</v>
          </cell>
          <cell r="C323">
            <v>0</v>
          </cell>
          <cell r="E323">
            <v>5</v>
          </cell>
          <cell r="G323">
            <v>0</v>
          </cell>
          <cell r="I323">
            <v>5.2000000000000011</v>
          </cell>
          <cell r="K323">
            <v>0</v>
          </cell>
          <cell r="M323">
            <v>0</v>
          </cell>
          <cell r="O323">
            <v>0</v>
          </cell>
          <cell r="Q323">
            <v>0</v>
          </cell>
          <cell r="S323">
            <v>0</v>
          </cell>
        </row>
        <row r="324">
          <cell r="A324" t="str">
            <v xml:space="preserve">    [Cap_Acquisitions_as_a_pct_of_Net_Patient_Rev_Peers] Capital Acquisitions as a % of Net Patient Rev-Peers</v>
          </cell>
          <cell r="B324" t="str">
            <v>All Teaching</v>
          </cell>
          <cell r="C324">
            <v>0</v>
          </cell>
          <cell r="E324">
            <v>0</v>
          </cell>
          <cell r="G324">
            <v>0</v>
          </cell>
          <cell r="I324">
            <v>0</v>
          </cell>
          <cell r="K324">
            <v>0</v>
          </cell>
          <cell r="M324">
            <v>0</v>
          </cell>
          <cell r="O324">
            <v>0</v>
          </cell>
          <cell r="Q324">
            <v>0</v>
          </cell>
          <cell r="S324">
            <v>0</v>
          </cell>
        </row>
        <row r="325">
          <cell r="A325" t="str">
            <v xml:space="preserve">  Revenue-Peers</v>
          </cell>
          <cell r="B325" t="str">
            <v>All Teaching</v>
          </cell>
        </row>
        <row r="326">
          <cell r="A326" t="str">
            <v xml:space="preserve">    [Deduction_pct_Peers] Deduction %-Peers</v>
          </cell>
          <cell r="B326" t="str">
            <v>All Teaching</v>
          </cell>
          <cell r="C326">
            <v>0</v>
          </cell>
          <cell r="E326">
            <v>0.66900000000000015</v>
          </cell>
          <cell r="G326">
            <v>0</v>
          </cell>
          <cell r="I326">
            <v>0.67499999999999993</v>
          </cell>
          <cell r="K326">
            <v>0</v>
          </cell>
          <cell r="M326">
            <v>0</v>
          </cell>
          <cell r="O326">
            <v>0</v>
          </cell>
          <cell r="Q326">
            <v>0</v>
          </cell>
          <cell r="S326">
            <v>0</v>
          </cell>
        </row>
        <row r="327">
          <cell r="A327" t="str">
            <v xml:space="preserve">    [Bad_Debt_pct_Peers] Bad Debt %-Peers</v>
          </cell>
          <cell r="B327" t="str">
            <v>All Teaching</v>
          </cell>
          <cell r="C327">
            <v>0</v>
          </cell>
          <cell r="E327">
            <v>4.0999999999999995E-2</v>
          </cell>
          <cell r="G327">
            <v>0</v>
          </cell>
          <cell r="I327">
            <v>3.6999999999999991E-2</v>
          </cell>
          <cell r="K327">
            <v>0</v>
          </cell>
          <cell r="M327">
            <v>0</v>
          </cell>
          <cell r="O327">
            <v>0</v>
          </cell>
          <cell r="Q327">
            <v>0</v>
          </cell>
          <cell r="S327">
            <v>0</v>
          </cell>
        </row>
        <row r="328">
          <cell r="A328" t="str">
            <v xml:space="preserve">    [Free_Care_pct_Peers] Free Care %-Peers</v>
          </cell>
          <cell r="B328" t="str">
            <v>All Teaching</v>
          </cell>
          <cell r="C328">
            <v>0</v>
          </cell>
          <cell r="E328">
            <v>0</v>
          </cell>
          <cell r="G328">
            <v>0</v>
          </cell>
          <cell r="I328">
            <v>0</v>
          </cell>
          <cell r="K328">
            <v>0</v>
          </cell>
          <cell r="M328">
            <v>0</v>
          </cell>
          <cell r="O328">
            <v>0</v>
          </cell>
          <cell r="Q328">
            <v>0</v>
          </cell>
          <cell r="S328">
            <v>0</v>
          </cell>
        </row>
        <row r="329">
          <cell r="A329" t="str">
            <v xml:space="preserve">    [Operating_Margin_pct_Peers] Operating Margin %-Peers</v>
          </cell>
          <cell r="B329" t="str">
            <v>All Teaching</v>
          </cell>
          <cell r="C329">
            <v>0</v>
          </cell>
          <cell r="E329">
            <v>2.9500000000000009E-2</v>
          </cell>
          <cell r="G329">
            <v>0</v>
          </cell>
          <cell r="I329">
            <v>3.3000000000000015E-2</v>
          </cell>
          <cell r="K329">
            <v>0</v>
          </cell>
          <cell r="M329">
            <v>0</v>
          </cell>
          <cell r="O329">
            <v>0</v>
          </cell>
          <cell r="Q329">
            <v>0</v>
          </cell>
          <cell r="S329">
            <v>0</v>
          </cell>
        </row>
        <row r="330">
          <cell r="A330" t="str">
            <v xml:space="preserve">    [Total_Margin_pct_Peers] Total Margin %-Peers</v>
          </cell>
          <cell r="B330" t="str">
            <v>All Teaching</v>
          </cell>
          <cell r="C330">
            <v>0</v>
          </cell>
          <cell r="E330">
            <v>5.6000000000000015E-2</v>
          </cell>
          <cell r="G330">
            <v>0</v>
          </cell>
          <cell r="I330">
            <v>4.1999999999999989E-2</v>
          </cell>
          <cell r="K330">
            <v>0</v>
          </cell>
          <cell r="M330">
            <v>0</v>
          </cell>
          <cell r="O330">
            <v>0</v>
          </cell>
          <cell r="Q330">
            <v>0</v>
          </cell>
          <cell r="S330">
            <v>0</v>
          </cell>
        </row>
        <row r="331">
          <cell r="A331" t="str">
            <v xml:space="preserve">    [Outpatient_Gross_Rev_pct_Peers] Outpatient Gross Revenue %-Peers</v>
          </cell>
          <cell r="B331" t="str">
            <v>All Teaching</v>
          </cell>
          <cell r="C331">
            <v>0</v>
          </cell>
          <cell r="E331">
            <v>0.45300000000000007</v>
          </cell>
          <cell r="G331">
            <v>0</v>
          </cell>
          <cell r="I331">
            <v>0.46400000000000013</v>
          </cell>
          <cell r="K331">
            <v>0</v>
          </cell>
          <cell r="M331">
            <v>0</v>
          </cell>
          <cell r="O331">
            <v>0</v>
          </cell>
          <cell r="Q331">
            <v>0</v>
          </cell>
          <cell r="S331">
            <v>0</v>
          </cell>
        </row>
        <row r="332">
          <cell r="A332" t="str">
            <v xml:space="preserve">    [Inpatient_Gross_Rev_pct_Peers] Inpatient Gross Revenue %-Peers</v>
          </cell>
          <cell r="B332" t="str">
            <v>All Teaching</v>
          </cell>
          <cell r="C332">
            <v>0</v>
          </cell>
          <cell r="E332">
            <v>0.55100000000000005</v>
          </cell>
          <cell r="G332">
            <v>0</v>
          </cell>
          <cell r="I332">
            <v>0.54500000000000004</v>
          </cell>
          <cell r="K332">
            <v>0</v>
          </cell>
          <cell r="M332">
            <v>0</v>
          </cell>
          <cell r="O332">
            <v>0</v>
          </cell>
          <cell r="Q332">
            <v>0</v>
          </cell>
          <cell r="S332">
            <v>0</v>
          </cell>
        </row>
        <row r="333">
          <cell r="A333" t="str">
            <v xml:space="preserve">    [SNF_Rehab_Swing_Gross_Rev_pct_Peers] SNF/Rehab/Swing Gross Revenue %-Peers</v>
          </cell>
          <cell r="B333" t="str">
            <v>All Teaching</v>
          </cell>
          <cell r="C333">
            <v>0</v>
          </cell>
          <cell r="E333">
            <v>0</v>
          </cell>
          <cell r="G333">
            <v>0</v>
          </cell>
          <cell r="I333">
            <v>0</v>
          </cell>
          <cell r="K333">
            <v>0</v>
          </cell>
          <cell r="M333">
            <v>0</v>
          </cell>
          <cell r="O333">
            <v>0</v>
          </cell>
          <cell r="Q333">
            <v>0</v>
          </cell>
          <cell r="S333">
            <v>0</v>
          </cell>
        </row>
        <row r="334">
          <cell r="A334" t="str">
            <v xml:space="preserve">    [All_Net_Patient_Rev_pct_Peers] All Net Patient Revenue %-Peers</v>
          </cell>
          <cell r="B334" t="str">
            <v>All Teaching</v>
          </cell>
          <cell r="C334">
            <v>0</v>
          </cell>
          <cell r="E334">
            <v>0</v>
          </cell>
          <cell r="G334">
            <v>0</v>
          </cell>
          <cell r="I334">
            <v>0</v>
          </cell>
          <cell r="K334">
            <v>0</v>
          </cell>
          <cell r="M334">
            <v>0</v>
          </cell>
          <cell r="O334">
            <v>0</v>
          </cell>
          <cell r="Q334">
            <v>0</v>
          </cell>
          <cell r="S334">
            <v>0</v>
          </cell>
        </row>
        <row r="335">
          <cell r="A335" t="str">
            <v xml:space="preserve">    [Medicare_Net_Patient_Rev_pct_incl_Phys_Peers] Medicare Net Patient Revenue % including Phys-Peers</v>
          </cell>
          <cell r="B335" t="str">
            <v>All Teaching</v>
          </cell>
          <cell r="C335">
            <v>0</v>
          </cell>
          <cell r="E335">
            <v>0</v>
          </cell>
          <cell r="G335">
            <v>0</v>
          </cell>
          <cell r="I335">
            <v>0</v>
          </cell>
          <cell r="K335">
            <v>0</v>
          </cell>
          <cell r="M335">
            <v>0</v>
          </cell>
          <cell r="O335">
            <v>0</v>
          </cell>
          <cell r="Q335">
            <v>0</v>
          </cell>
          <cell r="S335">
            <v>0</v>
          </cell>
        </row>
        <row r="336">
          <cell r="A336" t="str">
            <v xml:space="preserve">    [Medicaid_Net_Patient_Rev_pct_incl_Phys_Peers] Medicaid Net Patient Revenue % including Phys-Peers</v>
          </cell>
          <cell r="B336" t="str">
            <v>All Teaching</v>
          </cell>
          <cell r="C336">
            <v>0</v>
          </cell>
          <cell r="E336">
            <v>0</v>
          </cell>
          <cell r="G336">
            <v>0</v>
          </cell>
          <cell r="I336">
            <v>0</v>
          </cell>
          <cell r="K336">
            <v>0</v>
          </cell>
          <cell r="M336">
            <v>0</v>
          </cell>
          <cell r="O336">
            <v>0</v>
          </cell>
          <cell r="Q336">
            <v>0</v>
          </cell>
          <cell r="S336">
            <v>0</v>
          </cell>
        </row>
        <row r="337">
          <cell r="A337" t="str">
            <v xml:space="preserve">    [Commercial_Self_Pay_Net_Patient_Rev_pct_incl_Phys_Peers] Commercial/Self Pay Net Patient Rev % including Phys-Peers</v>
          </cell>
          <cell r="B337" t="str">
            <v>All Teaching</v>
          </cell>
          <cell r="C337">
            <v>0</v>
          </cell>
          <cell r="E337">
            <v>0</v>
          </cell>
          <cell r="G337">
            <v>0</v>
          </cell>
          <cell r="I337">
            <v>0</v>
          </cell>
          <cell r="K337">
            <v>0</v>
          </cell>
          <cell r="M337">
            <v>0</v>
          </cell>
          <cell r="O337">
            <v>0</v>
          </cell>
          <cell r="Q337">
            <v>0</v>
          </cell>
          <cell r="S337">
            <v>0</v>
          </cell>
        </row>
        <row r="338">
          <cell r="A338" t="str">
            <v xml:space="preserve">  Productivity-Peers</v>
          </cell>
          <cell r="B338" t="str">
            <v>All Teaching</v>
          </cell>
        </row>
        <row r="339">
          <cell r="A339" t="str">
            <v xml:space="preserve">    [Adj_Admits_Per_FTE_Peers] Adjusted Admissions Per FTE-Peers</v>
          </cell>
          <cell r="B339" t="str">
            <v>All Teaching</v>
          </cell>
          <cell r="C339">
            <v>0</v>
          </cell>
          <cell r="E339">
            <v>0</v>
          </cell>
          <cell r="G339">
            <v>0</v>
          </cell>
          <cell r="I339">
            <v>0</v>
          </cell>
          <cell r="K339">
            <v>0</v>
          </cell>
          <cell r="M339">
            <v>0</v>
          </cell>
          <cell r="O339">
            <v>0</v>
          </cell>
          <cell r="Q339">
            <v>0</v>
          </cell>
          <cell r="S339">
            <v>0</v>
          </cell>
        </row>
        <row r="340">
          <cell r="A340" t="str">
            <v xml:space="preserve">    [FTEs_per_100_Adj_Discharges_Peers] FTEs per 100 Adj Discharges-Peers</v>
          </cell>
          <cell r="B340" t="str">
            <v>All Teaching</v>
          </cell>
          <cell r="C340">
            <v>0</v>
          </cell>
          <cell r="E340">
            <v>0</v>
          </cell>
          <cell r="G340">
            <v>0</v>
          </cell>
          <cell r="I340">
            <v>0</v>
          </cell>
          <cell r="K340">
            <v>0</v>
          </cell>
          <cell r="M340">
            <v>0</v>
          </cell>
          <cell r="O340">
            <v>0</v>
          </cell>
          <cell r="Q340">
            <v>0</v>
          </cell>
          <cell r="S340">
            <v>0</v>
          </cell>
        </row>
        <row r="341">
          <cell r="A341" t="str">
            <v xml:space="preserve">    [FTEs_Per_Adj_Occupied_Bed_Peers] FTEs Per Adjusted Occupied Bed-Peers</v>
          </cell>
          <cell r="B341" t="str">
            <v>All Teaching</v>
          </cell>
          <cell r="C341">
            <v>0</v>
          </cell>
          <cell r="E341">
            <v>3.2700000000000009</v>
          </cell>
          <cell r="G341">
            <v>0</v>
          </cell>
          <cell r="I341">
            <v>3.1999999999999997</v>
          </cell>
          <cell r="K341">
            <v>0</v>
          </cell>
          <cell r="M341">
            <v>0</v>
          </cell>
          <cell r="O341">
            <v>0</v>
          </cell>
          <cell r="Q341">
            <v>0</v>
          </cell>
          <cell r="S341">
            <v>0</v>
          </cell>
        </row>
        <row r="342">
          <cell r="A342" t="str">
            <v xml:space="preserve">    [Return_On_Assets_Peers] Return On Assets-Peers</v>
          </cell>
          <cell r="B342" t="str">
            <v>All Teaching</v>
          </cell>
          <cell r="C342">
            <v>0</v>
          </cell>
          <cell r="E342">
            <v>5.6000000000000015E-2</v>
          </cell>
          <cell r="G342">
            <v>0</v>
          </cell>
          <cell r="I342">
            <v>3.8899999999999997E-2</v>
          </cell>
          <cell r="K342">
            <v>0</v>
          </cell>
          <cell r="M342">
            <v>0</v>
          </cell>
          <cell r="O342">
            <v>0</v>
          </cell>
          <cell r="Q342">
            <v>0</v>
          </cell>
          <cell r="S342">
            <v>0</v>
          </cell>
        </row>
        <row r="343">
          <cell r="A343" t="str">
            <v xml:space="preserve">    [OH_Exp_w_fringe_pct_of_TTL_OPEX_Peers] Overhead Expense w/ fringe, as a % of Total Operating Exp-Peers</v>
          </cell>
          <cell r="B343" t="str">
            <v>All Teaching</v>
          </cell>
          <cell r="C343">
            <v>0</v>
          </cell>
          <cell r="E343">
            <v>0</v>
          </cell>
          <cell r="G343">
            <v>0</v>
          </cell>
          <cell r="I343">
            <v>0</v>
          </cell>
          <cell r="K343">
            <v>0</v>
          </cell>
          <cell r="M343">
            <v>0</v>
          </cell>
          <cell r="O343">
            <v>0</v>
          </cell>
          <cell r="Q343">
            <v>0</v>
          </cell>
          <cell r="S343">
            <v>0</v>
          </cell>
        </row>
        <row r="344">
          <cell r="A344" t="str">
            <v xml:space="preserve">  Cost-Peers</v>
          </cell>
          <cell r="B344" t="str">
            <v>All Teaching</v>
          </cell>
        </row>
        <row r="345">
          <cell r="A345" t="str">
            <v xml:space="preserve">    [Cost_per_Adj_Admits_Peers] Cost per Adjusted Admission-Peers</v>
          </cell>
          <cell r="B345" t="str">
            <v>All Teaching</v>
          </cell>
          <cell r="C345">
            <v>0</v>
          </cell>
          <cell r="E345">
            <v>7645</v>
          </cell>
          <cell r="G345">
            <v>0</v>
          </cell>
          <cell r="I345">
            <v>7822</v>
          </cell>
          <cell r="K345">
            <v>0</v>
          </cell>
          <cell r="M345">
            <v>0</v>
          </cell>
          <cell r="O345">
            <v>0</v>
          </cell>
          <cell r="Q345">
            <v>0</v>
          </cell>
          <cell r="S345">
            <v>0</v>
          </cell>
        </row>
        <row r="346">
          <cell r="A346" t="str">
            <v xml:space="preserve">    [Salary_per_FTE_NonMD_Peers] Salary per FTE - Non-MD-Peers</v>
          </cell>
          <cell r="B346" t="str">
            <v>All Teaching</v>
          </cell>
          <cell r="C346">
            <v>0</v>
          </cell>
          <cell r="E346">
            <v>63087.999999999949</v>
          </cell>
          <cell r="G346">
            <v>0</v>
          </cell>
          <cell r="I346">
            <v>64338</v>
          </cell>
          <cell r="K346">
            <v>0</v>
          </cell>
          <cell r="M346">
            <v>0</v>
          </cell>
          <cell r="O346">
            <v>0</v>
          </cell>
          <cell r="Q346">
            <v>0</v>
          </cell>
          <cell r="S346">
            <v>0</v>
          </cell>
        </row>
        <row r="347">
          <cell r="A347" t="str">
            <v xml:space="preserve">    [Salary_and_Benefits_per_FTE_NonMD_Peers] Salary &amp; Benefits per FTE - Non-MD-Peers</v>
          </cell>
          <cell r="B347" t="str">
            <v>All Teaching</v>
          </cell>
          <cell r="C347">
            <v>0</v>
          </cell>
          <cell r="E347">
            <v>0</v>
          </cell>
          <cell r="G347">
            <v>0</v>
          </cell>
          <cell r="I347">
            <v>0</v>
          </cell>
          <cell r="K347">
            <v>0</v>
          </cell>
          <cell r="M347">
            <v>0</v>
          </cell>
          <cell r="O347">
            <v>0</v>
          </cell>
          <cell r="Q347">
            <v>0</v>
          </cell>
          <cell r="S347">
            <v>0</v>
          </cell>
        </row>
        <row r="348">
          <cell r="A348" t="str">
            <v xml:space="preserve">    [Fringe_Benefit_pct_NonMD_Peers] Fringe Benefit % - Non-MD-Peers</v>
          </cell>
          <cell r="B348" t="str">
            <v>All Teaching</v>
          </cell>
          <cell r="C348">
            <v>0</v>
          </cell>
          <cell r="E348">
            <v>0</v>
          </cell>
          <cell r="G348">
            <v>0</v>
          </cell>
          <cell r="I348">
            <v>0</v>
          </cell>
          <cell r="K348">
            <v>0</v>
          </cell>
          <cell r="M348">
            <v>0</v>
          </cell>
          <cell r="O348">
            <v>0</v>
          </cell>
          <cell r="Q348">
            <v>0</v>
          </cell>
          <cell r="S348">
            <v>0</v>
          </cell>
        </row>
        <row r="349">
          <cell r="A349" t="str">
            <v xml:space="preserve">    [Comp_Ratio_Peers] Compensation Ratio-Peers</v>
          </cell>
          <cell r="B349" t="str">
            <v>All Teaching</v>
          </cell>
          <cell r="C349">
            <v>0</v>
          </cell>
          <cell r="E349">
            <v>0</v>
          </cell>
          <cell r="G349">
            <v>0</v>
          </cell>
          <cell r="I349">
            <v>0</v>
          </cell>
          <cell r="K349">
            <v>0</v>
          </cell>
          <cell r="M349">
            <v>0</v>
          </cell>
          <cell r="O349">
            <v>0</v>
          </cell>
          <cell r="Q349">
            <v>0</v>
          </cell>
          <cell r="S349">
            <v>0</v>
          </cell>
        </row>
        <row r="350">
          <cell r="A350" t="str">
            <v xml:space="preserve">    [Cap_Cost_pct_of_Total_Expense_Peers] Capital Cost % of Total Expense-Peers</v>
          </cell>
          <cell r="B350" t="str">
            <v>All Teaching</v>
          </cell>
          <cell r="C350">
            <v>0</v>
          </cell>
          <cell r="E350">
            <v>6.200000000000002E-2</v>
          </cell>
          <cell r="G350">
            <v>0</v>
          </cell>
          <cell r="I350">
            <v>6.0000000000000019E-2</v>
          </cell>
          <cell r="K350">
            <v>0</v>
          </cell>
          <cell r="M350">
            <v>0</v>
          </cell>
          <cell r="O350">
            <v>0</v>
          </cell>
          <cell r="Q350">
            <v>0</v>
          </cell>
          <cell r="S350">
            <v>0</v>
          </cell>
        </row>
        <row r="351">
          <cell r="A351" t="str">
            <v xml:space="preserve">    [Cap_Cost_per_Adj_Admits_Peers] Capital Cost per Adjusted Admission-Peers</v>
          </cell>
          <cell r="B351" t="str">
            <v>All Teaching</v>
          </cell>
          <cell r="C351">
            <v>0</v>
          </cell>
          <cell r="E351">
            <v>381</v>
          </cell>
          <cell r="G351">
            <v>0</v>
          </cell>
          <cell r="I351">
            <v>372</v>
          </cell>
          <cell r="K351">
            <v>0</v>
          </cell>
          <cell r="M351">
            <v>0</v>
          </cell>
          <cell r="O351">
            <v>0</v>
          </cell>
          <cell r="Q351">
            <v>0</v>
          </cell>
          <cell r="S351">
            <v>0</v>
          </cell>
        </row>
        <row r="352">
          <cell r="A352" t="str">
            <v xml:space="preserve">    [Contractual_Allowance_pct_Peers] Contractual Allowance %-Peers</v>
          </cell>
          <cell r="B352" t="str">
            <v>All Teaching</v>
          </cell>
          <cell r="C352">
            <v>0</v>
          </cell>
          <cell r="E352">
            <v>0</v>
          </cell>
          <cell r="G352">
            <v>0</v>
          </cell>
          <cell r="I352">
            <v>0</v>
          </cell>
          <cell r="K352">
            <v>0</v>
          </cell>
          <cell r="M352">
            <v>0</v>
          </cell>
          <cell r="O352">
            <v>0</v>
          </cell>
          <cell r="Q352">
            <v>0</v>
          </cell>
          <cell r="S352">
            <v>0</v>
          </cell>
        </row>
        <row r="353">
          <cell r="A353" t="str">
            <v xml:space="preserve">  Cash-Peers</v>
          </cell>
          <cell r="B353" t="str">
            <v>All Teaching</v>
          </cell>
        </row>
        <row r="354">
          <cell r="A354" t="str">
            <v xml:space="preserve">    [Current_Ratio_Peers] Current Ratio-Peers</v>
          </cell>
          <cell r="B354" t="str">
            <v>All Teaching</v>
          </cell>
          <cell r="C354">
            <v>0</v>
          </cell>
          <cell r="E354">
            <v>1.8000000000000005</v>
          </cell>
          <cell r="G354">
            <v>0</v>
          </cell>
          <cell r="I354">
            <v>1.7899999999999994</v>
          </cell>
          <cell r="K354">
            <v>0</v>
          </cell>
          <cell r="M354">
            <v>0</v>
          </cell>
          <cell r="O354">
            <v>0</v>
          </cell>
          <cell r="Q354">
            <v>0</v>
          </cell>
          <cell r="S354">
            <v>0</v>
          </cell>
        </row>
        <row r="355">
          <cell r="A355" t="str">
            <v xml:space="preserve">    [Days_Payable_Peers] Days Payable-Peers</v>
          </cell>
          <cell r="B355" t="str">
            <v>All Teaching</v>
          </cell>
          <cell r="C355">
            <v>0</v>
          </cell>
          <cell r="E355">
            <v>61.200000000000017</v>
          </cell>
          <cell r="G355">
            <v>0</v>
          </cell>
          <cell r="I355">
            <v>66.399999999999991</v>
          </cell>
          <cell r="K355">
            <v>0</v>
          </cell>
          <cell r="M355">
            <v>0</v>
          </cell>
          <cell r="O355">
            <v>0</v>
          </cell>
          <cell r="Q355">
            <v>0</v>
          </cell>
          <cell r="S355">
            <v>0</v>
          </cell>
        </row>
        <row r="356">
          <cell r="A356" t="str">
            <v xml:space="preserve">    [Days_Receivable_Peers] Days Receivable-Peers</v>
          </cell>
          <cell r="B356" t="str">
            <v>All Teaching</v>
          </cell>
          <cell r="C356">
            <v>0</v>
          </cell>
          <cell r="E356">
            <v>45.5</v>
          </cell>
          <cell r="G356">
            <v>0</v>
          </cell>
          <cell r="I356">
            <v>43</v>
          </cell>
          <cell r="K356">
            <v>0</v>
          </cell>
          <cell r="M356">
            <v>0</v>
          </cell>
          <cell r="O356">
            <v>0</v>
          </cell>
          <cell r="Q356">
            <v>0</v>
          </cell>
          <cell r="S356">
            <v>0</v>
          </cell>
        </row>
        <row r="357">
          <cell r="A357" t="str">
            <v xml:space="preserve">    [Days_Cash_on_Hand_Peers] Days Cash on Hand-Peers</v>
          </cell>
          <cell r="B357" t="str">
            <v>All Teaching</v>
          </cell>
          <cell r="C357">
            <v>0</v>
          </cell>
          <cell r="E357">
            <v>109.59999999999998</v>
          </cell>
          <cell r="G357">
            <v>0</v>
          </cell>
          <cell r="I357">
            <v>116.29999999999997</v>
          </cell>
          <cell r="K357">
            <v>0</v>
          </cell>
          <cell r="M357">
            <v>0</v>
          </cell>
          <cell r="O357">
            <v>0</v>
          </cell>
          <cell r="Q357">
            <v>0</v>
          </cell>
          <cell r="S357">
            <v>0</v>
          </cell>
        </row>
        <row r="358">
          <cell r="A358" t="str">
            <v xml:space="preserve">    [Cash_Flow_Margin_Peers] Cash Flow Margin-Peers</v>
          </cell>
          <cell r="B358" t="str">
            <v>All Teaching</v>
          </cell>
          <cell r="C358">
            <v>0</v>
          </cell>
          <cell r="E358">
            <v>0</v>
          </cell>
          <cell r="G358">
            <v>0</v>
          </cell>
          <cell r="I358">
            <v>0</v>
          </cell>
          <cell r="K358">
            <v>0</v>
          </cell>
          <cell r="M358">
            <v>0</v>
          </cell>
          <cell r="O358">
            <v>0</v>
          </cell>
          <cell r="Q358">
            <v>0</v>
          </cell>
          <cell r="S358">
            <v>0</v>
          </cell>
        </row>
        <row r="359">
          <cell r="A359" t="str">
            <v xml:space="preserve">    [Cash_to_Long_Term_Debt_Peers] Cash to Long Term Debt-Peers</v>
          </cell>
          <cell r="B359" t="str">
            <v>All Teaching</v>
          </cell>
          <cell r="C359">
            <v>0</v>
          </cell>
          <cell r="E359">
            <v>0</v>
          </cell>
          <cell r="G359">
            <v>0</v>
          </cell>
          <cell r="I359">
            <v>0</v>
          </cell>
          <cell r="K359">
            <v>0</v>
          </cell>
          <cell r="M359">
            <v>0</v>
          </cell>
          <cell r="O359">
            <v>0</v>
          </cell>
          <cell r="Q359">
            <v>0</v>
          </cell>
          <cell r="S359">
            <v>0</v>
          </cell>
        </row>
        <row r="360">
          <cell r="A360" t="str">
            <v xml:space="preserve">    [Cash_Flow_to_Total_Debt_Peers] Cash Flow to Total Debt-Peers</v>
          </cell>
          <cell r="B360" t="str">
            <v>All Teaching</v>
          </cell>
          <cell r="C360">
            <v>0</v>
          </cell>
          <cell r="E360">
            <v>0.24000000000000007</v>
          </cell>
          <cell r="G360">
            <v>0</v>
          </cell>
          <cell r="I360">
            <v>0.19399999999999998</v>
          </cell>
          <cell r="K360">
            <v>0</v>
          </cell>
          <cell r="M360">
            <v>0</v>
          </cell>
          <cell r="O360">
            <v>0</v>
          </cell>
          <cell r="Q360">
            <v>0</v>
          </cell>
          <cell r="S360">
            <v>0</v>
          </cell>
        </row>
        <row r="361">
          <cell r="A361" t="str">
            <v xml:space="preserve">  Unit-Peers</v>
          </cell>
          <cell r="B361" t="str">
            <v>All Teaching</v>
          </cell>
        </row>
        <row r="362">
          <cell r="A362" t="str">
            <v xml:space="preserve">    [Gross_Price_per_Discharge_Peers] Gross Price per Discharge-Peers</v>
          </cell>
          <cell r="B362" t="str">
            <v>All Teaching</v>
          </cell>
          <cell r="C362">
            <v>0</v>
          </cell>
          <cell r="E362">
            <v>38527</v>
          </cell>
          <cell r="G362">
            <v>0</v>
          </cell>
          <cell r="I362">
            <v>41148</v>
          </cell>
          <cell r="K362">
            <v>0</v>
          </cell>
          <cell r="M362">
            <v>0</v>
          </cell>
          <cell r="O362">
            <v>0</v>
          </cell>
          <cell r="Q362">
            <v>0</v>
          </cell>
          <cell r="S362">
            <v>0</v>
          </cell>
        </row>
        <row r="363">
          <cell r="A363" t="str">
            <v xml:space="preserve">    [Gross_Price_per_Visit_Peers] Gross Price per Visit-Peers</v>
          </cell>
          <cell r="B363" t="str">
            <v>All Teaching</v>
          </cell>
          <cell r="C363">
            <v>0</v>
          </cell>
          <cell r="E363">
            <v>0</v>
          </cell>
          <cell r="G363">
            <v>0</v>
          </cell>
          <cell r="I363">
            <v>0</v>
          </cell>
          <cell r="K363">
            <v>0</v>
          </cell>
          <cell r="M363">
            <v>0</v>
          </cell>
          <cell r="O363">
            <v>0</v>
          </cell>
          <cell r="Q363">
            <v>0</v>
          </cell>
          <cell r="S363">
            <v>0</v>
          </cell>
        </row>
        <row r="364">
          <cell r="A364" t="str">
            <v xml:space="preserve">    [Gross_Rev_per_Adj_Admits_Peers] Gross Revenue per Adj Admission-Peers</v>
          </cell>
          <cell r="B364" t="str">
            <v>All Teaching</v>
          </cell>
          <cell r="C364">
            <v>0</v>
          </cell>
          <cell r="E364">
            <v>0</v>
          </cell>
          <cell r="G364">
            <v>0</v>
          </cell>
          <cell r="I364">
            <v>0</v>
          </cell>
          <cell r="K364">
            <v>0</v>
          </cell>
          <cell r="M364">
            <v>0</v>
          </cell>
          <cell r="O364">
            <v>0</v>
          </cell>
          <cell r="Q364">
            <v>0</v>
          </cell>
          <cell r="S364">
            <v>0</v>
          </cell>
        </row>
        <row r="365">
          <cell r="A365" t="str">
            <v xml:space="preserve">    [Net_Rev_per_Adj_Admits_Peers] Net Revenue per Adjusted Admission-Peers</v>
          </cell>
          <cell r="B365" t="str">
            <v>All Teaching</v>
          </cell>
          <cell r="C365">
            <v>0</v>
          </cell>
          <cell r="E365">
            <v>0</v>
          </cell>
          <cell r="G365">
            <v>0</v>
          </cell>
          <cell r="I365">
            <v>0</v>
          </cell>
          <cell r="K365">
            <v>0</v>
          </cell>
          <cell r="M365">
            <v>0</v>
          </cell>
          <cell r="O365">
            <v>0</v>
          </cell>
          <cell r="Q365">
            <v>0</v>
          </cell>
          <cell r="S365">
            <v>0</v>
          </cell>
        </row>
        <row r="366">
          <cell r="A366" t="str">
            <v xml:space="preserve">  Payer-Peers</v>
          </cell>
          <cell r="B366" t="str">
            <v>All Teaching</v>
          </cell>
        </row>
        <row r="367">
          <cell r="A367" t="str">
            <v xml:space="preserve">    [Medicare_Gross_Pct_Ttl_Gross_Peers] Medicare Gross as % of Ttl Gross Rev-Peers</v>
          </cell>
          <cell r="B367" t="str">
            <v>All Teaching</v>
          </cell>
          <cell r="C367">
            <v>0</v>
          </cell>
          <cell r="E367">
            <v>0</v>
          </cell>
          <cell r="G367">
            <v>0</v>
          </cell>
          <cell r="I367">
            <v>0</v>
          </cell>
          <cell r="K367">
            <v>0</v>
          </cell>
          <cell r="M367">
            <v>0</v>
          </cell>
          <cell r="O367">
            <v>0</v>
          </cell>
          <cell r="Q367">
            <v>0</v>
          </cell>
          <cell r="S367">
            <v>0</v>
          </cell>
        </row>
        <row r="368">
          <cell r="A368" t="str">
            <v xml:space="preserve">    [Medicaid_Gross_Pct_Ttl_Gross_Peers] Medicaid Gross as % of Ttl Gross Rev-Peers</v>
          </cell>
          <cell r="B368" t="str">
            <v>All Teaching</v>
          </cell>
          <cell r="C368">
            <v>0</v>
          </cell>
          <cell r="E368">
            <v>0</v>
          </cell>
          <cell r="G368">
            <v>0</v>
          </cell>
          <cell r="I368">
            <v>0</v>
          </cell>
          <cell r="K368">
            <v>0</v>
          </cell>
          <cell r="M368">
            <v>0</v>
          </cell>
          <cell r="O368">
            <v>0</v>
          </cell>
          <cell r="Q368">
            <v>0</v>
          </cell>
          <cell r="S368">
            <v>0</v>
          </cell>
        </row>
        <row r="369">
          <cell r="A369" t="str">
            <v xml:space="preserve">    [CommSelf_Gross_Pct_Ttl_Gross_Peers] Comm/self Gross as % of Ttl Gross Rev-Peers</v>
          </cell>
          <cell r="B369" t="str">
            <v>All Teaching</v>
          </cell>
          <cell r="C369">
            <v>0</v>
          </cell>
          <cell r="E369">
            <v>0</v>
          </cell>
          <cell r="G369">
            <v>0</v>
          </cell>
          <cell r="I369">
            <v>0</v>
          </cell>
          <cell r="K369">
            <v>0</v>
          </cell>
          <cell r="M369">
            <v>0</v>
          </cell>
          <cell r="O369">
            <v>0</v>
          </cell>
          <cell r="Q369">
            <v>0</v>
          </cell>
          <cell r="S369">
            <v>0</v>
          </cell>
        </row>
        <row r="370">
          <cell r="A370" t="str">
            <v xml:space="preserve">    [Phys_Gross_Pct_Ttl_Gross_Peers] Physician Gross as % of Ttl Gross Rev-Peers</v>
          </cell>
          <cell r="B370" t="str">
            <v>All Teaching</v>
          </cell>
          <cell r="C370">
            <v>0</v>
          </cell>
          <cell r="E370">
            <v>0</v>
          </cell>
          <cell r="G370">
            <v>0</v>
          </cell>
          <cell r="I370">
            <v>0</v>
          </cell>
          <cell r="K370">
            <v>0</v>
          </cell>
          <cell r="M370">
            <v>0</v>
          </cell>
          <cell r="O370">
            <v>0</v>
          </cell>
          <cell r="Q370">
            <v>0</v>
          </cell>
          <cell r="S370">
            <v>0</v>
          </cell>
        </row>
        <row r="371">
          <cell r="A371" t="str">
            <v xml:space="preserve">    [Medicare_Pct_Net_Rev_Peers] Medicare % of Net Rev-Peers</v>
          </cell>
          <cell r="B371" t="str">
            <v>All Teaching</v>
          </cell>
          <cell r="C371">
            <v>0</v>
          </cell>
          <cell r="E371">
            <v>0</v>
          </cell>
          <cell r="G371">
            <v>0</v>
          </cell>
          <cell r="I371">
            <v>0</v>
          </cell>
          <cell r="K371">
            <v>0</v>
          </cell>
          <cell r="M371">
            <v>0</v>
          </cell>
          <cell r="O371">
            <v>0</v>
          </cell>
          <cell r="Q371">
            <v>0</v>
          </cell>
          <cell r="S371">
            <v>0</v>
          </cell>
        </row>
        <row r="372">
          <cell r="A372" t="str">
            <v xml:space="preserve">    [Medicaid_Pct_Net_Rev_Peers] Medicaid % of Net Rev-Peers</v>
          </cell>
          <cell r="B372" t="str">
            <v>All Teaching</v>
          </cell>
          <cell r="C372">
            <v>0</v>
          </cell>
          <cell r="E372">
            <v>0</v>
          </cell>
          <cell r="G372">
            <v>0</v>
          </cell>
          <cell r="I372">
            <v>0</v>
          </cell>
          <cell r="K372">
            <v>0</v>
          </cell>
          <cell r="M372">
            <v>0</v>
          </cell>
          <cell r="O372">
            <v>0</v>
          </cell>
          <cell r="Q372">
            <v>0</v>
          </cell>
          <cell r="S372">
            <v>0</v>
          </cell>
        </row>
        <row r="373">
          <cell r="A373" t="str">
            <v xml:space="preserve">    [CommSelf_Pct_Net_Rev_Peers] Comm/self % of Net Rev-Peers</v>
          </cell>
          <cell r="B373" t="str">
            <v>All Teaching</v>
          </cell>
          <cell r="C373">
            <v>0</v>
          </cell>
          <cell r="E373">
            <v>0</v>
          </cell>
          <cell r="G373">
            <v>0</v>
          </cell>
          <cell r="I373">
            <v>0</v>
          </cell>
          <cell r="K373">
            <v>0</v>
          </cell>
          <cell r="M373">
            <v>0</v>
          </cell>
          <cell r="O373">
            <v>0</v>
          </cell>
          <cell r="Q373">
            <v>0</v>
          </cell>
          <cell r="S373">
            <v>0</v>
          </cell>
        </row>
        <row r="374">
          <cell r="A374" t="str">
            <v xml:space="preserve">    [Phys_Pct_Net_Rev_Peers] Physician % of Net Rev-Peers</v>
          </cell>
          <cell r="B374" t="str">
            <v>All Teaching</v>
          </cell>
          <cell r="C374">
            <v>0</v>
          </cell>
          <cell r="E374">
            <v>0</v>
          </cell>
          <cell r="G374">
            <v>0</v>
          </cell>
          <cell r="I374">
            <v>0</v>
          </cell>
          <cell r="K374">
            <v>0</v>
          </cell>
          <cell r="M374">
            <v>0</v>
          </cell>
          <cell r="O374">
            <v>0</v>
          </cell>
          <cell r="Q374">
            <v>0</v>
          </cell>
          <cell r="S374">
            <v>0</v>
          </cell>
        </row>
        <row r="375">
          <cell r="A375" t="str">
            <v xml:space="preserve">    [Free_Care_Gross_Peers] Free Care (Gross Revenue)-Peers</v>
          </cell>
          <cell r="B375" t="str">
            <v>All Teaching</v>
          </cell>
          <cell r="C375">
            <v>0</v>
          </cell>
          <cell r="E375">
            <v>0</v>
          </cell>
          <cell r="G375">
            <v>0</v>
          </cell>
          <cell r="I375">
            <v>0</v>
          </cell>
          <cell r="K375">
            <v>0</v>
          </cell>
          <cell r="M375">
            <v>0</v>
          </cell>
          <cell r="O375">
            <v>0</v>
          </cell>
          <cell r="Q375">
            <v>0</v>
          </cell>
          <cell r="S375">
            <v>0</v>
          </cell>
        </row>
        <row r="376">
          <cell r="A376" t="str">
            <v>Accounts</v>
          </cell>
          <cell r="B376" t="str">
            <v>Levels</v>
          </cell>
        </row>
        <row r="377">
          <cell r="A377" t="str">
            <v>Hospital Benchmark Metrics-Peers</v>
          </cell>
          <cell r="B377" t="str">
            <v>Greater Than 499 Beds</v>
          </cell>
        </row>
        <row r="378">
          <cell r="A378" t="str">
            <v xml:space="preserve">  Utilization-Peers</v>
          </cell>
          <cell r="B378" t="str">
            <v>Greater Than 499 Beds</v>
          </cell>
        </row>
        <row r="379">
          <cell r="A379" t="str">
            <v xml:space="preserve">    [Avg_Daily_Census_Peers] Average Daily Census-Peers</v>
          </cell>
          <cell r="B379" t="str">
            <v>Greater Than 499 Beds</v>
          </cell>
          <cell r="C379">
            <v>0</v>
          </cell>
          <cell r="E379">
            <v>0</v>
          </cell>
          <cell r="G379">
            <v>0</v>
          </cell>
          <cell r="I379">
            <v>0</v>
          </cell>
          <cell r="K379">
            <v>0</v>
          </cell>
          <cell r="M379">
            <v>0</v>
          </cell>
          <cell r="O379">
            <v>0</v>
          </cell>
          <cell r="Q379">
            <v>0</v>
          </cell>
          <cell r="S379">
            <v>0</v>
          </cell>
        </row>
        <row r="380">
          <cell r="A380" t="str">
            <v xml:space="preserve">    [Avg_Length_of_Stay_Peers] Average Length of Stay-Peers</v>
          </cell>
          <cell r="B380" t="str">
            <v>Greater Than 499 Beds</v>
          </cell>
          <cell r="C380">
            <v>0</v>
          </cell>
          <cell r="E380">
            <v>0</v>
          </cell>
          <cell r="G380">
            <v>0</v>
          </cell>
          <cell r="I380">
            <v>0</v>
          </cell>
          <cell r="K380">
            <v>0</v>
          </cell>
          <cell r="M380">
            <v>0</v>
          </cell>
          <cell r="O380">
            <v>0</v>
          </cell>
          <cell r="Q380">
            <v>0</v>
          </cell>
          <cell r="S380">
            <v>0</v>
          </cell>
        </row>
        <row r="381">
          <cell r="A381" t="str">
            <v xml:space="preserve">    [Acute_ALOS_Peers] Acute ALOS-Peers</v>
          </cell>
          <cell r="B381" t="str">
            <v>Greater Than 499 Beds</v>
          </cell>
          <cell r="C381">
            <v>0</v>
          </cell>
          <cell r="E381">
            <v>0</v>
          </cell>
          <cell r="G381">
            <v>0</v>
          </cell>
          <cell r="I381">
            <v>0</v>
          </cell>
          <cell r="K381">
            <v>0</v>
          </cell>
          <cell r="M381">
            <v>0</v>
          </cell>
          <cell r="O381">
            <v>0</v>
          </cell>
          <cell r="Q381">
            <v>0</v>
          </cell>
          <cell r="S381">
            <v>0</v>
          </cell>
        </row>
        <row r="382">
          <cell r="A382" t="str">
            <v xml:space="preserve">    [Adj_Admits_Peers] Adjusted Admissions-Peers</v>
          </cell>
          <cell r="B382" t="str">
            <v>Greater Than 499 Beds</v>
          </cell>
          <cell r="C382">
            <v>0</v>
          </cell>
          <cell r="E382">
            <v>0</v>
          </cell>
          <cell r="G382">
            <v>0</v>
          </cell>
          <cell r="I382">
            <v>0</v>
          </cell>
          <cell r="K382">
            <v>0</v>
          </cell>
          <cell r="M382">
            <v>0</v>
          </cell>
          <cell r="O382">
            <v>0</v>
          </cell>
          <cell r="Q382">
            <v>0</v>
          </cell>
          <cell r="S382">
            <v>0</v>
          </cell>
        </row>
        <row r="383">
          <cell r="A383" t="str">
            <v xml:space="preserve">    [Adj_Days_Peers] Adjusted Days-Peers</v>
          </cell>
          <cell r="B383" t="str">
            <v>Greater Than 499 Beds</v>
          </cell>
          <cell r="C383">
            <v>0</v>
          </cell>
          <cell r="E383">
            <v>0</v>
          </cell>
          <cell r="G383">
            <v>0</v>
          </cell>
          <cell r="I383">
            <v>0</v>
          </cell>
          <cell r="K383">
            <v>0</v>
          </cell>
          <cell r="M383">
            <v>0</v>
          </cell>
          <cell r="O383">
            <v>0</v>
          </cell>
          <cell r="Q383">
            <v>0</v>
          </cell>
          <cell r="S383">
            <v>0</v>
          </cell>
        </row>
        <row r="384">
          <cell r="A384" t="str">
            <v xml:space="preserve">    [Acute_Care_Ave_Daily_Census_Peers] Acute Care Ave Daily Census-Peers</v>
          </cell>
          <cell r="B384" t="str">
            <v>Greater Than 499 Beds</v>
          </cell>
          <cell r="C384">
            <v>0</v>
          </cell>
          <cell r="E384">
            <v>0</v>
          </cell>
          <cell r="G384">
            <v>0</v>
          </cell>
          <cell r="I384">
            <v>0</v>
          </cell>
          <cell r="K384">
            <v>0</v>
          </cell>
          <cell r="M384">
            <v>0</v>
          </cell>
          <cell r="O384">
            <v>0</v>
          </cell>
          <cell r="Q384">
            <v>0</v>
          </cell>
          <cell r="S384">
            <v>0</v>
          </cell>
        </row>
        <row r="385">
          <cell r="A385" t="str">
            <v xml:space="preserve">  Capital-Peers</v>
          </cell>
          <cell r="B385" t="str">
            <v>Greater Than 499 Beds</v>
          </cell>
        </row>
        <row r="386">
          <cell r="A386" t="str">
            <v xml:space="preserve">    [Age_of_Plant_Peers] Age of Plant-Peers</v>
          </cell>
          <cell r="B386" t="str">
            <v>Greater Than 499 Beds</v>
          </cell>
          <cell r="C386">
            <v>0</v>
          </cell>
          <cell r="E386">
            <v>0</v>
          </cell>
          <cell r="G386">
            <v>0</v>
          </cell>
          <cell r="I386">
            <v>0</v>
          </cell>
          <cell r="K386">
            <v>0</v>
          </cell>
          <cell r="M386">
            <v>0</v>
          </cell>
          <cell r="O386">
            <v>0</v>
          </cell>
          <cell r="Q386">
            <v>0</v>
          </cell>
          <cell r="S386">
            <v>0</v>
          </cell>
        </row>
        <row r="387">
          <cell r="A387" t="str">
            <v xml:space="preserve">    [Age_of_Plant_Building_Peers] Age of Plant - Building-Peers</v>
          </cell>
          <cell r="B387" t="str">
            <v>Greater Than 499 Beds</v>
          </cell>
          <cell r="C387">
            <v>0</v>
          </cell>
          <cell r="E387">
            <v>0</v>
          </cell>
          <cell r="G387">
            <v>0</v>
          </cell>
          <cell r="I387">
            <v>0</v>
          </cell>
          <cell r="K387">
            <v>0</v>
          </cell>
          <cell r="M387">
            <v>0</v>
          </cell>
          <cell r="O387">
            <v>0</v>
          </cell>
          <cell r="Q387">
            <v>0</v>
          </cell>
          <cell r="S387">
            <v>0</v>
          </cell>
        </row>
        <row r="388">
          <cell r="A388" t="str">
            <v xml:space="preserve">    [Age_of_Plant_Equipment_Peers] Age of Plant - Equipment-Peers</v>
          </cell>
          <cell r="B388" t="str">
            <v>Greater Than 499 Beds</v>
          </cell>
          <cell r="C388">
            <v>0</v>
          </cell>
          <cell r="E388">
            <v>0</v>
          </cell>
          <cell r="G388">
            <v>0</v>
          </cell>
          <cell r="I388">
            <v>0</v>
          </cell>
          <cell r="K388">
            <v>0</v>
          </cell>
          <cell r="M388">
            <v>0</v>
          </cell>
          <cell r="O388">
            <v>0</v>
          </cell>
          <cell r="Q388">
            <v>0</v>
          </cell>
          <cell r="S388">
            <v>0</v>
          </cell>
        </row>
        <row r="389">
          <cell r="A389" t="str">
            <v xml:space="preserve">    [Long_Term_Debt_to_Capization_Peers] Long Term Debt to Capitalization-Peers</v>
          </cell>
          <cell r="B389" t="str">
            <v>Greater Than 499 Beds</v>
          </cell>
          <cell r="C389">
            <v>0</v>
          </cell>
          <cell r="E389">
            <v>0</v>
          </cell>
          <cell r="G389">
            <v>0</v>
          </cell>
          <cell r="I389">
            <v>0</v>
          </cell>
          <cell r="K389">
            <v>0</v>
          </cell>
          <cell r="M389">
            <v>0</v>
          </cell>
          <cell r="O389">
            <v>0</v>
          </cell>
          <cell r="Q389">
            <v>0</v>
          </cell>
          <cell r="S389">
            <v>0</v>
          </cell>
        </row>
        <row r="390">
          <cell r="A390" t="str">
            <v xml:space="preserve">    [Debt_per_Staffed_Bed_Peers] Debt per Staffed Bed-Peers</v>
          </cell>
          <cell r="B390" t="str">
            <v>Greater Than 499 Beds</v>
          </cell>
          <cell r="C390">
            <v>0</v>
          </cell>
          <cell r="E390">
            <v>0</v>
          </cell>
          <cell r="G390">
            <v>0</v>
          </cell>
          <cell r="I390">
            <v>0</v>
          </cell>
          <cell r="K390">
            <v>0</v>
          </cell>
          <cell r="M390">
            <v>0</v>
          </cell>
          <cell r="O390">
            <v>0</v>
          </cell>
          <cell r="Q390">
            <v>0</v>
          </cell>
          <cell r="S390">
            <v>0</v>
          </cell>
        </row>
        <row r="391">
          <cell r="A391" t="str">
            <v xml:space="preserve">    [Net_Prop_Plant_and_Equip_per_Staffed_Bed_Peers] Net Prop, Plant &amp; Equip per Staffed Bed-Peers</v>
          </cell>
          <cell r="B391" t="str">
            <v>Greater Than 499 Beds</v>
          </cell>
          <cell r="C391">
            <v>0</v>
          </cell>
          <cell r="E391">
            <v>0</v>
          </cell>
          <cell r="G391">
            <v>0</v>
          </cell>
          <cell r="I391">
            <v>0</v>
          </cell>
          <cell r="K391">
            <v>0</v>
          </cell>
          <cell r="M391">
            <v>0</v>
          </cell>
          <cell r="O391">
            <v>0</v>
          </cell>
          <cell r="Q391">
            <v>0</v>
          </cell>
          <cell r="S391">
            <v>0</v>
          </cell>
        </row>
        <row r="392">
          <cell r="A392" t="str">
            <v xml:space="preserve">    [Long_Term_Debt_to_Total_Assets_Peers] Long Term Debt to Total Assets-Peers</v>
          </cell>
          <cell r="B392" t="str">
            <v>Greater Than 499 Beds</v>
          </cell>
          <cell r="C392">
            <v>0</v>
          </cell>
          <cell r="E392">
            <v>0</v>
          </cell>
          <cell r="G392">
            <v>0</v>
          </cell>
          <cell r="I392">
            <v>0</v>
          </cell>
          <cell r="K392">
            <v>0</v>
          </cell>
          <cell r="M392">
            <v>0</v>
          </cell>
          <cell r="O392">
            <v>0</v>
          </cell>
          <cell r="Q392">
            <v>0</v>
          </cell>
          <cell r="S392">
            <v>0</v>
          </cell>
        </row>
        <row r="393">
          <cell r="A393" t="str">
            <v xml:space="preserve">    [Debt_Service_Coverage_Ratio_Peers] Debt Service Coverage Ratio-Peers</v>
          </cell>
          <cell r="B393" t="str">
            <v>Greater Than 499 Beds</v>
          </cell>
          <cell r="C393">
            <v>0</v>
          </cell>
          <cell r="E393">
            <v>0</v>
          </cell>
          <cell r="G393">
            <v>0</v>
          </cell>
          <cell r="I393">
            <v>0</v>
          </cell>
          <cell r="K393">
            <v>0</v>
          </cell>
          <cell r="M393">
            <v>0</v>
          </cell>
          <cell r="O393">
            <v>0</v>
          </cell>
          <cell r="Q393">
            <v>0</v>
          </cell>
          <cell r="S393">
            <v>0</v>
          </cell>
        </row>
        <row r="394">
          <cell r="A394" t="str">
            <v xml:space="preserve">    [Depreciation_Rate_Peers] Depreciation Rate-Peers</v>
          </cell>
          <cell r="B394" t="str">
            <v>Greater Than 499 Beds</v>
          </cell>
          <cell r="C394">
            <v>0</v>
          </cell>
          <cell r="E394">
            <v>0</v>
          </cell>
          <cell r="G394">
            <v>0</v>
          </cell>
          <cell r="I394">
            <v>0</v>
          </cell>
          <cell r="K394">
            <v>0</v>
          </cell>
          <cell r="M394">
            <v>0</v>
          </cell>
          <cell r="O394">
            <v>0</v>
          </cell>
          <cell r="Q394">
            <v>0</v>
          </cell>
          <cell r="S394">
            <v>0</v>
          </cell>
        </row>
        <row r="395">
          <cell r="A395" t="str">
            <v xml:space="preserve">    [Cap_Expenditures_to_Depreciation_Peers] Capital Expenditures to Depreciation-Peers</v>
          </cell>
          <cell r="B395" t="str">
            <v>Greater Than 499 Beds</v>
          </cell>
          <cell r="C395">
            <v>0</v>
          </cell>
          <cell r="E395">
            <v>0</v>
          </cell>
          <cell r="G395">
            <v>0</v>
          </cell>
          <cell r="I395">
            <v>0</v>
          </cell>
          <cell r="K395">
            <v>0</v>
          </cell>
          <cell r="M395">
            <v>0</v>
          </cell>
          <cell r="O395">
            <v>0</v>
          </cell>
          <cell r="Q395">
            <v>0</v>
          </cell>
          <cell r="S395">
            <v>0</v>
          </cell>
        </row>
        <row r="396">
          <cell r="A396" t="str">
            <v xml:space="preserve">    [Cap_Expenditure_Growth_Rate_Peers] Capital Expenditure Growth Rate-Peers</v>
          </cell>
          <cell r="B396" t="str">
            <v>Greater Than 499 Beds</v>
          </cell>
          <cell r="C396">
            <v>0</v>
          </cell>
          <cell r="E396">
            <v>0</v>
          </cell>
          <cell r="G396">
            <v>0</v>
          </cell>
          <cell r="I396">
            <v>0</v>
          </cell>
          <cell r="K396">
            <v>0</v>
          </cell>
          <cell r="M396">
            <v>0</v>
          </cell>
          <cell r="O396">
            <v>0</v>
          </cell>
          <cell r="Q396">
            <v>0</v>
          </cell>
          <cell r="S396">
            <v>0</v>
          </cell>
        </row>
        <row r="397">
          <cell r="A397" t="str">
            <v xml:space="preserve">    [Cap_Acquisitions_as_a_pct_of_Net_Patient_Rev_Peers] Capital Acquisitions as a % of Net Patient Rev-Peers</v>
          </cell>
          <cell r="B397" t="str">
            <v>Greater Than 499 Beds</v>
          </cell>
          <cell r="C397">
            <v>0</v>
          </cell>
          <cell r="E397">
            <v>0</v>
          </cell>
          <cell r="G397">
            <v>0</v>
          </cell>
          <cell r="I397">
            <v>0</v>
          </cell>
          <cell r="K397">
            <v>0</v>
          </cell>
          <cell r="M397">
            <v>0</v>
          </cell>
          <cell r="O397">
            <v>0</v>
          </cell>
          <cell r="Q397">
            <v>0</v>
          </cell>
          <cell r="S397">
            <v>0</v>
          </cell>
        </row>
        <row r="398">
          <cell r="A398" t="str">
            <v xml:space="preserve">  Revenue-Peers</v>
          </cell>
          <cell r="B398" t="str">
            <v>Greater Than 499 Beds</v>
          </cell>
        </row>
        <row r="399">
          <cell r="A399" t="str">
            <v xml:space="preserve">    [Deduction_pct_Peers] Deduction %-Peers</v>
          </cell>
          <cell r="B399" t="str">
            <v>Greater Than 499 Beds</v>
          </cell>
          <cell r="C399">
            <v>0</v>
          </cell>
          <cell r="E399">
            <v>0</v>
          </cell>
          <cell r="G399">
            <v>0</v>
          </cell>
          <cell r="I399">
            <v>0</v>
          </cell>
          <cell r="K399">
            <v>0</v>
          </cell>
          <cell r="M399">
            <v>0</v>
          </cell>
          <cell r="O399">
            <v>0</v>
          </cell>
          <cell r="Q399">
            <v>0</v>
          </cell>
          <cell r="S399">
            <v>0</v>
          </cell>
        </row>
        <row r="400">
          <cell r="A400" t="str">
            <v xml:space="preserve">    [Bad_Debt_pct_Peers] Bad Debt %-Peers</v>
          </cell>
          <cell r="B400" t="str">
            <v>Greater Than 499 Beds</v>
          </cell>
          <cell r="C400">
            <v>0</v>
          </cell>
          <cell r="E400">
            <v>0</v>
          </cell>
          <cell r="G400">
            <v>0</v>
          </cell>
          <cell r="I400">
            <v>0</v>
          </cell>
          <cell r="K400">
            <v>0</v>
          </cell>
          <cell r="M400">
            <v>0</v>
          </cell>
          <cell r="O400">
            <v>0</v>
          </cell>
          <cell r="Q400">
            <v>0</v>
          </cell>
          <cell r="S400">
            <v>0</v>
          </cell>
        </row>
        <row r="401">
          <cell r="A401" t="str">
            <v xml:space="preserve">    [Free_Care_pct_Peers] Free Care %-Peers</v>
          </cell>
          <cell r="B401" t="str">
            <v>Greater Than 499 Beds</v>
          </cell>
          <cell r="C401">
            <v>0</v>
          </cell>
          <cell r="E401">
            <v>0</v>
          </cell>
          <cell r="G401">
            <v>0</v>
          </cell>
          <cell r="I401">
            <v>0</v>
          </cell>
          <cell r="K401">
            <v>0</v>
          </cell>
          <cell r="M401">
            <v>0</v>
          </cell>
          <cell r="O401">
            <v>0</v>
          </cell>
          <cell r="Q401">
            <v>0</v>
          </cell>
          <cell r="S401">
            <v>0</v>
          </cell>
        </row>
        <row r="402">
          <cell r="A402" t="str">
            <v xml:space="preserve">    [Operating_Margin_pct_Peers] Operating Margin %-Peers</v>
          </cell>
          <cell r="B402" t="str">
            <v>Greater Than 499 Beds</v>
          </cell>
          <cell r="C402">
            <v>0</v>
          </cell>
          <cell r="E402">
            <v>0</v>
          </cell>
          <cell r="G402">
            <v>0</v>
          </cell>
          <cell r="I402">
            <v>0</v>
          </cell>
          <cell r="K402">
            <v>0</v>
          </cell>
          <cell r="M402">
            <v>0</v>
          </cell>
          <cell r="O402">
            <v>0</v>
          </cell>
          <cell r="Q402">
            <v>0</v>
          </cell>
          <cell r="S402">
            <v>0</v>
          </cell>
        </row>
        <row r="403">
          <cell r="A403" t="str">
            <v xml:space="preserve">    [Total_Margin_pct_Peers] Total Margin %-Peers</v>
          </cell>
          <cell r="B403" t="str">
            <v>Greater Than 499 Beds</v>
          </cell>
          <cell r="C403">
            <v>0</v>
          </cell>
          <cell r="E403">
            <v>0</v>
          </cell>
          <cell r="G403">
            <v>0</v>
          </cell>
          <cell r="I403">
            <v>0</v>
          </cell>
          <cell r="K403">
            <v>0</v>
          </cell>
          <cell r="M403">
            <v>0</v>
          </cell>
          <cell r="O403">
            <v>0</v>
          </cell>
          <cell r="Q403">
            <v>0</v>
          </cell>
          <cell r="S403">
            <v>0</v>
          </cell>
        </row>
        <row r="404">
          <cell r="A404" t="str">
            <v xml:space="preserve">    [Outpatient_Gross_Rev_pct_Peers] Outpatient Gross Revenue %-Peers</v>
          </cell>
          <cell r="B404" t="str">
            <v>Greater Than 499 Beds</v>
          </cell>
          <cell r="C404">
            <v>0</v>
          </cell>
          <cell r="E404">
            <v>0</v>
          </cell>
          <cell r="G404">
            <v>0</v>
          </cell>
          <cell r="I404">
            <v>0</v>
          </cell>
          <cell r="K404">
            <v>0</v>
          </cell>
          <cell r="M404">
            <v>0</v>
          </cell>
          <cell r="O404">
            <v>0</v>
          </cell>
          <cell r="Q404">
            <v>0</v>
          </cell>
          <cell r="S404">
            <v>0</v>
          </cell>
        </row>
        <row r="405">
          <cell r="A405" t="str">
            <v xml:space="preserve">    [Inpatient_Gross_Rev_pct_Peers] Inpatient Gross Revenue %-Peers</v>
          </cell>
          <cell r="B405" t="str">
            <v>Greater Than 499 Beds</v>
          </cell>
          <cell r="C405">
            <v>0</v>
          </cell>
          <cell r="E405">
            <v>0</v>
          </cell>
          <cell r="G405">
            <v>0</v>
          </cell>
          <cell r="I405">
            <v>0</v>
          </cell>
          <cell r="K405">
            <v>0</v>
          </cell>
          <cell r="M405">
            <v>0</v>
          </cell>
          <cell r="O405">
            <v>0</v>
          </cell>
          <cell r="Q405">
            <v>0</v>
          </cell>
          <cell r="S405">
            <v>0</v>
          </cell>
        </row>
        <row r="406">
          <cell r="A406" t="str">
            <v xml:space="preserve">    [SNF_Rehab_Swing_Gross_Rev_pct_Peers] SNF/Rehab/Swing Gross Revenue %-Peers</v>
          </cell>
          <cell r="B406" t="str">
            <v>Greater Than 499 Beds</v>
          </cell>
          <cell r="C406">
            <v>0</v>
          </cell>
          <cell r="E406">
            <v>0</v>
          </cell>
          <cell r="G406">
            <v>0</v>
          </cell>
          <cell r="I406">
            <v>0</v>
          </cell>
          <cell r="K406">
            <v>0</v>
          </cell>
          <cell r="M406">
            <v>0</v>
          </cell>
          <cell r="O406">
            <v>0</v>
          </cell>
          <cell r="Q406">
            <v>0</v>
          </cell>
          <cell r="S406">
            <v>0</v>
          </cell>
        </row>
        <row r="407">
          <cell r="A407" t="str">
            <v xml:space="preserve">    [All_Net_Patient_Rev_pct_Peers] All Net Patient Revenue %-Peers</v>
          </cell>
          <cell r="B407" t="str">
            <v>Greater Than 499 Beds</v>
          </cell>
          <cell r="C407">
            <v>0</v>
          </cell>
          <cell r="E407">
            <v>0</v>
          </cell>
          <cell r="G407">
            <v>0</v>
          </cell>
          <cell r="I407">
            <v>0</v>
          </cell>
          <cell r="K407">
            <v>0</v>
          </cell>
          <cell r="M407">
            <v>0</v>
          </cell>
          <cell r="O407">
            <v>0</v>
          </cell>
          <cell r="Q407">
            <v>0</v>
          </cell>
          <cell r="S407">
            <v>0</v>
          </cell>
        </row>
        <row r="408">
          <cell r="A408" t="str">
            <v xml:space="preserve">    [Medicare_Net_Patient_Rev_pct_incl_Phys_Peers] Medicare Net Patient Revenue % including Phys-Peers</v>
          </cell>
          <cell r="B408" t="str">
            <v>Greater Than 499 Beds</v>
          </cell>
          <cell r="C408">
            <v>0</v>
          </cell>
          <cell r="E408">
            <v>0</v>
          </cell>
          <cell r="G408">
            <v>0</v>
          </cell>
          <cell r="I408">
            <v>0</v>
          </cell>
          <cell r="K408">
            <v>0</v>
          </cell>
          <cell r="M408">
            <v>0</v>
          </cell>
          <cell r="O408">
            <v>0</v>
          </cell>
          <cell r="Q408">
            <v>0</v>
          </cell>
          <cell r="S408">
            <v>0</v>
          </cell>
        </row>
        <row r="409">
          <cell r="A409" t="str">
            <v xml:space="preserve">    [Medicaid_Net_Patient_Rev_pct_incl_Phys_Peers] Medicaid Net Patient Revenue % including Phys-Peers</v>
          </cell>
          <cell r="B409" t="str">
            <v>Greater Than 499 Beds</v>
          </cell>
          <cell r="C409">
            <v>0</v>
          </cell>
          <cell r="E409">
            <v>0</v>
          </cell>
          <cell r="G409">
            <v>0</v>
          </cell>
          <cell r="I409">
            <v>0</v>
          </cell>
          <cell r="K409">
            <v>0</v>
          </cell>
          <cell r="M409">
            <v>0</v>
          </cell>
          <cell r="O409">
            <v>0</v>
          </cell>
          <cell r="Q409">
            <v>0</v>
          </cell>
          <cell r="S409">
            <v>0</v>
          </cell>
        </row>
        <row r="410">
          <cell r="A410" t="str">
            <v xml:space="preserve">    [Commercial_Self_Pay_Net_Patient_Rev_pct_incl_Phys_Peers] Commercial/Self Pay Net Patient Rev % including Phys-Peers</v>
          </cell>
          <cell r="B410" t="str">
            <v>Greater Than 499 Beds</v>
          </cell>
          <cell r="C410">
            <v>0</v>
          </cell>
          <cell r="E410">
            <v>0</v>
          </cell>
          <cell r="G410">
            <v>0</v>
          </cell>
          <cell r="I410">
            <v>0</v>
          </cell>
          <cell r="K410">
            <v>0</v>
          </cell>
          <cell r="M410">
            <v>0</v>
          </cell>
          <cell r="O410">
            <v>0</v>
          </cell>
          <cell r="Q410">
            <v>0</v>
          </cell>
          <cell r="S410">
            <v>0</v>
          </cell>
        </row>
        <row r="411">
          <cell r="A411" t="str">
            <v xml:space="preserve">  Productivity-Peers</v>
          </cell>
          <cell r="B411" t="str">
            <v>Greater Than 499 Beds</v>
          </cell>
        </row>
        <row r="412">
          <cell r="A412" t="str">
            <v xml:space="preserve">    [Adj_Admits_Per_FTE_Peers] Adjusted Admissions Per FTE-Peers</v>
          </cell>
          <cell r="B412" t="str">
            <v>Greater Than 499 Beds</v>
          </cell>
          <cell r="C412">
            <v>0</v>
          </cell>
          <cell r="E412">
            <v>0</v>
          </cell>
          <cell r="G412">
            <v>0</v>
          </cell>
          <cell r="I412">
            <v>0</v>
          </cell>
          <cell r="K412">
            <v>0</v>
          </cell>
          <cell r="M412">
            <v>0</v>
          </cell>
          <cell r="O412">
            <v>0</v>
          </cell>
          <cell r="Q412">
            <v>0</v>
          </cell>
          <cell r="S412">
            <v>0</v>
          </cell>
        </row>
        <row r="413">
          <cell r="A413" t="str">
            <v xml:space="preserve">    [FTEs_per_100_Adj_Discharges_Peers] FTEs per 100 Adj Discharges-Peers</v>
          </cell>
          <cell r="B413" t="str">
            <v>Greater Than 499 Beds</v>
          </cell>
          <cell r="C413">
            <v>0</v>
          </cell>
          <cell r="E413">
            <v>0</v>
          </cell>
          <cell r="G413">
            <v>0</v>
          </cell>
          <cell r="I413">
            <v>0</v>
          </cell>
          <cell r="K413">
            <v>0</v>
          </cell>
          <cell r="M413">
            <v>0</v>
          </cell>
          <cell r="O413">
            <v>0</v>
          </cell>
          <cell r="Q413">
            <v>0</v>
          </cell>
          <cell r="S413">
            <v>0</v>
          </cell>
        </row>
        <row r="414">
          <cell r="A414" t="str">
            <v xml:space="preserve">    [FTEs_Per_Adj_Occupied_Bed_Peers] FTEs Per Adjusted Occupied Bed-Peers</v>
          </cell>
          <cell r="B414" t="str">
            <v>Greater Than 499 Beds</v>
          </cell>
          <cell r="C414">
            <v>0</v>
          </cell>
          <cell r="E414">
            <v>0</v>
          </cell>
          <cell r="G414">
            <v>0</v>
          </cell>
          <cell r="I414">
            <v>0</v>
          </cell>
          <cell r="K414">
            <v>0</v>
          </cell>
          <cell r="M414">
            <v>0</v>
          </cell>
          <cell r="O414">
            <v>0</v>
          </cell>
          <cell r="Q414">
            <v>0</v>
          </cell>
          <cell r="S414">
            <v>0</v>
          </cell>
        </row>
        <row r="415">
          <cell r="A415" t="str">
            <v xml:space="preserve">    [Return_On_Assets_Peers] Return On Assets-Peers</v>
          </cell>
          <cell r="B415" t="str">
            <v>Greater Than 499 Beds</v>
          </cell>
          <cell r="C415">
            <v>0</v>
          </cell>
          <cell r="E415">
            <v>0</v>
          </cell>
          <cell r="G415">
            <v>0</v>
          </cell>
          <cell r="I415">
            <v>0</v>
          </cell>
          <cell r="K415">
            <v>0</v>
          </cell>
          <cell r="M415">
            <v>0</v>
          </cell>
          <cell r="O415">
            <v>0</v>
          </cell>
          <cell r="Q415">
            <v>0</v>
          </cell>
          <cell r="S415">
            <v>0</v>
          </cell>
        </row>
        <row r="416">
          <cell r="A416" t="str">
            <v xml:space="preserve">    [OH_Exp_w_fringe_pct_of_TTL_OPEX_Peers] Overhead Expense w/ fringe, as a % of Total Operating Exp-Peers</v>
          </cell>
          <cell r="B416" t="str">
            <v>Greater Than 499 Beds</v>
          </cell>
          <cell r="C416">
            <v>0</v>
          </cell>
          <cell r="E416">
            <v>0</v>
          </cell>
          <cell r="G416">
            <v>0</v>
          </cell>
          <cell r="I416">
            <v>0</v>
          </cell>
          <cell r="K416">
            <v>0</v>
          </cell>
          <cell r="M416">
            <v>0</v>
          </cell>
          <cell r="O416">
            <v>0</v>
          </cell>
          <cell r="Q416">
            <v>0</v>
          </cell>
          <cell r="S416">
            <v>0</v>
          </cell>
        </row>
        <row r="417">
          <cell r="A417" t="str">
            <v xml:space="preserve">  Cost-Peers</v>
          </cell>
          <cell r="B417" t="str">
            <v>Greater Than 499 Beds</v>
          </cell>
        </row>
        <row r="418">
          <cell r="A418" t="str">
            <v xml:space="preserve">    [Cost_per_Adj_Admits_Peers] Cost per Adjusted Admission-Peers</v>
          </cell>
          <cell r="B418" t="str">
            <v>Greater Than 499 Beds</v>
          </cell>
          <cell r="C418">
            <v>0</v>
          </cell>
          <cell r="E418">
            <v>0</v>
          </cell>
          <cell r="G418">
            <v>0</v>
          </cell>
          <cell r="I418">
            <v>0</v>
          </cell>
          <cell r="K418">
            <v>0</v>
          </cell>
          <cell r="M418">
            <v>0</v>
          </cell>
          <cell r="O418">
            <v>0</v>
          </cell>
          <cell r="Q418">
            <v>0</v>
          </cell>
          <cell r="S418">
            <v>0</v>
          </cell>
        </row>
        <row r="419">
          <cell r="A419" t="str">
            <v xml:space="preserve">    [Salary_per_FTE_NonMD_Peers] Salary per FTE - Non-MD-Peers</v>
          </cell>
          <cell r="B419" t="str">
            <v>Greater Than 499 Beds</v>
          </cell>
          <cell r="C419">
            <v>0</v>
          </cell>
          <cell r="E419">
            <v>0</v>
          </cell>
          <cell r="G419">
            <v>0</v>
          </cell>
          <cell r="I419">
            <v>0</v>
          </cell>
          <cell r="K419">
            <v>0</v>
          </cell>
          <cell r="M419">
            <v>0</v>
          </cell>
          <cell r="O419">
            <v>0</v>
          </cell>
          <cell r="Q419">
            <v>0</v>
          </cell>
          <cell r="S419">
            <v>0</v>
          </cell>
        </row>
        <row r="420">
          <cell r="A420" t="str">
            <v xml:space="preserve">    [Salary_and_Benefits_per_FTE_NonMD_Peers] Salary &amp; Benefits per FTE - Non-MD-Peers</v>
          </cell>
          <cell r="B420" t="str">
            <v>Greater Than 499 Beds</v>
          </cell>
          <cell r="C420">
            <v>0</v>
          </cell>
          <cell r="E420">
            <v>0</v>
          </cell>
          <cell r="G420">
            <v>0</v>
          </cell>
          <cell r="I420">
            <v>0</v>
          </cell>
          <cell r="K420">
            <v>0</v>
          </cell>
          <cell r="M420">
            <v>0</v>
          </cell>
          <cell r="O420">
            <v>0</v>
          </cell>
          <cell r="Q420">
            <v>0</v>
          </cell>
          <cell r="S420">
            <v>0</v>
          </cell>
        </row>
        <row r="421">
          <cell r="A421" t="str">
            <v xml:space="preserve">    [Fringe_Benefit_pct_NonMD_Peers] Fringe Benefit % - Non-MD-Peers</v>
          </cell>
          <cell r="B421" t="str">
            <v>Greater Than 499 Beds</v>
          </cell>
          <cell r="C421">
            <v>0</v>
          </cell>
          <cell r="E421">
            <v>0</v>
          </cell>
          <cell r="G421">
            <v>0</v>
          </cell>
          <cell r="I421">
            <v>0</v>
          </cell>
          <cell r="K421">
            <v>0</v>
          </cell>
          <cell r="M421">
            <v>0</v>
          </cell>
          <cell r="O421">
            <v>0</v>
          </cell>
          <cell r="Q421">
            <v>0</v>
          </cell>
          <cell r="S421">
            <v>0</v>
          </cell>
        </row>
        <row r="422">
          <cell r="A422" t="str">
            <v xml:space="preserve">    [Comp_Ratio_Peers] Compensation Ratio-Peers</v>
          </cell>
          <cell r="B422" t="str">
            <v>Greater Than 499 Beds</v>
          </cell>
          <cell r="C422">
            <v>0</v>
          </cell>
          <cell r="E422">
            <v>0</v>
          </cell>
          <cell r="G422">
            <v>0</v>
          </cell>
          <cell r="I422">
            <v>0</v>
          </cell>
          <cell r="K422">
            <v>0</v>
          </cell>
          <cell r="M422">
            <v>0</v>
          </cell>
          <cell r="O422">
            <v>0</v>
          </cell>
          <cell r="Q422">
            <v>0</v>
          </cell>
          <cell r="S422">
            <v>0</v>
          </cell>
        </row>
        <row r="423">
          <cell r="A423" t="str">
            <v xml:space="preserve">    [Cap_Cost_pct_of_Total_Expense_Peers] Capital Cost % of Total Expense-Peers</v>
          </cell>
          <cell r="B423" t="str">
            <v>Greater Than 499 Beds</v>
          </cell>
          <cell r="C423">
            <v>0</v>
          </cell>
          <cell r="E423">
            <v>0</v>
          </cell>
          <cell r="G423">
            <v>0</v>
          </cell>
          <cell r="I423">
            <v>0</v>
          </cell>
          <cell r="K423">
            <v>0</v>
          </cell>
          <cell r="M423">
            <v>0</v>
          </cell>
          <cell r="O423">
            <v>0</v>
          </cell>
          <cell r="Q423">
            <v>0</v>
          </cell>
          <cell r="S423">
            <v>0</v>
          </cell>
        </row>
        <row r="424">
          <cell r="A424" t="str">
            <v xml:space="preserve">    [Cap_Cost_per_Adj_Admits_Peers] Capital Cost per Adjusted Admission-Peers</v>
          </cell>
          <cell r="B424" t="str">
            <v>Greater Than 499 Beds</v>
          </cell>
          <cell r="C424">
            <v>0</v>
          </cell>
          <cell r="E424">
            <v>0</v>
          </cell>
          <cell r="G424">
            <v>0</v>
          </cell>
          <cell r="I424">
            <v>0</v>
          </cell>
          <cell r="K424">
            <v>0</v>
          </cell>
          <cell r="M424">
            <v>0</v>
          </cell>
          <cell r="O424">
            <v>0</v>
          </cell>
          <cell r="Q424">
            <v>0</v>
          </cell>
          <cell r="S424">
            <v>0</v>
          </cell>
        </row>
        <row r="425">
          <cell r="A425" t="str">
            <v xml:space="preserve">    [Contractual_Allowance_pct_Peers] Contractual Allowance %-Peers</v>
          </cell>
          <cell r="B425" t="str">
            <v>Greater Than 499 Beds</v>
          </cell>
          <cell r="C425">
            <v>0</v>
          </cell>
          <cell r="E425">
            <v>0</v>
          </cell>
          <cell r="G425">
            <v>0</v>
          </cell>
          <cell r="I425">
            <v>0</v>
          </cell>
          <cell r="K425">
            <v>0</v>
          </cell>
          <cell r="M425">
            <v>0</v>
          </cell>
          <cell r="O425">
            <v>0</v>
          </cell>
          <cell r="Q425">
            <v>0</v>
          </cell>
          <cell r="S425">
            <v>0</v>
          </cell>
        </row>
        <row r="426">
          <cell r="A426" t="str">
            <v xml:space="preserve">  Cash-Peers</v>
          </cell>
          <cell r="B426" t="str">
            <v>Greater Than 499 Beds</v>
          </cell>
        </row>
        <row r="427">
          <cell r="A427" t="str">
            <v xml:space="preserve">    [Current_Ratio_Peers] Current Ratio-Peers</v>
          </cell>
          <cell r="B427" t="str">
            <v>Greater Than 499 Beds</v>
          </cell>
          <cell r="C427">
            <v>0</v>
          </cell>
          <cell r="E427">
            <v>0</v>
          </cell>
          <cell r="G427">
            <v>0</v>
          </cell>
          <cell r="I427">
            <v>0</v>
          </cell>
          <cell r="K427">
            <v>0</v>
          </cell>
          <cell r="M427">
            <v>0</v>
          </cell>
          <cell r="O427">
            <v>0</v>
          </cell>
          <cell r="Q427">
            <v>0</v>
          </cell>
          <cell r="S427">
            <v>0</v>
          </cell>
        </row>
        <row r="428">
          <cell r="A428" t="str">
            <v xml:space="preserve">    [Days_Payable_Peers] Days Payable-Peers</v>
          </cell>
          <cell r="B428" t="str">
            <v>Greater Than 499 Beds</v>
          </cell>
          <cell r="C428">
            <v>0</v>
          </cell>
          <cell r="E428">
            <v>0</v>
          </cell>
          <cell r="G428">
            <v>0</v>
          </cell>
          <cell r="I428">
            <v>0</v>
          </cell>
          <cell r="K428">
            <v>0</v>
          </cell>
          <cell r="M428">
            <v>0</v>
          </cell>
          <cell r="O428">
            <v>0</v>
          </cell>
          <cell r="Q428">
            <v>0</v>
          </cell>
          <cell r="S428">
            <v>0</v>
          </cell>
        </row>
        <row r="429">
          <cell r="A429" t="str">
            <v xml:space="preserve">    [Days_Receivable_Peers] Days Receivable-Peers</v>
          </cell>
          <cell r="B429" t="str">
            <v>Greater Than 499 Beds</v>
          </cell>
          <cell r="C429">
            <v>0</v>
          </cell>
          <cell r="E429">
            <v>0</v>
          </cell>
          <cell r="G429">
            <v>0</v>
          </cell>
          <cell r="I429">
            <v>0</v>
          </cell>
          <cell r="K429">
            <v>0</v>
          </cell>
          <cell r="M429">
            <v>0</v>
          </cell>
          <cell r="O429">
            <v>0</v>
          </cell>
          <cell r="Q429">
            <v>0</v>
          </cell>
          <cell r="S429">
            <v>0</v>
          </cell>
        </row>
        <row r="430">
          <cell r="A430" t="str">
            <v xml:space="preserve">    [Days_Cash_on_Hand_Peers] Days Cash on Hand-Peers</v>
          </cell>
          <cell r="B430" t="str">
            <v>Greater Than 499 Beds</v>
          </cell>
          <cell r="C430">
            <v>0</v>
          </cell>
          <cell r="E430">
            <v>0</v>
          </cell>
          <cell r="G430">
            <v>0</v>
          </cell>
          <cell r="I430">
            <v>0</v>
          </cell>
          <cell r="K430">
            <v>0</v>
          </cell>
          <cell r="M430">
            <v>0</v>
          </cell>
          <cell r="O430">
            <v>0</v>
          </cell>
          <cell r="Q430">
            <v>0</v>
          </cell>
          <cell r="S430">
            <v>0</v>
          </cell>
        </row>
        <row r="431">
          <cell r="A431" t="str">
            <v xml:space="preserve">    [Cash_Flow_Margin_Peers] Cash Flow Margin-Peers</v>
          </cell>
          <cell r="B431" t="str">
            <v>Greater Than 499 Beds</v>
          </cell>
          <cell r="C431">
            <v>0</v>
          </cell>
          <cell r="E431">
            <v>0</v>
          </cell>
          <cell r="G431">
            <v>0</v>
          </cell>
          <cell r="I431">
            <v>0</v>
          </cell>
          <cell r="K431">
            <v>0</v>
          </cell>
          <cell r="M431">
            <v>0</v>
          </cell>
          <cell r="O431">
            <v>0</v>
          </cell>
          <cell r="Q431">
            <v>0</v>
          </cell>
          <cell r="S431">
            <v>0</v>
          </cell>
        </row>
        <row r="432">
          <cell r="A432" t="str">
            <v xml:space="preserve">    [Cash_to_Long_Term_Debt_Peers] Cash to Long Term Debt-Peers</v>
          </cell>
          <cell r="B432" t="str">
            <v>Greater Than 499 Beds</v>
          </cell>
          <cell r="C432">
            <v>0</v>
          </cell>
          <cell r="E432">
            <v>0</v>
          </cell>
          <cell r="G432">
            <v>0</v>
          </cell>
          <cell r="I432">
            <v>0</v>
          </cell>
          <cell r="K432">
            <v>0</v>
          </cell>
          <cell r="M432">
            <v>0</v>
          </cell>
          <cell r="O432">
            <v>0</v>
          </cell>
          <cell r="Q432">
            <v>0</v>
          </cell>
          <cell r="S432">
            <v>0</v>
          </cell>
        </row>
        <row r="433">
          <cell r="A433" t="str">
            <v xml:space="preserve">    [Cash_Flow_to_Total_Debt_Peers] Cash Flow to Total Debt-Peers</v>
          </cell>
          <cell r="B433" t="str">
            <v>Greater Than 499 Beds</v>
          </cell>
          <cell r="C433">
            <v>0</v>
          </cell>
          <cell r="E433">
            <v>0</v>
          </cell>
          <cell r="G433">
            <v>0</v>
          </cell>
          <cell r="I433">
            <v>0</v>
          </cell>
          <cell r="K433">
            <v>0</v>
          </cell>
          <cell r="M433">
            <v>0</v>
          </cell>
          <cell r="O433">
            <v>0</v>
          </cell>
          <cell r="Q433">
            <v>0</v>
          </cell>
          <cell r="S433">
            <v>0</v>
          </cell>
        </row>
        <row r="434">
          <cell r="A434" t="str">
            <v xml:space="preserve">  Unit-Peers</v>
          </cell>
          <cell r="B434" t="str">
            <v>Greater Than 499 Beds</v>
          </cell>
        </row>
        <row r="435">
          <cell r="A435" t="str">
            <v xml:space="preserve">    [Gross_Price_per_Discharge_Peers] Gross Price per Discharge-Peers</v>
          </cell>
          <cell r="B435" t="str">
            <v>Greater Than 499 Beds</v>
          </cell>
          <cell r="C435">
            <v>0</v>
          </cell>
          <cell r="E435">
            <v>0</v>
          </cell>
          <cell r="G435">
            <v>0</v>
          </cell>
          <cell r="I435">
            <v>0</v>
          </cell>
          <cell r="K435">
            <v>0</v>
          </cell>
          <cell r="M435">
            <v>0</v>
          </cell>
          <cell r="O435">
            <v>0</v>
          </cell>
          <cell r="Q435">
            <v>0</v>
          </cell>
          <cell r="S435">
            <v>0</v>
          </cell>
        </row>
        <row r="436">
          <cell r="A436" t="str">
            <v xml:space="preserve">    [Gross_Price_per_Visit_Peers] Gross Price per Visit-Peers</v>
          </cell>
          <cell r="B436" t="str">
            <v>Greater Than 499 Beds</v>
          </cell>
          <cell r="C436">
            <v>0</v>
          </cell>
          <cell r="E436">
            <v>0</v>
          </cell>
          <cell r="G436">
            <v>0</v>
          </cell>
          <cell r="I436">
            <v>0</v>
          </cell>
          <cell r="K436">
            <v>0</v>
          </cell>
          <cell r="M436">
            <v>0</v>
          </cell>
          <cell r="O436">
            <v>0</v>
          </cell>
          <cell r="Q436">
            <v>0</v>
          </cell>
          <cell r="S436">
            <v>0</v>
          </cell>
        </row>
        <row r="437">
          <cell r="A437" t="str">
            <v xml:space="preserve">    [Gross_Rev_per_Adj_Admits_Peers] Gross Revenue per Adj Admission-Peers</v>
          </cell>
          <cell r="B437" t="str">
            <v>Greater Than 499 Beds</v>
          </cell>
          <cell r="C437">
            <v>0</v>
          </cell>
          <cell r="E437">
            <v>0</v>
          </cell>
          <cell r="G437">
            <v>0</v>
          </cell>
          <cell r="I437">
            <v>0</v>
          </cell>
          <cell r="K437">
            <v>0</v>
          </cell>
          <cell r="M437">
            <v>0</v>
          </cell>
          <cell r="O437">
            <v>0</v>
          </cell>
          <cell r="Q437">
            <v>0</v>
          </cell>
          <cell r="S437">
            <v>0</v>
          </cell>
        </row>
        <row r="438">
          <cell r="A438" t="str">
            <v xml:space="preserve">    [Net_Rev_per_Adj_Admits_Peers] Net Revenue per Adjusted Admission-Peers</v>
          </cell>
          <cell r="B438" t="str">
            <v>Greater Than 499 Beds</v>
          </cell>
          <cell r="C438">
            <v>0</v>
          </cell>
          <cell r="E438">
            <v>0</v>
          </cell>
          <cell r="G438">
            <v>0</v>
          </cell>
          <cell r="I438">
            <v>0</v>
          </cell>
          <cell r="K438">
            <v>0</v>
          </cell>
          <cell r="M438">
            <v>0</v>
          </cell>
          <cell r="O438">
            <v>0</v>
          </cell>
          <cell r="Q438">
            <v>0</v>
          </cell>
          <cell r="S438">
            <v>0</v>
          </cell>
        </row>
        <row r="439">
          <cell r="A439" t="str">
            <v xml:space="preserve">  Payer-Peers</v>
          </cell>
          <cell r="B439" t="str">
            <v>Greater Than 499 Beds</v>
          </cell>
        </row>
        <row r="440">
          <cell r="A440" t="str">
            <v xml:space="preserve">    [Medicare_Gross_Pct_Ttl_Gross_Peers] Medicare Gross as % of Ttl Gross Rev-Peers</v>
          </cell>
          <cell r="B440" t="str">
            <v>Greater Than 499 Beds</v>
          </cell>
          <cell r="C440">
            <v>0</v>
          </cell>
          <cell r="E440">
            <v>0</v>
          </cell>
          <cell r="G440">
            <v>0</v>
          </cell>
          <cell r="I440">
            <v>0</v>
          </cell>
          <cell r="K440">
            <v>0</v>
          </cell>
          <cell r="M440">
            <v>0</v>
          </cell>
          <cell r="O440">
            <v>0</v>
          </cell>
          <cell r="Q440">
            <v>0</v>
          </cell>
          <cell r="S440">
            <v>0</v>
          </cell>
        </row>
        <row r="441">
          <cell r="A441" t="str">
            <v xml:space="preserve">    [Medicaid_Gross_Pct_Ttl_Gross_Peers] Medicaid Gross as % of Ttl Gross Rev-Peers</v>
          </cell>
          <cell r="B441" t="str">
            <v>Greater Than 499 Beds</v>
          </cell>
          <cell r="C441">
            <v>0</v>
          </cell>
          <cell r="E441">
            <v>0</v>
          </cell>
          <cell r="G441">
            <v>0</v>
          </cell>
          <cell r="I441">
            <v>0</v>
          </cell>
          <cell r="K441">
            <v>0</v>
          </cell>
          <cell r="M441">
            <v>0</v>
          </cell>
          <cell r="O441">
            <v>0</v>
          </cell>
          <cell r="Q441">
            <v>0</v>
          </cell>
          <cell r="S441">
            <v>0</v>
          </cell>
        </row>
        <row r="442">
          <cell r="A442" t="str">
            <v xml:space="preserve">    [CommSelf_Gross_Pct_Ttl_Gross_Peers] Comm/self Gross as % of Ttl Gross Rev-Peers</v>
          </cell>
          <cell r="B442" t="str">
            <v>Greater Than 499 Beds</v>
          </cell>
          <cell r="C442">
            <v>0</v>
          </cell>
          <cell r="E442">
            <v>0</v>
          </cell>
          <cell r="G442">
            <v>0</v>
          </cell>
          <cell r="I442">
            <v>0</v>
          </cell>
          <cell r="K442">
            <v>0</v>
          </cell>
          <cell r="M442">
            <v>0</v>
          </cell>
          <cell r="O442">
            <v>0</v>
          </cell>
          <cell r="Q442">
            <v>0</v>
          </cell>
          <cell r="S442">
            <v>0</v>
          </cell>
        </row>
        <row r="443">
          <cell r="A443" t="str">
            <v xml:space="preserve">    [Phys_Gross_Pct_Ttl_Gross_Peers] Physician Gross as % of Ttl Gross Rev-Peers</v>
          </cell>
          <cell r="B443" t="str">
            <v>Greater Than 499 Beds</v>
          </cell>
          <cell r="C443">
            <v>0</v>
          </cell>
          <cell r="E443">
            <v>0</v>
          </cell>
          <cell r="G443">
            <v>0</v>
          </cell>
          <cell r="I443">
            <v>0</v>
          </cell>
          <cell r="K443">
            <v>0</v>
          </cell>
          <cell r="M443">
            <v>0</v>
          </cell>
          <cell r="O443">
            <v>0</v>
          </cell>
          <cell r="Q443">
            <v>0</v>
          </cell>
          <cell r="S443">
            <v>0</v>
          </cell>
        </row>
        <row r="444">
          <cell r="A444" t="str">
            <v xml:space="preserve">    [Medicare_Pct_Net_Rev_Peers] Medicare % of Net Rev-Peers</v>
          </cell>
          <cell r="B444" t="str">
            <v>Greater Than 499 Beds</v>
          </cell>
          <cell r="C444">
            <v>0</v>
          </cell>
          <cell r="E444">
            <v>0</v>
          </cell>
          <cell r="G444">
            <v>0</v>
          </cell>
          <cell r="I444">
            <v>0</v>
          </cell>
          <cell r="K444">
            <v>0</v>
          </cell>
          <cell r="M444">
            <v>0</v>
          </cell>
          <cell r="O444">
            <v>0</v>
          </cell>
          <cell r="Q444">
            <v>0</v>
          </cell>
          <cell r="S444">
            <v>0</v>
          </cell>
        </row>
        <row r="445">
          <cell r="A445" t="str">
            <v xml:space="preserve">    [Medicaid_Pct_Net_Rev_Peers] Medicaid % of Net Rev-Peers</v>
          </cell>
          <cell r="B445" t="str">
            <v>Greater Than 499 Beds</v>
          </cell>
          <cell r="C445">
            <v>0</v>
          </cell>
          <cell r="E445">
            <v>0</v>
          </cell>
          <cell r="G445">
            <v>0</v>
          </cell>
          <cell r="I445">
            <v>0</v>
          </cell>
          <cell r="K445">
            <v>0</v>
          </cell>
          <cell r="M445">
            <v>0</v>
          </cell>
          <cell r="O445">
            <v>0</v>
          </cell>
          <cell r="Q445">
            <v>0</v>
          </cell>
          <cell r="S445">
            <v>0</v>
          </cell>
        </row>
        <row r="446">
          <cell r="A446" t="str">
            <v xml:space="preserve">    [CommSelf_Pct_Net_Rev_Peers] Comm/self % of Net Rev-Peers</v>
          </cell>
          <cell r="B446" t="str">
            <v>Greater Than 499 Beds</v>
          </cell>
          <cell r="C446">
            <v>0</v>
          </cell>
          <cell r="E446">
            <v>0</v>
          </cell>
          <cell r="G446">
            <v>0</v>
          </cell>
          <cell r="I446">
            <v>0</v>
          </cell>
          <cell r="K446">
            <v>0</v>
          </cell>
          <cell r="M446">
            <v>0</v>
          </cell>
          <cell r="O446">
            <v>0</v>
          </cell>
          <cell r="Q446">
            <v>0</v>
          </cell>
          <cell r="S446">
            <v>0</v>
          </cell>
        </row>
        <row r="447">
          <cell r="A447" t="str">
            <v xml:space="preserve">    [Phys_Pct_Net_Rev_Peers] Physician % of Net Rev-Peers</v>
          </cell>
          <cell r="B447" t="str">
            <v>Greater Than 499 Beds</v>
          </cell>
          <cell r="C447">
            <v>0</v>
          </cell>
          <cell r="E447">
            <v>0</v>
          </cell>
          <cell r="G447">
            <v>0</v>
          </cell>
          <cell r="I447">
            <v>0</v>
          </cell>
          <cell r="K447">
            <v>0</v>
          </cell>
          <cell r="M447">
            <v>0</v>
          </cell>
          <cell r="O447">
            <v>0</v>
          </cell>
          <cell r="Q447">
            <v>0</v>
          </cell>
          <cell r="S447">
            <v>0</v>
          </cell>
        </row>
        <row r="448">
          <cell r="A448" t="str">
            <v xml:space="preserve">    [Free_Care_Gross_Peers] Free Care (Gross Revenue)-Peers</v>
          </cell>
          <cell r="B448" t="str">
            <v>Greater Than 499 Beds</v>
          </cell>
          <cell r="C448">
            <v>0</v>
          </cell>
          <cell r="E448">
            <v>0</v>
          </cell>
          <cell r="G448">
            <v>0</v>
          </cell>
          <cell r="I448">
            <v>0</v>
          </cell>
          <cell r="K448">
            <v>0</v>
          </cell>
          <cell r="M448">
            <v>0</v>
          </cell>
          <cell r="O448">
            <v>0</v>
          </cell>
          <cell r="Q448">
            <v>0</v>
          </cell>
          <cell r="S448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zoomScale="55" zoomScaleNormal="55" workbookViewId="0">
      <selection activeCell="B60" sqref="B60"/>
    </sheetView>
  </sheetViews>
  <sheetFormatPr defaultRowHeight="12.75"/>
  <cols>
    <col min="1" max="1" width="38.140625" customWidth="1"/>
    <col min="2" max="2" width="29.7109375" customWidth="1"/>
    <col min="3" max="3" width="16.42578125" customWidth="1"/>
    <col min="6" max="6" width="16.5703125" customWidth="1"/>
    <col min="8" max="8" width="40.5703125" customWidth="1"/>
    <col min="9" max="9" width="48.7109375" customWidth="1"/>
    <col min="11" max="11" width="29.140625" customWidth="1"/>
    <col min="12" max="12" width="64.7109375" customWidth="1"/>
  </cols>
  <sheetData>
    <row r="1" spans="1:12" ht="45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56.25">
      <c r="A2" s="382" t="s">
        <v>111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4"/>
    </row>
    <row r="3" spans="1:12" ht="44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55.5">
      <c r="A4" s="385" t="s">
        <v>112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7"/>
    </row>
    <row r="5" spans="1:12" ht="55.5">
      <c r="A5" s="385" t="s">
        <v>113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7"/>
    </row>
    <row r="6" spans="1:12" ht="35.25" thickBot="1">
      <c r="A6" s="388" t="s">
        <v>540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90"/>
    </row>
    <row r="7" spans="1:12" ht="15.75" thickTop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10" spans="1:12" ht="20.25">
      <c r="A10" s="185" t="s">
        <v>541</v>
      </c>
    </row>
  </sheetData>
  <mergeCells count="4">
    <mergeCell ref="A2:L2"/>
    <mergeCell ref="A4:L4"/>
    <mergeCell ref="A5:L5"/>
    <mergeCell ref="A6:L6"/>
  </mergeCells>
  <pageMargins left="0.7" right="0.7" top="0.75" bottom="0.75" header="0.3" footer="0.3"/>
  <pageSetup scale="39" orientation="landscape" r:id="rId1"/>
  <headerFooter differentFirst="1">
    <oddFooter xml:space="preserve">&amp;L&amp;D&amp;CGreen Mountain Care Board&amp;R&amp;P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20" bestFit="1" customWidth="1"/>
    <col min="5" max="7" width="7.7109375" style="86" customWidth="1"/>
    <col min="8" max="8" width="13.140625" style="120" bestFit="1" customWidth="1"/>
    <col min="9" max="11" width="7.7109375" style="86" customWidth="1"/>
    <col min="12" max="12" width="13.140625" style="120" bestFit="1" customWidth="1"/>
    <col min="13" max="15" width="7.7109375" style="86" customWidth="1"/>
    <col min="16" max="16" width="13.140625" style="120" bestFit="1" customWidth="1"/>
    <col min="17" max="19" width="7.7109375" style="86" customWidth="1"/>
    <col min="20" max="20" width="13.140625" style="120" bestFit="1" customWidth="1"/>
    <col min="21" max="23" width="7.7109375" style="85" customWidth="1"/>
    <col min="24" max="25" width="9.28515625" style="82" bestFit="1" customWidth="1"/>
    <col min="26" max="16384" width="9.140625" style="76"/>
  </cols>
  <sheetData>
    <row r="1" spans="1:25" ht="15.75">
      <c r="B1" s="77" t="s">
        <v>17</v>
      </c>
      <c r="C1" s="77"/>
      <c r="D1" s="118"/>
      <c r="E1" s="78"/>
      <c r="F1" s="78"/>
      <c r="G1" s="78"/>
      <c r="H1" s="118"/>
      <c r="I1" s="78"/>
      <c r="J1" s="78"/>
      <c r="K1" s="78"/>
      <c r="L1" s="118"/>
      <c r="M1" s="78"/>
      <c r="N1" s="78"/>
      <c r="O1" s="78"/>
      <c r="P1" s="118"/>
      <c r="Q1" s="78"/>
      <c r="R1" s="78"/>
      <c r="S1" s="78"/>
      <c r="T1" s="11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9"/>
      <c r="E2" s="81"/>
      <c r="F2" s="81"/>
      <c r="G2" s="81"/>
      <c r="H2" s="119"/>
      <c r="I2" s="81"/>
      <c r="J2" s="81"/>
      <c r="K2" s="81"/>
      <c r="L2" s="119"/>
      <c r="M2" s="81"/>
      <c r="N2" s="81"/>
      <c r="O2" s="81"/>
      <c r="P2" s="119"/>
      <c r="Q2" s="81"/>
      <c r="R2" s="81"/>
      <c r="S2" s="81"/>
      <c r="T2" s="119"/>
      <c r="U2" s="80"/>
      <c r="V2" s="80"/>
      <c r="W2" s="76"/>
      <c r="Y2" s="83" t="s">
        <v>306</v>
      </c>
    </row>
    <row r="3" spans="1:25" ht="15.75">
      <c r="A3" s="84" t="s">
        <v>104</v>
      </c>
    </row>
    <row r="4" spans="1:25" ht="15.75">
      <c r="A4" s="173" t="s">
        <v>358</v>
      </c>
      <c r="B4" s="394" t="s">
        <v>306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/>
      <c r="D5" s="400"/>
      <c r="E5" s="393" t="s">
        <v>36</v>
      </c>
      <c r="F5" s="393"/>
      <c r="G5" s="393"/>
      <c r="H5" s="400"/>
      <c r="I5" s="393" t="s">
        <v>36</v>
      </c>
      <c r="J5" s="393"/>
      <c r="K5" s="393"/>
      <c r="L5" s="400"/>
      <c r="M5" s="393" t="s">
        <v>36</v>
      </c>
      <c r="N5" s="393"/>
      <c r="O5" s="393"/>
      <c r="P5" s="400"/>
      <c r="Q5" s="393" t="s">
        <v>36</v>
      </c>
      <c r="R5" s="393"/>
      <c r="S5" s="393"/>
      <c r="T5" s="400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0"/>
      <c r="E6" s="8" t="s">
        <v>37</v>
      </c>
      <c r="F6" s="8" t="s">
        <v>38</v>
      </c>
      <c r="G6" s="8" t="s">
        <v>39</v>
      </c>
      <c r="H6" s="400"/>
      <c r="I6" s="8" t="s">
        <v>37</v>
      </c>
      <c r="J6" s="8" t="s">
        <v>38</v>
      </c>
      <c r="K6" s="8" t="s">
        <v>39</v>
      </c>
      <c r="L6" s="400"/>
      <c r="M6" s="8" t="s">
        <v>37</v>
      </c>
      <c r="N6" s="8" t="s">
        <v>38</v>
      </c>
      <c r="O6" s="8" t="s">
        <v>39</v>
      </c>
      <c r="P6" s="400"/>
      <c r="Q6" s="8" t="s">
        <v>37</v>
      </c>
      <c r="R6" s="8" t="s">
        <v>38</v>
      </c>
      <c r="S6" s="8" t="s">
        <v>39</v>
      </c>
      <c r="T6" s="400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21"/>
      <c r="E7" s="93"/>
      <c r="F7" s="93"/>
      <c r="G7" s="93"/>
      <c r="H7" s="121"/>
      <c r="I7" s="93"/>
      <c r="J7" s="93"/>
      <c r="K7" s="93"/>
      <c r="L7" s="121"/>
      <c r="M7" s="93"/>
      <c r="N7" s="93"/>
      <c r="O7" s="93"/>
      <c r="P7" s="121"/>
      <c r="Q7" s="93"/>
      <c r="R7" s="93"/>
      <c r="S7" s="93"/>
      <c r="T7" s="121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54">
        <v>1788</v>
      </c>
      <c r="E8" s="247">
        <v>7</v>
      </c>
      <c r="F8" s="247">
        <v>8</v>
      </c>
      <c r="G8" s="247">
        <v>8</v>
      </c>
      <c r="H8" s="154">
        <v>1802.0000000000002</v>
      </c>
      <c r="I8" s="247">
        <v>8</v>
      </c>
      <c r="J8" s="247">
        <v>9</v>
      </c>
      <c r="K8" s="247">
        <v>9</v>
      </c>
      <c r="L8" s="154">
        <v>1907.0000000000002</v>
      </c>
      <c r="M8" s="247">
        <v>7</v>
      </c>
      <c r="N8" s="247">
        <v>8</v>
      </c>
      <c r="O8" s="247">
        <v>8</v>
      </c>
      <c r="P8" s="154">
        <v>1707</v>
      </c>
      <c r="Q8" s="247">
        <v>7</v>
      </c>
      <c r="R8" s="247">
        <v>7</v>
      </c>
      <c r="S8" s="247">
        <v>7</v>
      </c>
      <c r="T8" s="154">
        <v>1824</v>
      </c>
      <c r="U8" s="247">
        <v>8</v>
      </c>
      <c r="V8" s="247">
        <v>9</v>
      </c>
      <c r="W8" s="247">
        <v>9</v>
      </c>
      <c r="X8" s="97">
        <v>5.8268590455049951E-2</v>
      </c>
      <c r="Y8" s="97">
        <v>-4.35238594651286E-2</v>
      </c>
    </row>
    <row r="9" spans="1:25" ht="28.35" customHeight="1">
      <c r="A9" s="76" t="s">
        <v>7</v>
      </c>
      <c r="B9" s="398"/>
      <c r="C9" s="96" t="s">
        <v>550</v>
      </c>
      <c r="D9" s="154">
        <v>1257</v>
      </c>
      <c r="E9" s="247">
        <v>3</v>
      </c>
      <c r="F9" s="247">
        <v>3</v>
      </c>
      <c r="G9" s="247">
        <v>3</v>
      </c>
      <c r="H9" s="154">
        <v>1175</v>
      </c>
      <c r="I9" s="247">
        <v>3</v>
      </c>
      <c r="J9" s="247">
        <v>3</v>
      </c>
      <c r="K9" s="247">
        <v>3</v>
      </c>
      <c r="L9" s="154">
        <v>1171.9999999999998</v>
      </c>
      <c r="M9" s="247">
        <v>3</v>
      </c>
      <c r="N9" s="247">
        <v>3</v>
      </c>
      <c r="O9" s="247">
        <v>3</v>
      </c>
      <c r="P9" s="154">
        <v>1198</v>
      </c>
      <c r="Q9" s="247">
        <v>4</v>
      </c>
      <c r="R9" s="247">
        <v>4</v>
      </c>
      <c r="S9" s="247">
        <v>4</v>
      </c>
      <c r="T9" s="154">
        <v>1186</v>
      </c>
      <c r="U9" s="247">
        <v>3</v>
      </c>
      <c r="V9" s="247">
        <v>3</v>
      </c>
      <c r="W9" s="247">
        <v>3</v>
      </c>
      <c r="X9" s="97">
        <v>-2.5531914893619501E-3</v>
      </c>
      <c r="Y9" s="97">
        <v>1.1945392491467866E-2</v>
      </c>
    </row>
    <row r="10" spans="1:25" ht="28.35" customHeight="1">
      <c r="A10" s="76" t="s">
        <v>8</v>
      </c>
      <c r="B10" s="398"/>
      <c r="C10" s="96" t="s">
        <v>551</v>
      </c>
      <c r="D10" s="154">
        <v>137.00000000000003</v>
      </c>
      <c r="E10" s="247">
        <v>1</v>
      </c>
      <c r="F10" s="247">
        <v>1</v>
      </c>
      <c r="G10" s="247">
        <v>1</v>
      </c>
      <c r="H10" s="154">
        <v>138</v>
      </c>
      <c r="I10" s="247">
        <v>1</v>
      </c>
      <c r="J10" s="247">
        <v>1</v>
      </c>
      <c r="K10" s="247">
        <v>1</v>
      </c>
      <c r="L10" s="154">
        <v>149</v>
      </c>
      <c r="M10" s="247">
        <v>1</v>
      </c>
      <c r="N10" s="247">
        <v>1</v>
      </c>
      <c r="O10" s="247">
        <v>1</v>
      </c>
      <c r="P10" s="154">
        <v>123</v>
      </c>
      <c r="Q10" s="247">
        <v>2</v>
      </c>
      <c r="R10" s="247">
        <v>2</v>
      </c>
      <c r="S10" s="247">
        <v>2</v>
      </c>
      <c r="T10" s="154">
        <v>123</v>
      </c>
      <c r="U10" s="247">
        <v>1</v>
      </c>
      <c r="V10" s="247">
        <v>1</v>
      </c>
      <c r="W10" s="247">
        <v>1</v>
      </c>
      <c r="X10" s="97">
        <v>7.9710144927536142E-2</v>
      </c>
      <c r="Y10" s="97">
        <v>-0.17449664429530198</v>
      </c>
    </row>
    <row r="11" spans="1:25" ht="28.35" customHeight="1">
      <c r="A11" s="76" t="s">
        <v>9</v>
      </c>
      <c r="B11" s="398"/>
      <c r="C11" s="96" t="s">
        <v>552</v>
      </c>
      <c r="D11" s="154">
        <v>362.00000000000006</v>
      </c>
      <c r="E11" s="247">
        <v>2</v>
      </c>
      <c r="F11" s="247">
        <v>2</v>
      </c>
      <c r="G11" s="247">
        <v>2</v>
      </c>
      <c r="H11" s="154">
        <v>393.99999999999994</v>
      </c>
      <c r="I11" s="247">
        <v>2</v>
      </c>
      <c r="J11" s="247">
        <v>2</v>
      </c>
      <c r="K11" s="247">
        <v>2</v>
      </c>
      <c r="L11" s="154">
        <v>396</v>
      </c>
      <c r="M11" s="247">
        <v>2</v>
      </c>
      <c r="N11" s="247">
        <v>2</v>
      </c>
      <c r="O11" s="247">
        <v>2</v>
      </c>
      <c r="P11" s="154">
        <v>422.00000000000006</v>
      </c>
      <c r="Q11" s="247">
        <v>3</v>
      </c>
      <c r="R11" s="247">
        <v>3</v>
      </c>
      <c r="S11" s="247">
        <v>3</v>
      </c>
      <c r="T11" s="154">
        <v>381.99999999999994</v>
      </c>
      <c r="U11" s="247">
        <v>2</v>
      </c>
      <c r="V11" s="247">
        <v>2</v>
      </c>
      <c r="W11" s="247">
        <v>2</v>
      </c>
      <c r="X11" s="97">
        <v>5.0761421319798217E-3</v>
      </c>
      <c r="Y11" s="97">
        <v>-3.535353535353547E-2</v>
      </c>
    </row>
    <row r="12" spans="1:25" ht="28.35" customHeight="1">
      <c r="A12" s="76" t="s">
        <v>10</v>
      </c>
      <c r="B12" s="398"/>
      <c r="C12" s="96" t="s">
        <v>553</v>
      </c>
      <c r="D12" s="154">
        <v>1367.9999999999998</v>
      </c>
      <c r="E12" s="247">
        <v>5</v>
      </c>
      <c r="F12" s="247">
        <v>5</v>
      </c>
      <c r="G12" s="247">
        <v>5</v>
      </c>
      <c r="H12" s="154">
        <v>1800</v>
      </c>
      <c r="I12" s="247">
        <v>7</v>
      </c>
      <c r="J12" s="247">
        <v>8</v>
      </c>
      <c r="K12" s="247">
        <v>8</v>
      </c>
      <c r="L12" s="154">
        <v>1357.0000000000002</v>
      </c>
      <c r="M12" s="247">
        <v>4</v>
      </c>
      <c r="N12" s="247">
        <v>4</v>
      </c>
      <c r="O12" s="247">
        <v>4</v>
      </c>
      <c r="P12" s="154">
        <v>1769</v>
      </c>
      <c r="Q12" s="247">
        <v>8</v>
      </c>
      <c r="R12" s="247">
        <v>8</v>
      </c>
      <c r="S12" s="247">
        <v>8</v>
      </c>
      <c r="T12" s="154">
        <v>1426</v>
      </c>
      <c r="U12" s="247">
        <v>4</v>
      </c>
      <c r="V12" s="247">
        <v>4</v>
      </c>
      <c r="W12" s="247">
        <v>4</v>
      </c>
      <c r="X12" s="97">
        <v>-0.24611111111111095</v>
      </c>
      <c r="Y12" s="97">
        <v>5.0847457627118509E-2</v>
      </c>
    </row>
    <row r="13" spans="1:25" ht="28.35" customHeight="1">
      <c r="A13" s="76" t="s">
        <v>11</v>
      </c>
      <c r="B13" s="398"/>
      <c r="C13" s="96" t="s">
        <v>554</v>
      </c>
      <c r="D13" s="154">
        <v>1259</v>
      </c>
      <c r="E13" s="247">
        <v>4</v>
      </c>
      <c r="F13" s="247">
        <v>4</v>
      </c>
      <c r="G13" s="247">
        <v>4</v>
      </c>
      <c r="H13" s="154">
        <v>1425</v>
      </c>
      <c r="I13" s="247">
        <v>4</v>
      </c>
      <c r="J13" s="247">
        <v>4</v>
      </c>
      <c r="K13" s="247">
        <v>4</v>
      </c>
      <c r="L13" s="154">
        <v>1395.0000000000002</v>
      </c>
      <c r="M13" s="247">
        <v>5</v>
      </c>
      <c r="N13" s="247">
        <v>5</v>
      </c>
      <c r="O13" s="247">
        <v>5</v>
      </c>
      <c r="P13" s="154">
        <v>1506</v>
      </c>
      <c r="Q13" s="247">
        <v>5</v>
      </c>
      <c r="R13" s="247">
        <v>5</v>
      </c>
      <c r="S13" s="247">
        <v>5</v>
      </c>
      <c r="T13" s="154">
        <v>1495</v>
      </c>
      <c r="U13" s="247">
        <v>7</v>
      </c>
      <c r="V13" s="247">
        <v>7</v>
      </c>
      <c r="W13" s="247">
        <v>7</v>
      </c>
      <c r="X13" s="97">
        <v>-2.1052631578947212E-2</v>
      </c>
      <c r="Y13" s="97">
        <v>7.168458781361986E-2</v>
      </c>
    </row>
    <row r="14" spans="1:25" ht="28.35" customHeight="1">
      <c r="A14" s="76" t="s">
        <v>13</v>
      </c>
      <c r="B14" s="398"/>
      <c r="C14" s="96" t="s">
        <v>555</v>
      </c>
      <c r="D14" s="154">
        <v>1437.9999999999998</v>
      </c>
      <c r="E14" s="247">
        <v>6</v>
      </c>
      <c r="F14" s="247">
        <v>6</v>
      </c>
      <c r="G14" s="247">
        <v>6</v>
      </c>
      <c r="H14" s="154">
        <v>1433</v>
      </c>
      <c r="I14" s="247">
        <v>5</v>
      </c>
      <c r="J14" s="247">
        <v>5</v>
      </c>
      <c r="K14" s="247">
        <v>5</v>
      </c>
      <c r="L14" s="154">
        <v>1507</v>
      </c>
      <c r="M14" s="247">
        <v>6</v>
      </c>
      <c r="N14" s="247">
        <v>6</v>
      </c>
      <c r="O14" s="247">
        <v>6</v>
      </c>
      <c r="P14" s="154">
        <v>1575</v>
      </c>
      <c r="Q14" s="247">
        <v>6</v>
      </c>
      <c r="R14" s="247">
        <v>6</v>
      </c>
      <c r="S14" s="247">
        <v>6</v>
      </c>
      <c r="T14" s="154">
        <v>1487.9999999999998</v>
      </c>
      <c r="U14" s="247">
        <v>6</v>
      </c>
      <c r="V14" s="247">
        <v>6</v>
      </c>
      <c r="W14" s="247">
        <v>6</v>
      </c>
      <c r="X14" s="97">
        <v>5.1639916259595298E-2</v>
      </c>
      <c r="Y14" s="97">
        <v>-1.2607830126078468E-2</v>
      </c>
    </row>
    <row r="15" spans="1:25" ht="28.35" customHeight="1" thickBot="1">
      <c r="A15" s="76" t="s">
        <v>16</v>
      </c>
      <c r="B15" s="399"/>
      <c r="C15" s="98" t="s">
        <v>556</v>
      </c>
      <c r="D15" s="155">
        <v>1905.9999999999998</v>
      </c>
      <c r="E15" s="248">
        <v>8</v>
      </c>
      <c r="F15" s="248">
        <v>9</v>
      </c>
      <c r="G15" s="248">
        <v>9</v>
      </c>
      <c r="H15" s="155">
        <v>1754.9999999999998</v>
      </c>
      <c r="I15" s="248">
        <v>6</v>
      </c>
      <c r="J15" s="248">
        <v>7</v>
      </c>
      <c r="K15" s="248">
        <v>7</v>
      </c>
      <c r="L15" s="155">
        <v>2015.0000000000007</v>
      </c>
      <c r="M15" s="248">
        <v>8</v>
      </c>
      <c r="N15" s="248">
        <v>9</v>
      </c>
      <c r="O15" s="248">
        <v>9</v>
      </c>
      <c r="P15" s="155">
        <v>0</v>
      </c>
      <c r="Q15" s="248">
        <v>1</v>
      </c>
      <c r="R15" s="248">
        <v>1</v>
      </c>
      <c r="S15" s="248">
        <v>1</v>
      </c>
      <c r="T15" s="155">
        <v>1437</v>
      </c>
      <c r="U15" s="248">
        <v>5</v>
      </c>
      <c r="V15" s="248">
        <v>5</v>
      </c>
      <c r="W15" s="248">
        <v>5</v>
      </c>
      <c r="X15" s="99">
        <v>0.14814814814814858</v>
      </c>
      <c r="Y15" s="99">
        <v>-0.28684863523573223</v>
      </c>
    </row>
    <row r="16" spans="1:25" ht="28.35" customHeight="1" thickTop="1">
      <c r="A16" s="76" t="s">
        <v>3</v>
      </c>
      <c r="C16" s="100" t="s">
        <v>557</v>
      </c>
      <c r="D16" s="156">
        <v>1617.9999999999998</v>
      </c>
      <c r="E16" s="249"/>
      <c r="F16" s="250">
        <v>7</v>
      </c>
      <c r="G16" s="250">
        <v>7</v>
      </c>
      <c r="H16" s="156">
        <v>1691.0000000000007</v>
      </c>
      <c r="I16" s="249"/>
      <c r="J16" s="250">
        <v>6</v>
      </c>
      <c r="K16" s="250">
        <v>6</v>
      </c>
      <c r="L16" s="156">
        <v>1556.0000000000002</v>
      </c>
      <c r="M16" s="249"/>
      <c r="N16" s="250">
        <v>7</v>
      </c>
      <c r="O16" s="250">
        <v>7</v>
      </c>
      <c r="P16" s="156">
        <v>1779.9999999999998</v>
      </c>
      <c r="Q16" s="249"/>
      <c r="R16" s="250">
        <v>9</v>
      </c>
      <c r="S16" s="250">
        <v>9</v>
      </c>
      <c r="T16" s="156">
        <v>1797</v>
      </c>
      <c r="U16" s="249"/>
      <c r="V16" s="250">
        <v>8</v>
      </c>
      <c r="W16" s="250">
        <v>8</v>
      </c>
      <c r="X16" s="101">
        <v>-7.9834417504435429E-2</v>
      </c>
      <c r="Y16" s="101">
        <v>0.15488431876606668</v>
      </c>
    </row>
    <row r="17" spans="1:25" ht="28.35" customHeight="1">
      <c r="A17" s="76" t="s">
        <v>12</v>
      </c>
      <c r="C17" s="96" t="s">
        <v>558</v>
      </c>
      <c r="D17" s="154">
        <v>2557</v>
      </c>
      <c r="E17" s="251"/>
      <c r="F17" s="247">
        <v>10</v>
      </c>
      <c r="G17" s="247">
        <v>10</v>
      </c>
      <c r="H17" s="154">
        <v>2441</v>
      </c>
      <c r="I17" s="251"/>
      <c r="J17" s="247">
        <v>10</v>
      </c>
      <c r="K17" s="247">
        <v>10</v>
      </c>
      <c r="L17" s="154">
        <v>2522</v>
      </c>
      <c r="M17" s="251"/>
      <c r="N17" s="247">
        <v>10</v>
      </c>
      <c r="O17" s="247">
        <v>10</v>
      </c>
      <c r="P17" s="154">
        <v>2348.0000000000005</v>
      </c>
      <c r="Q17" s="251"/>
      <c r="R17" s="247">
        <v>10</v>
      </c>
      <c r="S17" s="247">
        <v>10</v>
      </c>
      <c r="T17" s="154">
        <v>2373.9999999999995</v>
      </c>
      <c r="U17" s="251"/>
      <c r="V17" s="247">
        <v>10</v>
      </c>
      <c r="W17" s="247">
        <v>10</v>
      </c>
      <c r="X17" s="97">
        <v>3.3183121671446214E-2</v>
      </c>
      <c r="Y17" s="97">
        <v>-5.8683584456780569E-2</v>
      </c>
    </row>
    <row r="18" spans="1:25" ht="28.35" customHeight="1">
      <c r="D18" s="157"/>
      <c r="E18" s="252"/>
      <c r="F18" s="252"/>
      <c r="G18" s="252"/>
      <c r="H18" s="157"/>
      <c r="I18" s="252"/>
      <c r="J18" s="252"/>
      <c r="K18" s="252"/>
      <c r="L18" s="157"/>
      <c r="M18" s="252"/>
      <c r="N18" s="252"/>
      <c r="O18" s="252"/>
      <c r="P18" s="157"/>
      <c r="Q18" s="252"/>
      <c r="R18" s="252"/>
      <c r="S18" s="252"/>
      <c r="T18" s="157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8"/>
      <c r="E19" s="236"/>
      <c r="F19" s="236"/>
      <c r="G19" s="236"/>
      <c r="H19" s="158"/>
      <c r="I19" s="236"/>
      <c r="J19" s="236"/>
      <c r="K19" s="236"/>
      <c r="L19" s="158"/>
      <c r="M19" s="236"/>
      <c r="N19" s="236"/>
      <c r="O19" s="236"/>
      <c r="P19" s="158"/>
      <c r="Q19" s="236"/>
      <c r="R19" s="236"/>
      <c r="S19" s="236"/>
      <c r="T19" s="158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56">
        <v>4141</v>
      </c>
      <c r="E20" s="249"/>
      <c r="F20" s="250">
        <v>2</v>
      </c>
      <c r="G20" s="250">
        <v>12</v>
      </c>
      <c r="H20" s="156">
        <v>3949</v>
      </c>
      <c r="I20" s="249"/>
      <c r="J20" s="250">
        <v>2</v>
      </c>
      <c r="K20" s="250">
        <v>12</v>
      </c>
      <c r="L20" s="156">
        <v>4124</v>
      </c>
      <c r="M20" s="249"/>
      <c r="N20" s="250">
        <v>2</v>
      </c>
      <c r="O20" s="250">
        <v>12</v>
      </c>
      <c r="P20" s="156">
        <v>3891</v>
      </c>
      <c r="Q20" s="249"/>
      <c r="R20" s="250">
        <v>2</v>
      </c>
      <c r="S20" s="250">
        <v>12</v>
      </c>
      <c r="T20" s="156">
        <v>3851</v>
      </c>
      <c r="U20" s="249"/>
      <c r="V20" s="250">
        <v>2</v>
      </c>
      <c r="W20" s="250">
        <v>12</v>
      </c>
      <c r="X20" s="101">
        <v>4.4315016459863354E-2</v>
      </c>
      <c r="Y20" s="101">
        <v>-6.6197866149369511E-2</v>
      </c>
    </row>
    <row r="21" spans="1:25" ht="28.35" customHeight="1">
      <c r="A21" s="76" t="s">
        <v>14</v>
      </c>
      <c r="C21" s="96" t="s">
        <v>560</v>
      </c>
      <c r="D21" s="154">
        <v>6525</v>
      </c>
      <c r="E21" s="251"/>
      <c r="F21" s="247">
        <v>3</v>
      </c>
      <c r="G21" s="247">
        <v>13</v>
      </c>
      <c r="H21" s="154">
        <v>7152</v>
      </c>
      <c r="I21" s="251"/>
      <c r="J21" s="247">
        <v>3</v>
      </c>
      <c r="K21" s="247">
        <v>13</v>
      </c>
      <c r="L21" s="154">
        <v>6908.0000000000009</v>
      </c>
      <c r="M21" s="251"/>
      <c r="N21" s="247">
        <v>3</v>
      </c>
      <c r="O21" s="247">
        <v>13</v>
      </c>
      <c r="P21" s="154">
        <v>6904.9999999999964</v>
      </c>
      <c r="Q21" s="251"/>
      <c r="R21" s="247">
        <v>3</v>
      </c>
      <c r="S21" s="247">
        <v>13</v>
      </c>
      <c r="T21" s="154">
        <v>6886.9999999999964</v>
      </c>
      <c r="U21" s="251"/>
      <c r="V21" s="247">
        <v>3</v>
      </c>
      <c r="W21" s="247">
        <v>13</v>
      </c>
      <c r="X21" s="97">
        <v>-3.4116331096196717E-2</v>
      </c>
      <c r="Y21" s="97">
        <v>-3.0399536768970226E-3</v>
      </c>
    </row>
    <row r="22" spans="1:25" ht="28.35" customHeight="1">
      <c r="A22" s="76" t="s">
        <v>15</v>
      </c>
      <c r="C22" s="96" t="s">
        <v>561</v>
      </c>
      <c r="D22" s="154">
        <v>3382.9999999999995</v>
      </c>
      <c r="E22" s="251"/>
      <c r="F22" s="247">
        <v>1</v>
      </c>
      <c r="G22" s="247">
        <v>11</v>
      </c>
      <c r="H22" s="154">
        <v>3418.9999999999995</v>
      </c>
      <c r="I22" s="251"/>
      <c r="J22" s="247">
        <v>1</v>
      </c>
      <c r="K22" s="247">
        <v>11</v>
      </c>
      <c r="L22" s="154">
        <v>3498</v>
      </c>
      <c r="M22" s="251"/>
      <c r="N22" s="247">
        <v>1</v>
      </c>
      <c r="O22" s="247">
        <v>11</v>
      </c>
      <c r="P22" s="154">
        <v>3400.9999999999995</v>
      </c>
      <c r="Q22" s="251"/>
      <c r="R22" s="247">
        <v>1</v>
      </c>
      <c r="S22" s="247">
        <v>11</v>
      </c>
      <c r="T22" s="154">
        <v>3424.9999999999995</v>
      </c>
      <c r="U22" s="251"/>
      <c r="V22" s="247">
        <v>1</v>
      </c>
      <c r="W22" s="247">
        <v>11</v>
      </c>
      <c r="X22" s="97">
        <v>2.3106171395144814E-2</v>
      </c>
      <c r="Y22" s="97">
        <v>-2.0869068038879446E-2</v>
      </c>
    </row>
    <row r="23" spans="1:25" ht="28.35" customHeight="1">
      <c r="D23" s="157"/>
      <c r="E23" s="253"/>
      <c r="F23" s="253"/>
      <c r="G23" s="253"/>
      <c r="H23" s="159"/>
      <c r="I23" s="253"/>
      <c r="J23" s="253"/>
      <c r="K23" s="253"/>
      <c r="L23" s="159"/>
      <c r="M23" s="253"/>
      <c r="N23" s="253"/>
      <c r="O23" s="253"/>
      <c r="P23" s="159"/>
      <c r="Q23" s="253"/>
      <c r="R23" s="253"/>
      <c r="S23" s="253"/>
      <c r="T23" s="159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58"/>
      <c r="E24" s="236"/>
      <c r="F24" s="236"/>
      <c r="G24" s="236"/>
      <c r="H24" s="158"/>
      <c r="I24" s="236"/>
      <c r="J24" s="236"/>
      <c r="K24" s="236"/>
      <c r="L24" s="158"/>
      <c r="M24" s="236"/>
      <c r="N24" s="236"/>
      <c r="O24" s="236"/>
      <c r="P24" s="158"/>
      <c r="Q24" s="236"/>
      <c r="R24" s="236"/>
      <c r="S24" s="236"/>
      <c r="T24" s="158"/>
      <c r="U24" s="236"/>
      <c r="V24" s="236"/>
      <c r="W24" s="236"/>
      <c r="X24" s="94"/>
      <c r="Y24" s="95"/>
    </row>
    <row r="25" spans="1:25" ht="28.35" customHeight="1">
      <c r="A25" s="172" t="s">
        <v>214</v>
      </c>
      <c r="C25" s="100" t="s">
        <v>562</v>
      </c>
      <c r="D25" s="156">
        <v>19496</v>
      </c>
      <c r="E25" s="249"/>
      <c r="F25" s="249"/>
      <c r="G25" s="250">
        <v>14</v>
      </c>
      <c r="H25" s="156">
        <v>19763</v>
      </c>
      <c r="I25" s="249"/>
      <c r="J25" s="249"/>
      <c r="K25" s="250">
        <v>14</v>
      </c>
      <c r="L25" s="156">
        <v>19489</v>
      </c>
      <c r="M25" s="249"/>
      <c r="N25" s="249"/>
      <c r="O25" s="250">
        <v>14</v>
      </c>
      <c r="P25" s="156">
        <v>20539</v>
      </c>
      <c r="Q25" s="249"/>
      <c r="R25" s="249"/>
      <c r="S25" s="250">
        <v>14</v>
      </c>
      <c r="T25" s="156">
        <v>20032</v>
      </c>
      <c r="U25" s="249"/>
      <c r="V25" s="249"/>
      <c r="W25" s="250">
        <v>14</v>
      </c>
      <c r="X25" s="101">
        <v>-1.3864291858523559E-2</v>
      </c>
      <c r="Y25" s="101">
        <v>2.7861870798912225E-2</v>
      </c>
    </row>
    <row r="26" spans="1:25" ht="28.35" customHeight="1">
      <c r="D26" s="157"/>
      <c r="E26" s="254"/>
      <c r="F26" s="254"/>
      <c r="G26" s="254"/>
      <c r="H26" s="157"/>
      <c r="I26" s="254"/>
      <c r="J26" s="254"/>
      <c r="K26" s="254"/>
      <c r="L26" s="157"/>
      <c r="M26" s="254"/>
      <c r="N26" s="254"/>
      <c r="O26" s="254"/>
      <c r="P26" s="157"/>
      <c r="Q26" s="254"/>
      <c r="R26" s="254"/>
      <c r="S26" s="254"/>
      <c r="T26" s="157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58"/>
      <c r="E27" s="236"/>
      <c r="F27" s="236"/>
      <c r="G27" s="236"/>
      <c r="H27" s="158"/>
      <c r="I27" s="236"/>
      <c r="J27" s="236"/>
      <c r="K27" s="236"/>
      <c r="L27" s="158"/>
      <c r="M27" s="236"/>
      <c r="N27" s="236"/>
      <c r="O27" s="236"/>
      <c r="P27" s="158"/>
      <c r="Q27" s="236"/>
      <c r="R27" s="236"/>
      <c r="S27" s="236"/>
      <c r="T27" s="158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56">
        <v>47235</v>
      </c>
      <c r="E28" s="251"/>
      <c r="F28" s="247"/>
      <c r="G28" s="247"/>
      <c r="H28" s="156">
        <v>48337.000000000007</v>
      </c>
      <c r="I28" s="251"/>
      <c r="J28" s="247"/>
      <c r="K28" s="247"/>
      <c r="L28" s="156">
        <v>47995</v>
      </c>
      <c r="M28" s="251"/>
      <c r="N28" s="247"/>
      <c r="O28" s="247"/>
      <c r="P28" s="156">
        <v>47164</v>
      </c>
      <c r="Q28" s="251"/>
      <c r="R28" s="247"/>
      <c r="S28" s="247"/>
      <c r="T28" s="156">
        <v>47727</v>
      </c>
      <c r="U28" s="251"/>
      <c r="V28" s="247"/>
      <c r="W28" s="247"/>
      <c r="X28" s="105">
        <v>-7.0753253201483179E-3</v>
      </c>
      <c r="Y28" s="105">
        <v>-5.583914991144856E-3</v>
      </c>
    </row>
    <row r="29" spans="1:25" ht="28.35" customHeight="1">
      <c r="C29" s="96" t="s">
        <v>28</v>
      </c>
      <c r="D29" s="154">
        <v>1703</v>
      </c>
      <c r="E29" s="255"/>
      <c r="F29" s="255"/>
      <c r="G29" s="255"/>
      <c r="H29" s="154">
        <v>1777.5</v>
      </c>
      <c r="I29" s="255"/>
      <c r="J29" s="255"/>
      <c r="K29" s="255"/>
      <c r="L29" s="154">
        <v>1731.5000000000002</v>
      </c>
      <c r="M29" s="255"/>
      <c r="N29" s="255"/>
      <c r="O29" s="255"/>
      <c r="P29" s="154">
        <v>1738</v>
      </c>
      <c r="Q29" s="255"/>
      <c r="R29" s="255"/>
      <c r="S29" s="255"/>
      <c r="T29" s="154">
        <v>1646</v>
      </c>
      <c r="U29" s="255"/>
      <c r="V29" s="255"/>
      <c r="W29" s="255"/>
      <c r="X29" s="106">
        <v>-2.5879043600562479E-2</v>
      </c>
      <c r="Y29" s="106">
        <v>-4.9379151025122803E-2</v>
      </c>
    </row>
    <row r="30" spans="1:25" ht="28.35" customHeight="1">
      <c r="C30" s="96" t="s">
        <v>29</v>
      </c>
      <c r="D30" s="154">
        <v>1313.5</v>
      </c>
      <c r="E30" s="255"/>
      <c r="F30" s="255"/>
      <c r="G30" s="255"/>
      <c r="H30" s="154">
        <v>1429</v>
      </c>
      <c r="I30" s="255"/>
      <c r="J30" s="255"/>
      <c r="K30" s="255"/>
      <c r="L30" s="154">
        <v>1376.0000000000002</v>
      </c>
      <c r="M30" s="255"/>
      <c r="N30" s="255"/>
      <c r="O30" s="255"/>
      <c r="P30" s="154">
        <v>1352</v>
      </c>
      <c r="Q30" s="255"/>
      <c r="R30" s="255"/>
      <c r="S30" s="255"/>
      <c r="T30" s="154">
        <v>1431.5</v>
      </c>
      <c r="U30" s="255"/>
      <c r="V30" s="255"/>
      <c r="W30" s="255"/>
      <c r="X30" s="106">
        <v>-3.7088873337998485E-2</v>
      </c>
      <c r="Y30" s="106">
        <v>4.0334302325581328E-2</v>
      </c>
    </row>
    <row r="31" spans="1:25" ht="28.35" customHeight="1">
      <c r="D31" s="157"/>
      <c r="E31" s="132"/>
      <c r="F31" s="132"/>
      <c r="G31" s="132"/>
      <c r="H31" s="157"/>
      <c r="I31" s="132"/>
      <c r="J31" s="132"/>
      <c r="K31" s="132"/>
      <c r="L31" s="157"/>
      <c r="M31" s="132"/>
      <c r="N31" s="132"/>
      <c r="O31" s="132"/>
      <c r="P31" s="157"/>
      <c r="Q31" s="132"/>
      <c r="R31" s="132"/>
      <c r="S31" s="132"/>
      <c r="T31" s="157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60"/>
      <c r="E32" s="129"/>
      <c r="F32" s="129"/>
      <c r="G32" s="129"/>
      <c r="H32" s="158"/>
      <c r="I32" s="129"/>
      <c r="J32" s="129"/>
      <c r="K32" s="129"/>
      <c r="L32" s="129"/>
      <c r="M32" s="160" t="s">
        <v>212</v>
      </c>
      <c r="N32" s="129"/>
      <c r="O32" s="129"/>
      <c r="P32" s="158"/>
      <c r="Q32" s="129"/>
      <c r="R32" s="129"/>
      <c r="S32" s="129"/>
      <c r="T32" s="158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56" t="s">
        <v>4</v>
      </c>
      <c r="E33" s="122"/>
      <c r="F33" s="122"/>
      <c r="G33" s="123"/>
      <c r="H33" s="156" t="s">
        <v>4</v>
      </c>
      <c r="I33" s="122"/>
      <c r="J33" s="122"/>
      <c r="K33" s="123"/>
      <c r="L33" s="156" t="s">
        <v>4</v>
      </c>
      <c r="M33" s="122"/>
      <c r="N33" s="122"/>
      <c r="O33" s="123"/>
      <c r="P33" s="156" t="s">
        <v>4</v>
      </c>
      <c r="Q33" s="122"/>
      <c r="R33" s="122"/>
      <c r="S33" s="123"/>
      <c r="T33" s="15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56" t="s">
        <v>4</v>
      </c>
      <c r="E34" s="126"/>
      <c r="F34" s="126"/>
      <c r="G34" s="127"/>
      <c r="H34" s="156" t="s">
        <v>4</v>
      </c>
      <c r="I34" s="126"/>
      <c r="J34" s="126"/>
      <c r="K34" s="127"/>
      <c r="L34" s="156" t="s">
        <v>4</v>
      </c>
      <c r="M34" s="126"/>
      <c r="N34" s="126"/>
      <c r="O34" s="127"/>
      <c r="P34" s="156" t="s">
        <v>4</v>
      </c>
      <c r="Q34" s="126"/>
      <c r="R34" s="126"/>
      <c r="S34" s="127"/>
      <c r="T34" s="15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56" t="s">
        <v>4</v>
      </c>
      <c r="E35" s="126"/>
      <c r="F35" s="126"/>
      <c r="G35" s="127"/>
      <c r="H35" s="156" t="s">
        <v>4</v>
      </c>
      <c r="I35" s="126"/>
      <c r="J35" s="126"/>
      <c r="K35" s="127"/>
      <c r="L35" s="156" t="s">
        <v>4</v>
      </c>
      <c r="M35" s="126"/>
      <c r="N35" s="126"/>
      <c r="O35" s="127"/>
      <c r="P35" s="156" t="s">
        <v>4</v>
      </c>
      <c r="Q35" s="126"/>
      <c r="R35" s="126"/>
      <c r="S35" s="127"/>
      <c r="T35" s="15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56" t="s">
        <v>4</v>
      </c>
      <c r="E36" s="126"/>
      <c r="F36" s="126"/>
      <c r="G36" s="127"/>
      <c r="H36" s="156" t="s">
        <v>4</v>
      </c>
      <c r="I36" s="126"/>
      <c r="J36" s="126"/>
      <c r="K36" s="127"/>
      <c r="L36" s="156" t="s">
        <v>4</v>
      </c>
      <c r="M36" s="126"/>
      <c r="N36" s="126"/>
      <c r="O36" s="127"/>
      <c r="P36" s="156" t="s">
        <v>4</v>
      </c>
      <c r="Q36" s="126"/>
      <c r="R36" s="126"/>
      <c r="S36" s="127"/>
      <c r="T36" s="15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72" t="s">
        <v>215</v>
      </c>
      <c r="C37" s="96" t="s">
        <v>216</v>
      </c>
      <c r="D37" s="156" t="s">
        <v>4</v>
      </c>
      <c r="E37" s="126"/>
      <c r="F37" s="126"/>
      <c r="G37" s="127"/>
      <c r="H37" s="156" t="s">
        <v>4</v>
      </c>
      <c r="I37" s="126"/>
      <c r="J37" s="126"/>
      <c r="K37" s="127"/>
      <c r="L37" s="156" t="s">
        <v>4</v>
      </c>
      <c r="M37" s="126"/>
      <c r="N37" s="126"/>
      <c r="O37" s="127"/>
      <c r="P37" s="156"/>
      <c r="Q37" s="126"/>
      <c r="R37" s="126"/>
      <c r="S37" s="127"/>
      <c r="T37" s="156"/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56" t="s">
        <v>4</v>
      </c>
      <c r="E38" s="126"/>
      <c r="F38" s="126"/>
      <c r="G38" s="127"/>
      <c r="H38" s="156" t="s">
        <v>4</v>
      </c>
      <c r="I38" s="126"/>
      <c r="J38" s="126"/>
      <c r="K38" s="127"/>
      <c r="L38" s="156" t="s">
        <v>4</v>
      </c>
      <c r="M38" s="126"/>
      <c r="N38" s="126"/>
      <c r="O38" s="127"/>
      <c r="P38" s="156" t="s">
        <v>4</v>
      </c>
      <c r="Q38" s="126"/>
      <c r="R38" s="126"/>
      <c r="S38" s="127"/>
      <c r="T38" s="156" t="s">
        <v>4</v>
      </c>
      <c r="U38" s="126"/>
      <c r="V38" s="126"/>
      <c r="W38" s="127"/>
      <c r="X38" s="106" t="s">
        <v>563</v>
      </c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 hidden="1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dxfId="111" priority="3" operator="notEqual">
      <formula>""" """</formula>
    </cfRule>
    <cfRule type="cellIs" dxfId="110" priority="4" operator="equal">
      <formula>" "</formula>
    </cfRule>
  </conditionalFormatting>
  <conditionalFormatting sqref="A4">
    <cfRule type="cellIs" dxfId="109" priority="1" operator="notEqual">
      <formula>""" """</formula>
    </cfRule>
    <cfRule type="cellIs" dxfId="108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20" bestFit="1" customWidth="1"/>
    <col min="5" max="7" width="7.7109375" style="86" customWidth="1"/>
    <col min="8" max="8" width="13.140625" style="120" bestFit="1" customWidth="1"/>
    <col min="9" max="11" width="7.7109375" style="86" customWidth="1"/>
    <col min="12" max="12" width="13.140625" style="120" bestFit="1" customWidth="1"/>
    <col min="13" max="15" width="7.7109375" style="86" customWidth="1"/>
    <col min="16" max="16" width="13.140625" style="120" bestFit="1" customWidth="1"/>
    <col min="17" max="19" width="7.7109375" style="86" customWidth="1"/>
    <col min="20" max="20" width="13.140625" style="120" bestFit="1" customWidth="1"/>
    <col min="21" max="23" width="7.7109375" style="85" customWidth="1"/>
    <col min="24" max="24" width="9.28515625" style="82" bestFit="1" customWidth="1"/>
    <col min="25" max="25" width="15" style="82" customWidth="1"/>
    <col min="26" max="16384" width="9.140625" style="76"/>
  </cols>
  <sheetData>
    <row r="1" spans="1:25" ht="15.75">
      <c r="B1" s="77" t="s">
        <v>17</v>
      </c>
      <c r="C1" s="77"/>
      <c r="D1" s="118"/>
      <c r="E1" s="78"/>
      <c r="F1" s="78"/>
      <c r="G1" s="78"/>
      <c r="H1" s="118"/>
      <c r="I1" s="78"/>
      <c r="J1" s="78"/>
      <c r="K1" s="78"/>
      <c r="L1" s="118"/>
      <c r="M1" s="78"/>
      <c r="N1" s="78"/>
      <c r="O1" s="78"/>
      <c r="P1" s="118"/>
      <c r="Q1" s="78"/>
      <c r="R1" s="78"/>
      <c r="S1" s="78"/>
      <c r="T1" s="11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9"/>
      <c r="E2" s="81"/>
      <c r="F2" s="81"/>
      <c r="G2" s="81"/>
      <c r="H2" s="119"/>
      <c r="I2" s="81"/>
      <c r="J2" s="81"/>
      <c r="K2" s="81"/>
      <c r="L2" s="119"/>
      <c r="M2" s="81"/>
      <c r="N2" s="81"/>
      <c r="O2" s="81"/>
      <c r="P2" s="119"/>
      <c r="Q2" s="81"/>
      <c r="R2" s="81"/>
      <c r="S2" s="81"/>
      <c r="T2" s="119"/>
      <c r="U2" s="80"/>
      <c r="V2" s="80"/>
      <c r="W2" s="76"/>
      <c r="Y2" s="83" t="s">
        <v>593</v>
      </c>
    </row>
    <row r="3" spans="1:25" ht="15.75">
      <c r="A3" s="84" t="s">
        <v>104</v>
      </c>
    </row>
    <row r="4" spans="1:25" ht="15.75">
      <c r="A4" s="173" t="s">
        <v>356</v>
      </c>
      <c r="B4" s="394" t="s">
        <v>593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/>
      <c r="D5" s="400"/>
      <c r="E5" s="393" t="s">
        <v>36</v>
      </c>
      <c r="F5" s="393"/>
      <c r="G5" s="393"/>
      <c r="H5" s="400"/>
      <c r="I5" s="393" t="s">
        <v>36</v>
      </c>
      <c r="J5" s="393"/>
      <c r="K5" s="393"/>
      <c r="L5" s="400"/>
      <c r="M5" s="393" t="s">
        <v>36</v>
      </c>
      <c r="N5" s="393"/>
      <c r="O5" s="393"/>
      <c r="P5" s="400"/>
      <c r="Q5" s="393" t="s">
        <v>36</v>
      </c>
      <c r="R5" s="393"/>
      <c r="S5" s="393"/>
      <c r="T5" s="400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0"/>
      <c r="E6" s="8" t="s">
        <v>37</v>
      </c>
      <c r="F6" s="8" t="s">
        <v>38</v>
      </c>
      <c r="G6" s="8" t="s">
        <v>39</v>
      </c>
      <c r="H6" s="400"/>
      <c r="I6" s="8" t="s">
        <v>37</v>
      </c>
      <c r="J6" s="8" t="s">
        <v>38</v>
      </c>
      <c r="K6" s="8" t="s">
        <v>39</v>
      </c>
      <c r="L6" s="400"/>
      <c r="M6" s="8" t="s">
        <v>37</v>
      </c>
      <c r="N6" s="8" t="s">
        <v>38</v>
      </c>
      <c r="O6" s="8" t="s">
        <v>39</v>
      </c>
      <c r="P6" s="400"/>
      <c r="Q6" s="8" t="s">
        <v>37</v>
      </c>
      <c r="R6" s="8" t="s">
        <v>38</v>
      </c>
      <c r="S6" s="8" t="s">
        <v>39</v>
      </c>
      <c r="T6" s="400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21"/>
      <c r="E7" s="93"/>
      <c r="F7" s="93"/>
      <c r="G7" s="93"/>
      <c r="H7" s="121"/>
      <c r="I7" s="93"/>
      <c r="J7" s="93"/>
      <c r="K7" s="93"/>
      <c r="L7" s="121"/>
      <c r="M7" s="93"/>
      <c r="N7" s="93"/>
      <c r="O7" s="93"/>
      <c r="P7" s="121"/>
      <c r="Q7" s="93"/>
      <c r="R7" s="93"/>
      <c r="S7" s="93"/>
      <c r="T7" s="121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54">
        <v>4871.9999999999991</v>
      </c>
      <c r="E8" s="247">
        <v>7</v>
      </c>
      <c r="F8" s="247">
        <v>7</v>
      </c>
      <c r="G8" s="247">
        <v>7</v>
      </c>
      <c r="H8" s="154">
        <v>4647</v>
      </c>
      <c r="I8" s="247">
        <v>5</v>
      </c>
      <c r="J8" s="247">
        <v>5</v>
      </c>
      <c r="K8" s="247">
        <v>5</v>
      </c>
      <c r="L8" s="154">
        <v>5013</v>
      </c>
      <c r="M8" s="247">
        <v>7</v>
      </c>
      <c r="N8" s="247">
        <v>8</v>
      </c>
      <c r="O8" s="247">
        <v>8</v>
      </c>
      <c r="P8" s="154">
        <v>4221</v>
      </c>
      <c r="Q8" s="247">
        <v>5</v>
      </c>
      <c r="R8" s="247">
        <v>5</v>
      </c>
      <c r="S8" s="247">
        <v>5</v>
      </c>
      <c r="T8" s="154">
        <v>4437</v>
      </c>
      <c r="U8" s="247">
        <v>4</v>
      </c>
      <c r="V8" s="247">
        <v>4</v>
      </c>
      <c r="W8" s="247">
        <v>4</v>
      </c>
      <c r="X8" s="97">
        <v>7.8760490639121938E-2</v>
      </c>
      <c r="Y8" s="97">
        <v>-0.11490125673249552</v>
      </c>
    </row>
    <row r="9" spans="1:25" ht="28.35" customHeight="1">
      <c r="A9" s="76" t="s">
        <v>7</v>
      </c>
      <c r="B9" s="398"/>
      <c r="C9" s="96" t="s">
        <v>550</v>
      </c>
      <c r="D9" s="154">
        <v>4481</v>
      </c>
      <c r="E9" s="247">
        <v>4</v>
      </c>
      <c r="F9" s="247">
        <v>4</v>
      </c>
      <c r="G9" s="247">
        <v>4</v>
      </c>
      <c r="H9" s="154">
        <v>3871.9999999999995</v>
      </c>
      <c r="I9" s="247">
        <v>3</v>
      </c>
      <c r="J9" s="247">
        <v>3</v>
      </c>
      <c r="K9" s="247">
        <v>3</v>
      </c>
      <c r="L9" s="154">
        <v>4099.0000000000009</v>
      </c>
      <c r="M9" s="247">
        <v>3</v>
      </c>
      <c r="N9" s="247">
        <v>3</v>
      </c>
      <c r="O9" s="247">
        <v>3</v>
      </c>
      <c r="P9" s="154">
        <v>3613.9999999999986</v>
      </c>
      <c r="Q9" s="247">
        <v>4</v>
      </c>
      <c r="R9" s="247">
        <v>4</v>
      </c>
      <c r="S9" s="247">
        <v>4</v>
      </c>
      <c r="T9" s="154">
        <v>3649.0000000000005</v>
      </c>
      <c r="U9" s="247">
        <v>3</v>
      </c>
      <c r="V9" s="247">
        <v>3</v>
      </c>
      <c r="W9" s="247">
        <v>3</v>
      </c>
      <c r="X9" s="97">
        <v>5.8626033057851634E-2</v>
      </c>
      <c r="Y9" s="97">
        <v>-0.10978287387167607</v>
      </c>
    </row>
    <row r="10" spans="1:25" ht="28.35" customHeight="1">
      <c r="A10" s="76" t="s">
        <v>8</v>
      </c>
      <c r="B10" s="398"/>
      <c r="C10" s="96" t="s">
        <v>551</v>
      </c>
      <c r="D10" s="154">
        <v>396</v>
      </c>
      <c r="E10" s="247">
        <v>1</v>
      </c>
      <c r="F10" s="247">
        <v>1</v>
      </c>
      <c r="G10" s="247">
        <v>1</v>
      </c>
      <c r="H10" s="154">
        <v>384.99999999999994</v>
      </c>
      <c r="I10" s="247">
        <v>1</v>
      </c>
      <c r="J10" s="247">
        <v>1</v>
      </c>
      <c r="K10" s="247">
        <v>1</v>
      </c>
      <c r="L10" s="154">
        <v>378.99999999999994</v>
      </c>
      <c r="M10" s="247">
        <v>1</v>
      </c>
      <c r="N10" s="247">
        <v>1</v>
      </c>
      <c r="O10" s="247">
        <v>1</v>
      </c>
      <c r="P10" s="154">
        <v>353.00000000000006</v>
      </c>
      <c r="Q10" s="247">
        <v>2</v>
      </c>
      <c r="R10" s="247">
        <v>2</v>
      </c>
      <c r="S10" s="247">
        <v>2</v>
      </c>
      <c r="T10" s="154">
        <v>350.00000000000017</v>
      </c>
      <c r="U10" s="247">
        <v>1</v>
      </c>
      <c r="V10" s="247">
        <v>1</v>
      </c>
      <c r="W10" s="247">
        <v>1</v>
      </c>
      <c r="X10" s="97">
        <v>-1.558441558441559E-2</v>
      </c>
      <c r="Y10" s="97">
        <v>-7.6517150395777778E-2</v>
      </c>
    </row>
    <row r="11" spans="1:25" ht="28.35" customHeight="1">
      <c r="A11" s="76" t="s">
        <v>9</v>
      </c>
      <c r="B11" s="398"/>
      <c r="C11" s="96" t="s">
        <v>552</v>
      </c>
      <c r="D11" s="154">
        <v>1360</v>
      </c>
      <c r="E11" s="247">
        <v>2</v>
      </c>
      <c r="F11" s="247">
        <v>2</v>
      </c>
      <c r="G11" s="247">
        <v>2</v>
      </c>
      <c r="H11" s="154">
        <v>1485</v>
      </c>
      <c r="I11" s="247">
        <v>2</v>
      </c>
      <c r="J11" s="247">
        <v>2</v>
      </c>
      <c r="K11" s="247">
        <v>2</v>
      </c>
      <c r="L11" s="154">
        <v>1385.0000000000002</v>
      </c>
      <c r="M11" s="247">
        <v>2</v>
      </c>
      <c r="N11" s="247">
        <v>2</v>
      </c>
      <c r="O11" s="247">
        <v>2</v>
      </c>
      <c r="P11" s="154">
        <v>1541.0000000000002</v>
      </c>
      <c r="Q11" s="247">
        <v>3</v>
      </c>
      <c r="R11" s="247">
        <v>3</v>
      </c>
      <c r="S11" s="247">
        <v>3</v>
      </c>
      <c r="T11" s="154">
        <v>1348</v>
      </c>
      <c r="U11" s="247">
        <v>2</v>
      </c>
      <c r="V11" s="247">
        <v>2</v>
      </c>
      <c r="W11" s="247">
        <v>2</v>
      </c>
      <c r="X11" s="97">
        <v>-6.7340067340067145E-2</v>
      </c>
      <c r="Y11" s="97">
        <v>-2.6714801444043479E-2</v>
      </c>
    </row>
    <row r="12" spans="1:25" ht="28.35" customHeight="1">
      <c r="A12" s="76" t="s">
        <v>10</v>
      </c>
      <c r="B12" s="398"/>
      <c r="C12" s="96" t="s">
        <v>553</v>
      </c>
      <c r="D12" s="154">
        <v>4508</v>
      </c>
      <c r="E12" s="247">
        <v>5</v>
      </c>
      <c r="F12" s="247">
        <v>5</v>
      </c>
      <c r="G12" s="247">
        <v>5</v>
      </c>
      <c r="H12" s="154">
        <v>4783</v>
      </c>
      <c r="I12" s="247">
        <v>7</v>
      </c>
      <c r="J12" s="247">
        <v>7</v>
      </c>
      <c r="K12" s="247">
        <v>7</v>
      </c>
      <c r="L12" s="154">
        <v>4350.4000000000005</v>
      </c>
      <c r="M12" s="247">
        <v>4</v>
      </c>
      <c r="N12" s="247">
        <v>4</v>
      </c>
      <c r="O12" s="247">
        <v>4</v>
      </c>
      <c r="P12" s="154">
        <v>4860.5</v>
      </c>
      <c r="Q12" s="247">
        <v>6</v>
      </c>
      <c r="R12" s="247">
        <v>6</v>
      </c>
      <c r="S12" s="247">
        <v>6</v>
      </c>
      <c r="T12" s="154">
        <v>5210</v>
      </c>
      <c r="U12" s="247">
        <v>7</v>
      </c>
      <c r="V12" s="247">
        <v>8</v>
      </c>
      <c r="W12" s="247">
        <v>8</v>
      </c>
      <c r="X12" s="97">
        <v>-9.0445327200501691E-2</v>
      </c>
      <c r="Y12" s="97">
        <v>0.19759102611254131</v>
      </c>
    </row>
    <row r="13" spans="1:25" ht="28.35" customHeight="1">
      <c r="A13" s="76" t="s">
        <v>11</v>
      </c>
      <c r="B13" s="398"/>
      <c r="C13" s="96" t="s">
        <v>554</v>
      </c>
      <c r="D13" s="154">
        <v>4219.9999999999991</v>
      </c>
      <c r="E13" s="247">
        <v>3</v>
      </c>
      <c r="F13" s="247">
        <v>3</v>
      </c>
      <c r="G13" s="247">
        <v>3</v>
      </c>
      <c r="H13" s="154">
        <v>4568</v>
      </c>
      <c r="I13" s="247">
        <v>4</v>
      </c>
      <c r="J13" s="247">
        <v>4</v>
      </c>
      <c r="K13" s="247">
        <v>4</v>
      </c>
      <c r="L13" s="154">
        <v>4514.9999999999991</v>
      </c>
      <c r="M13" s="247">
        <v>5</v>
      </c>
      <c r="N13" s="247">
        <v>5</v>
      </c>
      <c r="O13" s="247">
        <v>5</v>
      </c>
      <c r="P13" s="154">
        <v>5626</v>
      </c>
      <c r="Q13" s="247">
        <v>8</v>
      </c>
      <c r="R13" s="247">
        <v>9</v>
      </c>
      <c r="S13" s="247">
        <v>9</v>
      </c>
      <c r="T13" s="154">
        <v>4946</v>
      </c>
      <c r="U13" s="247">
        <v>6</v>
      </c>
      <c r="V13" s="247">
        <v>7</v>
      </c>
      <c r="W13" s="247">
        <v>7</v>
      </c>
      <c r="X13" s="97">
        <v>-1.1602451838879313E-2</v>
      </c>
      <c r="Y13" s="97">
        <v>9.5459579180509735E-2</v>
      </c>
    </row>
    <row r="14" spans="1:25" ht="28.35" customHeight="1">
      <c r="A14" s="76" t="s">
        <v>13</v>
      </c>
      <c r="B14" s="398"/>
      <c r="C14" s="96" t="s">
        <v>555</v>
      </c>
      <c r="D14" s="154">
        <v>4619</v>
      </c>
      <c r="E14" s="247">
        <v>6</v>
      </c>
      <c r="F14" s="247">
        <v>6</v>
      </c>
      <c r="G14" s="247">
        <v>6</v>
      </c>
      <c r="H14" s="154">
        <v>4756</v>
      </c>
      <c r="I14" s="247">
        <v>6</v>
      </c>
      <c r="J14" s="247">
        <v>6</v>
      </c>
      <c r="K14" s="247">
        <v>6</v>
      </c>
      <c r="L14" s="154">
        <v>4791.9400000000005</v>
      </c>
      <c r="M14" s="247">
        <v>6</v>
      </c>
      <c r="N14" s="247">
        <v>6</v>
      </c>
      <c r="O14" s="247">
        <v>6</v>
      </c>
      <c r="P14" s="154">
        <v>5049</v>
      </c>
      <c r="Q14" s="247">
        <v>7</v>
      </c>
      <c r="R14" s="247">
        <v>7</v>
      </c>
      <c r="S14" s="247">
        <v>7</v>
      </c>
      <c r="T14" s="154">
        <v>4781</v>
      </c>
      <c r="U14" s="247">
        <v>5</v>
      </c>
      <c r="V14" s="247">
        <v>6</v>
      </c>
      <c r="W14" s="247">
        <v>6</v>
      </c>
      <c r="X14" s="97">
        <v>7.5567703952903464E-3</v>
      </c>
      <c r="Y14" s="97">
        <v>-2.2830002045102216E-3</v>
      </c>
    </row>
    <row r="15" spans="1:25" ht="28.35" customHeight="1" thickBot="1">
      <c r="A15" s="76" t="s">
        <v>16</v>
      </c>
      <c r="B15" s="399"/>
      <c r="C15" s="98" t="s">
        <v>556</v>
      </c>
      <c r="D15" s="155">
        <v>7643.0000000000009</v>
      </c>
      <c r="E15" s="248">
        <v>8</v>
      </c>
      <c r="F15" s="248">
        <v>9</v>
      </c>
      <c r="G15" s="248">
        <v>9</v>
      </c>
      <c r="H15" s="155">
        <v>9058</v>
      </c>
      <c r="I15" s="248">
        <v>8</v>
      </c>
      <c r="J15" s="248">
        <v>10</v>
      </c>
      <c r="K15" s="248">
        <v>10</v>
      </c>
      <c r="L15" s="155">
        <v>8426.0000000000018</v>
      </c>
      <c r="M15" s="248">
        <v>8</v>
      </c>
      <c r="N15" s="248">
        <v>10</v>
      </c>
      <c r="O15" s="248">
        <v>10</v>
      </c>
      <c r="P15" s="155">
        <v>0</v>
      </c>
      <c r="Q15" s="248">
        <v>1</v>
      </c>
      <c r="R15" s="248">
        <v>1</v>
      </c>
      <c r="S15" s="248">
        <v>1</v>
      </c>
      <c r="T15" s="155">
        <v>6317.0000000000009</v>
      </c>
      <c r="U15" s="248">
        <v>8</v>
      </c>
      <c r="V15" s="248">
        <v>9</v>
      </c>
      <c r="W15" s="248">
        <v>9</v>
      </c>
      <c r="X15" s="99">
        <v>-6.9772576727754276E-2</v>
      </c>
      <c r="Y15" s="99">
        <v>-0.25029670068834564</v>
      </c>
    </row>
    <row r="16" spans="1:25" ht="28.35" customHeight="1" thickTop="1">
      <c r="A16" s="76" t="s">
        <v>3</v>
      </c>
      <c r="C16" s="100" t="s">
        <v>557</v>
      </c>
      <c r="D16" s="156">
        <v>5369</v>
      </c>
      <c r="E16" s="249"/>
      <c r="F16" s="250">
        <v>8</v>
      </c>
      <c r="G16" s="250">
        <v>8</v>
      </c>
      <c r="H16" s="156">
        <v>6076</v>
      </c>
      <c r="I16" s="249"/>
      <c r="J16" s="250">
        <v>8</v>
      </c>
      <c r="K16" s="250">
        <v>8</v>
      </c>
      <c r="L16" s="156">
        <v>4912</v>
      </c>
      <c r="M16" s="249"/>
      <c r="N16" s="250">
        <v>7</v>
      </c>
      <c r="O16" s="250">
        <v>7</v>
      </c>
      <c r="P16" s="156">
        <v>5580</v>
      </c>
      <c r="Q16" s="249"/>
      <c r="R16" s="250">
        <v>8</v>
      </c>
      <c r="S16" s="250">
        <v>8</v>
      </c>
      <c r="T16" s="156">
        <v>4638</v>
      </c>
      <c r="U16" s="249"/>
      <c r="V16" s="250">
        <v>5</v>
      </c>
      <c r="W16" s="250">
        <v>5</v>
      </c>
      <c r="X16" s="101">
        <v>-0.19157340355497032</v>
      </c>
      <c r="Y16" s="101">
        <v>-5.5781758957654692E-2</v>
      </c>
    </row>
    <row r="17" spans="1:25" ht="28.35" customHeight="1">
      <c r="A17" s="76" t="s">
        <v>12</v>
      </c>
      <c r="C17" s="96" t="s">
        <v>558</v>
      </c>
      <c r="D17" s="154">
        <v>7793.0000000000027</v>
      </c>
      <c r="E17" s="251"/>
      <c r="F17" s="247">
        <v>10</v>
      </c>
      <c r="G17" s="247">
        <v>10</v>
      </c>
      <c r="H17" s="154">
        <v>7848.9999999999991</v>
      </c>
      <c r="I17" s="251"/>
      <c r="J17" s="247">
        <v>9</v>
      </c>
      <c r="K17" s="247">
        <v>9</v>
      </c>
      <c r="L17" s="154">
        <v>8067</v>
      </c>
      <c r="M17" s="251"/>
      <c r="N17" s="247">
        <v>9</v>
      </c>
      <c r="O17" s="247">
        <v>9</v>
      </c>
      <c r="P17" s="154">
        <v>7782</v>
      </c>
      <c r="Q17" s="251"/>
      <c r="R17" s="247">
        <v>10</v>
      </c>
      <c r="S17" s="247">
        <v>10</v>
      </c>
      <c r="T17" s="154">
        <v>7205.0000000000009</v>
      </c>
      <c r="U17" s="251"/>
      <c r="V17" s="247">
        <v>10</v>
      </c>
      <c r="W17" s="247">
        <v>10</v>
      </c>
      <c r="X17" s="97">
        <v>2.7774238756529623E-2</v>
      </c>
      <c r="Y17" s="97">
        <v>-0.10685508863270099</v>
      </c>
    </row>
    <row r="18" spans="1:25" ht="28.35" customHeight="1">
      <c r="D18" s="157"/>
      <c r="E18" s="252"/>
      <c r="F18" s="252"/>
      <c r="G18" s="252"/>
      <c r="H18" s="157"/>
      <c r="I18" s="252"/>
      <c r="J18" s="252"/>
      <c r="K18" s="252"/>
      <c r="L18" s="157"/>
      <c r="M18" s="252"/>
      <c r="N18" s="252"/>
      <c r="O18" s="252"/>
      <c r="P18" s="157"/>
      <c r="Q18" s="252"/>
      <c r="R18" s="252"/>
      <c r="S18" s="252"/>
      <c r="T18" s="157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8"/>
      <c r="E19" s="236"/>
      <c r="F19" s="236"/>
      <c r="G19" s="236"/>
      <c r="H19" s="158"/>
      <c r="I19" s="236"/>
      <c r="J19" s="236"/>
      <c r="K19" s="236"/>
      <c r="L19" s="158"/>
      <c r="M19" s="236"/>
      <c r="N19" s="236"/>
      <c r="O19" s="236"/>
      <c r="P19" s="158"/>
      <c r="Q19" s="236"/>
      <c r="R19" s="236"/>
      <c r="S19" s="236"/>
      <c r="T19" s="158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56">
        <v>18734</v>
      </c>
      <c r="E20" s="249"/>
      <c r="F20" s="250">
        <v>2</v>
      </c>
      <c r="G20" s="250">
        <v>12</v>
      </c>
      <c r="H20" s="156">
        <v>18115</v>
      </c>
      <c r="I20" s="249"/>
      <c r="J20" s="250">
        <v>2</v>
      </c>
      <c r="K20" s="250">
        <v>12</v>
      </c>
      <c r="L20" s="156">
        <v>18551</v>
      </c>
      <c r="M20" s="249"/>
      <c r="N20" s="250">
        <v>2</v>
      </c>
      <c r="O20" s="250">
        <v>12</v>
      </c>
      <c r="P20" s="156">
        <v>19931</v>
      </c>
      <c r="Q20" s="249"/>
      <c r="R20" s="250">
        <v>2</v>
      </c>
      <c r="S20" s="250">
        <v>12</v>
      </c>
      <c r="T20" s="156">
        <v>19982</v>
      </c>
      <c r="U20" s="249"/>
      <c r="V20" s="250">
        <v>2</v>
      </c>
      <c r="W20" s="250">
        <v>12</v>
      </c>
      <c r="X20" s="101">
        <v>2.4068451559481119E-2</v>
      </c>
      <c r="Y20" s="101">
        <v>7.7138698722440946E-2</v>
      </c>
    </row>
    <row r="21" spans="1:25" ht="28.35" customHeight="1">
      <c r="A21" s="76" t="s">
        <v>14</v>
      </c>
      <c r="C21" s="96" t="s">
        <v>560</v>
      </c>
      <c r="D21" s="154">
        <v>31002.999999999996</v>
      </c>
      <c r="E21" s="251"/>
      <c r="F21" s="247">
        <v>3</v>
      </c>
      <c r="G21" s="247">
        <v>13</v>
      </c>
      <c r="H21" s="154">
        <v>32397.999999999989</v>
      </c>
      <c r="I21" s="251"/>
      <c r="J21" s="247">
        <v>3</v>
      </c>
      <c r="K21" s="247">
        <v>13</v>
      </c>
      <c r="L21" s="154">
        <v>32714.000000000011</v>
      </c>
      <c r="M21" s="251"/>
      <c r="N21" s="247">
        <v>3</v>
      </c>
      <c r="O21" s="247">
        <v>13</v>
      </c>
      <c r="P21" s="154">
        <v>32160.999999999989</v>
      </c>
      <c r="Q21" s="251"/>
      <c r="R21" s="247">
        <v>3</v>
      </c>
      <c r="S21" s="247">
        <v>13</v>
      </c>
      <c r="T21" s="154">
        <v>31424.000000000011</v>
      </c>
      <c r="U21" s="251"/>
      <c r="V21" s="247">
        <v>3</v>
      </c>
      <c r="W21" s="247">
        <v>13</v>
      </c>
      <c r="X21" s="97">
        <v>9.7536884992908135E-3</v>
      </c>
      <c r="Y21" s="97">
        <v>-3.9432658800513498E-2</v>
      </c>
    </row>
    <row r="22" spans="1:25" ht="28.35" customHeight="1">
      <c r="A22" s="76" t="s">
        <v>15</v>
      </c>
      <c r="C22" s="96" t="s">
        <v>561</v>
      </c>
      <c r="D22" s="154">
        <v>11728.999999999998</v>
      </c>
      <c r="E22" s="251"/>
      <c r="F22" s="247">
        <v>1</v>
      </c>
      <c r="G22" s="247">
        <v>11</v>
      </c>
      <c r="H22" s="154">
        <v>11470.000000000002</v>
      </c>
      <c r="I22" s="251"/>
      <c r="J22" s="247">
        <v>1</v>
      </c>
      <c r="K22" s="247">
        <v>11</v>
      </c>
      <c r="L22" s="154">
        <v>12130.000000000002</v>
      </c>
      <c r="M22" s="251"/>
      <c r="N22" s="247">
        <v>1</v>
      </c>
      <c r="O22" s="247">
        <v>11</v>
      </c>
      <c r="P22" s="154">
        <v>11606.999999999998</v>
      </c>
      <c r="Q22" s="251"/>
      <c r="R22" s="247">
        <v>1</v>
      </c>
      <c r="S22" s="247">
        <v>11</v>
      </c>
      <c r="T22" s="154">
        <v>11894</v>
      </c>
      <c r="U22" s="251"/>
      <c r="V22" s="247">
        <v>1</v>
      </c>
      <c r="W22" s="247">
        <v>11</v>
      </c>
      <c r="X22" s="97">
        <v>5.7541412380122114E-2</v>
      </c>
      <c r="Y22" s="97">
        <v>-1.9455894476504643E-2</v>
      </c>
    </row>
    <row r="23" spans="1:25" ht="28.35" customHeight="1">
      <c r="D23" s="157"/>
      <c r="E23" s="253"/>
      <c r="F23" s="253"/>
      <c r="G23" s="253"/>
      <c r="H23" s="159"/>
      <c r="I23" s="253"/>
      <c r="J23" s="253"/>
      <c r="K23" s="253"/>
      <c r="L23" s="159"/>
      <c r="M23" s="253"/>
      <c r="N23" s="253"/>
      <c r="O23" s="253"/>
      <c r="P23" s="159"/>
      <c r="Q23" s="253"/>
      <c r="R23" s="253"/>
      <c r="S23" s="253"/>
      <c r="T23" s="159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58"/>
      <c r="E24" s="236"/>
      <c r="F24" s="236"/>
      <c r="G24" s="236"/>
      <c r="H24" s="158"/>
      <c r="I24" s="236"/>
      <c r="J24" s="236"/>
      <c r="K24" s="236"/>
      <c r="L24" s="158"/>
      <c r="M24" s="236"/>
      <c r="N24" s="236"/>
      <c r="O24" s="236"/>
      <c r="P24" s="158"/>
      <c r="Q24" s="236"/>
      <c r="R24" s="236"/>
      <c r="S24" s="236"/>
      <c r="T24" s="158"/>
      <c r="U24" s="236"/>
      <c r="V24" s="236"/>
      <c r="W24" s="236"/>
      <c r="X24" s="94"/>
      <c r="Y24" s="95"/>
    </row>
    <row r="25" spans="1:25" ht="28.35" customHeight="1">
      <c r="A25" s="172" t="s">
        <v>214</v>
      </c>
      <c r="C25" s="100" t="s">
        <v>562</v>
      </c>
      <c r="D25" s="156">
        <v>109972</v>
      </c>
      <c r="E25" s="249"/>
      <c r="F25" s="249"/>
      <c r="G25" s="250">
        <v>14</v>
      </c>
      <c r="H25" s="156">
        <v>112183</v>
      </c>
      <c r="I25" s="249"/>
      <c r="J25" s="249"/>
      <c r="K25" s="250">
        <v>14</v>
      </c>
      <c r="L25" s="156">
        <v>110941</v>
      </c>
      <c r="M25" s="249"/>
      <c r="N25" s="249"/>
      <c r="O25" s="250">
        <v>14</v>
      </c>
      <c r="P25" s="156">
        <v>118502.0000007386</v>
      </c>
      <c r="Q25" s="249"/>
      <c r="R25" s="249"/>
      <c r="S25" s="250">
        <v>14</v>
      </c>
      <c r="T25" s="156">
        <v>113819</v>
      </c>
      <c r="U25" s="249"/>
      <c r="V25" s="249"/>
      <c r="W25" s="250">
        <v>14</v>
      </c>
      <c r="X25" s="101">
        <v>-1.1071196170542752E-2</v>
      </c>
      <c r="Y25" s="101">
        <v>2.5941716768372425E-2</v>
      </c>
    </row>
    <row r="26" spans="1:25" ht="28.35" customHeight="1">
      <c r="D26" s="157"/>
      <c r="E26" s="254"/>
      <c r="F26" s="254"/>
      <c r="G26" s="254"/>
      <c r="H26" s="157"/>
      <c r="I26" s="254"/>
      <c r="J26" s="254"/>
      <c r="K26" s="254"/>
      <c r="L26" s="157"/>
      <c r="M26" s="254"/>
      <c r="N26" s="254"/>
      <c r="O26" s="254"/>
      <c r="P26" s="157"/>
      <c r="Q26" s="254"/>
      <c r="R26" s="254"/>
      <c r="S26" s="254"/>
      <c r="T26" s="157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58"/>
      <c r="E27" s="236"/>
      <c r="F27" s="236"/>
      <c r="G27" s="236"/>
      <c r="H27" s="158"/>
      <c r="I27" s="236"/>
      <c r="J27" s="236"/>
      <c r="K27" s="236"/>
      <c r="L27" s="158"/>
      <c r="M27" s="236"/>
      <c r="N27" s="236"/>
      <c r="O27" s="236"/>
      <c r="P27" s="158"/>
      <c r="Q27" s="236"/>
      <c r="R27" s="236"/>
      <c r="S27" s="236"/>
      <c r="T27" s="158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56">
        <v>216699.00000000003</v>
      </c>
      <c r="E28" s="251"/>
      <c r="F28" s="247"/>
      <c r="G28" s="247"/>
      <c r="H28" s="156">
        <v>221644.99999999991</v>
      </c>
      <c r="I28" s="251"/>
      <c r="J28" s="247"/>
      <c r="K28" s="247"/>
      <c r="L28" s="156">
        <v>220274.34</v>
      </c>
      <c r="M28" s="251"/>
      <c r="N28" s="247"/>
      <c r="O28" s="247"/>
      <c r="P28" s="156">
        <v>220827.50000073854</v>
      </c>
      <c r="Q28" s="251"/>
      <c r="R28" s="247"/>
      <c r="S28" s="247"/>
      <c r="T28" s="156">
        <v>220000</v>
      </c>
      <c r="U28" s="251"/>
      <c r="V28" s="247"/>
      <c r="W28" s="247"/>
      <c r="X28" s="105">
        <v>-6.1840330257840748E-3</v>
      </c>
      <c r="Y28" s="105">
        <v>-1.2454469276811375E-3</v>
      </c>
    </row>
    <row r="29" spans="1:25" ht="28.35" customHeight="1">
      <c r="C29" s="96" t="s">
        <v>28</v>
      </c>
      <c r="D29" s="154">
        <v>5120.5</v>
      </c>
      <c r="E29" s="255"/>
      <c r="F29" s="255"/>
      <c r="G29" s="255"/>
      <c r="H29" s="154">
        <v>5429.5</v>
      </c>
      <c r="I29" s="255"/>
      <c r="J29" s="255"/>
      <c r="K29" s="255"/>
      <c r="L29" s="154">
        <v>4962.5</v>
      </c>
      <c r="M29" s="255"/>
      <c r="N29" s="255"/>
      <c r="O29" s="255"/>
      <c r="P29" s="154">
        <v>5314.5</v>
      </c>
      <c r="Q29" s="255"/>
      <c r="R29" s="255"/>
      <c r="S29" s="255"/>
      <c r="T29" s="154">
        <v>5078</v>
      </c>
      <c r="U29" s="255"/>
      <c r="V29" s="255"/>
      <c r="W29" s="255"/>
      <c r="X29" s="106">
        <v>-8.6011603278386639E-2</v>
      </c>
      <c r="Y29" s="106">
        <v>2.3274559193954714E-2</v>
      </c>
    </row>
    <row r="30" spans="1:25" ht="28.35" customHeight="1">
      <c r="C30" s="96" t="s">
        <v>29</v>
      </c>
      <c r="D30" s="154">
        <v>4494.5</v>
      </c>
      <c r="E30" s="255"/>
      <c r="F30" s="255"/>
      <c r="G30" s="255"/>
      <c r="H30" s="154">
        <v>4607.5</v>
      </c>
      <c r="I30" s="255"/>
      <c r="J30" s="255"/>
      <c r="K30" s="255"/>
      <c r="L30" s="154">
        <v>4432.7</v>
      </c>
      <c r="M30" s="255"/>
      <c r="N30" s="255"/>
      <c r="O30" s="255"/>
      <c r="P30" s="154">
        <v>3917.4999999999991</v>
      </c>
      <c r="Q30" s="255"/>
      <c r="R30" s="255"/>
      <c r="S30" s="255"/>
      <c r="T30" s="154">
        <v>4609</v>
      </c>
      <c r="U30" s="255"/>
      <c r="V30" s="255"/>
      <c r="W30" s="255"/>
      <c r="X30" s="106">
        <v>-3.793814432989695E-2</v>
      </c>
      <c r="Y30" s="106">
        <v>3.9772599093103489E-2</v>
      </c>
    </row>
    <row r="31" spans="1:25" ht="28.35" customHeight="1">
      <c r="D31" s="157"/>
      <c r="E31" s="132"/>
      <c r="F31" s="132"/>
      <c r="G31" s="132"/>
      <c r="H31" s="157"/>
      <c r="I31" s="132"/>
      <c r="J31" s="132"/>
      <c r="K31" s="132"/>
      <c r="L31" s="157"/>
      <c r="M31" s="132"/>
      <c r="N31" s="132"/>
      <c r="O31" s="132"/>
      <c r="P31" s="157"/>
      <c r="Q31" s="132"/>
      <c r="R31" s="132"/>
      <c r="S31" s="132"/>
      <c r="T31" s="157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60"/>
      <c r="E32" s="129"/>
      <c r="F32" s="129"/>
      <c r="G32" s="129"/>
      <c r="H32" s="158"/>
      <c r="I32" s="129"/>
      <c r="J32" s="129"/>
      <c r="K32" s="129"/>
      <c r="L32" s="129"/>
      <c r="M32" s="160" t="s">
        <v>212</v>
      </c>
      <c r="N32" s="129"/>
      <c r="O32" s="129"/>
      <c r="P32" s="158"/>
      <c r="Q32" s="129"/>
      <c r="R32" s="129"/>
      <c r="S32" s="129"/>
      <c r="T32" s="158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56" t="s">
        <v>4</v>
      </c>
      <c r="E33" s="122"/>
      <c r="F33" s="122"/>
      <c r="G33" s="123"/>
      <c r="H33" s="156" t="s">
        <v>4</v>
      </c>
      <c r="I33" s="122"/>
      <c r="J33" s="122"/>
      <c r="K33" s="123"/>
      <c r="L33" s="156" t="s">
        <v>4</v>
      </c>
      <c r="M33" s="122"/>
      <c r="N33" s="122"/>
      <c r="O33" s="123"/>
      <c r="P33" s="156" t="s">
        <v>4</v>
      </c>
      <c r="Q33" s="122"/>
      <c r="R33" s="122"/>
      <c r="S33" s="123"/>
      <c r="T33" s="15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56" t="s">
        <v>4</v>
      </c>
      <c r="E34" s="126"/>
      <c r="F34" s="126"/>
      <c r="G34" s="127"/>
      <c r="H34" s="156" t="s">
        <v>4</v>
      </c>
      <c r="I34" s="126"/>
      <c r="J34" s="126"/>
      <c r="K34" s="127"/>
      <c r="L34" s="156" t="s">
        <v>4</v>
      </c>
      <c r="M34" s="126"/>
      <c r="N34" s="126"/>
      <c r="O34" s="127"/>
      <c r="P34" s="156" t="s">
        <v>4</v>
      </c>
      <c r="Q34" s="126"/>
      <c r="R34" s="126"/>
      <c r="S34" s="127"/>
      <c r="T34" s="15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56" t="s">
        <v>4</v>
      </c>
      <c r="E35" s="126"/>
      <c r="F35" s="126"/>
      <c r="G35" s="127"/>
      <c r="H35" s="156" t="s">
        <v>4</v>
      </c>
      <c r="I35" s="126"/>
      <c r="J35" s="126"/>
      <c r="K35" s="127"/>
      <c r="L35" s="156" t="s">
        <v>4</v>
      </c>
      <c r="M35" s="126"/>
      <c r="N35" s="126"/>
      <c r="O35" s="127"/>
      <c r="P35" s="156" t="s">
        <v>4</v>
      </c>
      <c r="Q35" s="126"/>
      <c r="R35" s="126"/>
      <c r="S35" s="127"/>
      <c r="T35" s="15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56" t="s">
        <v>4</v>
      </c>
      <c r="E36" s="126"/>
      <c r="F36" s="126"/>
      <c r="G36" s="127"/>
      <c r="H36" s="156" t="s">
        <v>4</v>
      </c>
      <c r="I36" s="126"/>
      <c r="J36" s="126"/>
      <c r="K36" s="127"/>
      <c r="L36" s="156" t="s">
        <v>4</v>
      </c>
      <c r="M36" s="126"/>
      <c r="N36" s="126"/>
      <c r="O36" s="127"/>
      <c r="P36" s="156" t="s">
        <v>4</v>
      </c>
      <c r="Q36" s="126"/>
      <c r="R36" s="126"/>
      <c r="S36" s="127"/>
      <c r="T36" s="15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72" t="s">
        <v>215</v>
      </c>
      <c r="C37" s="96" t="s">
        <v>216</v>
      </c>
      <c r="D37" s="156" t="s">
        <v>4</v>
      </c>
      <c r="E37" s="126"/>
      <c r="F37" s="126"/>
      <c r="G37" s="127"/>
      <c r="H37" s="156" t="s">
        <v>4</v>
      </c>
      <c r="I37" s="126"/>
      <c r="J37" s="126"/>
      <c r="K37" s="127"/>
      <c r="L37" s="156" t="s">
        <v>4</v>
      </c>
      <c r="M37" s="126"/>
      <c r="N37" s="126"/>
      <c r="O37" s="127"/>
      <c r="P37" s="156"/>
      <c r="Q37" s="126"/>
      <c r="R37" s="126"/>
      <c r="S37" s="127"/>
      <c r="T37" s="156"/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56" t="s">
        <v>4</v>
      </c>
      <c r="E38" s="126"/>
      <c r="F38" s="126"/>
      <c r="G38" s="127"/>
      <c r="H38" s="156" t="s">
        <v>4</v>
      </c>
      <c r="I38" s="126"/>
      <c r="J38" s="126"/>
      <c r="K38" s="127"/>
      <c r="L38" s="156" t="s">
        <v>4</v>
      </c>
      <c r="M38" s="126"/>
      <c r="N38" s="126"/>
      <c r="O38" s="127"/>
      <c r="P38" s="156" t="s">
        <v>4</v>
      </c>
      <c r="Q38" s="126"/>
      <c r="R38" s="126"/>
      <c r="S38" s="127"/>
      <c r="T38" s="156" t="s">
        <v>4</v>
      </c>
      <c r="U38" s="126"/>
      <c r="V38" s="126"/>
      <c r="W38" s="127"/>
      <c r="X38" s="106" t="s">
        <v>563</v>
      </c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</mergeCells>
  <conditionalFormatting sqref="A37">
    <cfRule type="cellIs" dxfId="107" priority="1" operator="notEqual">
      <formula>""" """</formula>
    </cfRule>
    <cfRule type="cellIs" dxfId="106" priority="2" operator="equal">
      <formula>" "</formula>
    </cfRule>
  </conditionalFormatting>
  <pageMargins left="0.7" right="0.7" top="0.75" bottom="0.75" header="0.3" footer="0.3"/>
  <pageSetup scale="49" orientation="landscape" r:id="rId1"/>
  <headerFooter differentFirst="1">
    <oddFooter xml:space="preserve">&amp;L&amp;D&amp;CGreen Mountain Care Board&amp;R&amp;P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9.140625" style="82"/>
    <col min="25" max="25" width="11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168</v>
      </c>
    </row>
    <row r="3" spans="1:25" ht="15.75">
      <c r="A3" s="84" t="s">
        <v>104</v>
      </c>
    </row>
    <row r="4" spans="1:25" ht="15.75">
      <c r="A4" s="87" t="s">
        <v>51</v>
      </c>
      <c r="B4" s="394" t="s">
        <v>168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222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13.34794520547945</v>
      </c>
      <c r="E8" s="247">
        <v>7</v>
      </c>
      <c r="F8" s="247">
        <v>7</v>
      </c>
      <c r="G8" s="247">
        <v>7</v>
      </c>
      <c r="H8" s="122">
        <v>12.731506849315069</v>
      </c>
      <c r="I8" s="247">
        <v>5</v>
      </c>
      <c r="J8" s="247">
        <v>5</v>
      </c>
      <c r="K8" s="247">
        <v>5</v>
      </c>
      <c r="L8" s="122">
        <v>13.734246575342466</v>
      </c>
      <c r="M8" s="247">
        <v>7</v>
      </c>
      <c r="N8" s="247">
        <v>8</v>
      </c>
      <c r="O8" s="247">
        <v>8</v>
      </c>
      <c r="P8" s="122">
        <v>11.564383561643835</v>
      </c>
      <c r="Q8" s="247">
        <v>5</v>
      </c>
      <c r="R8" s="247">
        <v>5</v>
      </c>
      <c r="S8" s="247">
        <v>5</v>
      </c>
      <c r="T8" s="122">
        <v>12.122950819672131</v>
      </c>
      <c r="U8" s="247">
        <v>4</v>
      </c>
      <c r="V8" s="247">
        <v>4</v>
      </c>
      <c r="W8" s="247">
        <v>4</v>
      </c>
      <c r="X8" s="97">
        <v>7.8760490639121938E-2</v>
      </c>
      <c r="Y8" s="97">
        <v>-0.11731955930972915</v>
      </c>
    </row>
    <row r="9" spans="1:25" ht="28.35" customHeight="1">
      <c r="A9" s="76" t="s">
        <v>7</v>
      </c>
      <c r="B9" s="398"/>
      <c r="C9" s="96" t="s">
        <v>550</v>
      </c>
      <c r="D9" s="122">
        <v>12.276712328767124</v>
      </c>
      <c r="E9" s="247">
        <v>4</v>
      </c>
      <c r="F9" s="247">
        <v>4</v>
      </c>
      <c r="G9" s="247">
        <v>4</v>
      </c>
      <c r="H9" s="122">
        <v>10.608219178082191</v>
      </c>
      <c r="I9" s="247">
        <v>3</v>
      </c>
      <c r="J9" s="247">
        <v>3</v>
      </c>
      <c r="K9" s="247">
        <v>3</v>
      </c>
      <c r="L9" s="122">
        <v>11.230136986301373</v>
      </c>
      <c r="M9" s="247">
        <v>3</v>
      </c>
      <c r="N9" s="247">
        <v>3</v>
      </c>
      <c r="O9" s="247">
        <v>3</v>
      </c>
      <c r="P9" s="122">
        <v>9.901369863013695</v>
      </c>
      <c r="Q9" s="247">
        <v>4</v>
      </c>
      <c r="R9" s="247">
        <v>4</v>
      </c>
      <c r="S9" s="247">
        <v>4</v>
      </c>
      <c r="T9" s="122">
        <v>9.9699453551912587</v>
      </c>
      <c r="U9" s="247">
        <v>3</v>
      </c>
      <c r="V9" s="247">
        <v>3</v>
      </c>
      <c r="W9" s="247">
        <v>3</v>
      </c>
      <c r="X9" s="97">
        <v>5.8626033057851634E-2</v>
      </c>
      <c r="Y9" s="97">
        <v>-0.11221516110153495</v>
      </c>
    </row>
    <row r="10" spans="1:25" ht="28.35" customHeight="1">
      <c r="A10" s="76" t="s">
        <v>8</v>
      </c>
      <c r="B10" s="398"/>
      <c r="C10" s="96" t="s">
        <v>551</v>
      </c>
      <c r="D10" s="122">
        <v>1.0849315068493151</v>
      </c>
      <c r="E10" s="247">
        <v>1</v>
      </c>
      <c r="F10" s="247">
        <v>1</v>
      </c>
      <c r="G10" s="247">
        <v>1</v>
      </c>
      <c r="H10" s="122">
        <v>1.054794520547945</v>
      </c>
      <c r="I10" s="247">
        <v>1</v>
      </c>
      <c r="J10" s="247">
        <v>1</v>
      </c>
      <c r="K10" s="247">
        <v>1</v>
      </c>
      <c r="L10" s="122">
        <v>1.0383561643835615</v>
      </c>
      <c r="M10" s="247">
        <v>1</v>
      </c>
      <c r="N10" s="247">
        <v>1</v>
      </c>
      <c r="O10" s="247">
        <v>1</v>
      </c>
      <c r="P10" s="122">
        <v>0.96712328767123301</v>
      </c>
      <c r="Q10" s="247">
        <v>2</v>
      </c>
      <c r="R10" s="247">
        <v>2</v>
      </c>
      <c r="S10" s="247">
        <v>2</v>
      </c>
      <c r="T10" s="122">
        <v>0.95628415300546499</v>
      </c>
      <c r="U10" s="247">
        <v>1</v>
      </c>
      <c r="V10" s="247">
        <v>1</v>
      </c>
      <c r="W10" s="247">
        <v>1</v>
      </c>
      <c r="X10" s="97">
        <v>-1.5584415584415479E-2</v>
      </c>
      <c r="Y10" s="97">
        <v>-7.9040327580488734E-2</v>
      </c>
    </row>
    <row r="11" spans="1:25" ht="28.35" customHeight="1">
      <c r="A11" s="76" t="s">
        <v>9</v>
      </c>
      <c r="B11" s="398"/>
      <c r="C11" s="96" t="s">
        <v>552</v>
      </c>
      <c r="D11" s="122">
        <v>3.7260273972602738</v>
      </c>
      <c r="E11" s="247">
        <v>2</v>
      </c>
      <c r="F11" s="247">
        <v>2</v>
      </c>
      <c r="G11" s="247">
        <v>2</v>
      </c>
      <c r="H11" s="122">
        <v>4.0684931506849313</v>
      </c>
      <c r="I11" s="247">
        <v>2</v>
      </c>
      <c r="J11" s="247">
        <v>2</v>
      </c>
      <c r="K11" s="247">
        <v>2</v>
      </c>
      <c r="L11" s="122">
        <v>3.794520547945206</v>
      </c>
      <c r="M11" s="247">
        <v>2</v>
      </c>
      <c r="N11" s="247">
        <v>2</v>
      </c>
      <c r="O11" s="247">
        <v>2</v>
      </c>
      <c r="P11" s="122">
        <v>4.2219178082191791</v>
      </c>
      <c r="Q11" s="247">
        <v>3</v>
      </c>
      <c r="R11" s="247">
        <v>3</v>
      </c>
      <c r="S11" s="247">
        <v>3</v>
      </c>
      <c r="T11" s="122">
        <v>3.6830601092896176</v>
      </c>
      <c r="U11" s="247">
        <v>2</v>
      </c>
      <c r="V11" s="247">
        <v>2</v>
      </c>
      <c r="W11" s="247">
        <v>2</v>
      </c>
      <c r="X11" s="97">
        <v>-6.7340067340067145E-2</v>
      </c>
      <c r="Y11" s="97">
        <v>-2.9374050620425862E-2</v>
      </c>
    </row>
    <row r="12" spans="1:25" ht="28.35" customHeight="1">
      <c r="A12" s="76" t="s">
        <v>10</v>
      </c>
      <c r="B12" s="398"/>
      <c r="C12" s="96" t="s">
        <v>553</v>
      </c>
      <c r="D12" s="122">
        <v>12.35068493150685</v>
      </c>
      <c r="E12" s="247">
        <v>5</v>
      </c>
      <c r="F12" s="247">
        <v>5</v>
      </c>
      <c r="G12" s="247">
        <v>5</v>
      </c>
      <c r="H12" s="122">
        <v>13.104109589041096</v>
      </c>
      <c r="I12" s="247">
        <v>7</v>
      </c>
      <c r="J12" s="247">
        <v>7</v>
      </c>
      <c r="K12" s="247">
        <v>7</v>
      </c>
      <c r="L12" s="122">
        <v>11.918904109589043</v>
      </c>
      <c r="M12" s="247">
        <v>4</v>
      </c>
      <c r="N12" s="247">
        <v>4</v>
      </c>
      <c r="O12" s="247">
        <v>4</v>
      </c>
      <c r="P12" s="122">
        <v>13.316438356164383</v>
      </c>
      <c r="Q12" s="247">
        <v>6</v>
      </c>
      <c r="R12" s="247">
        <v>6</v>
      </c>
      <c r="S12" s="247">
        <v>6</v>
      </c>
      <c r="T12" s="122">
        <v>14.234972677595628</v>
      </c>
      <c r="U12" s="247">
        <v>7</v>
      </c>
      <c r="V12" s="247">
        <v>8</v>
      </c>
      <c r="W12" s="247">
        <v>8</v>
      </c>
      <c r="X12" s="97">
        <v>-9.0445327200501691E-2</v>
      </c>
      <c r="Y12" s="97">
        <v>0.19431891948381841</v>
      </c>
    </row>
    <row r="13" spans="1:25" ht="28.35" customHeight="1">
      <c r="A13" s="76" t="s">
        <v>11</v>
      </c>
      <c r="B13" s="398"/>
      <c r="C13" s="96" t="s">
        <v>554</v>
      </c>
      <c r="D13" s="122">
        <v>11.561643835616437</v>
      </c>
      <c r="E13" s="247">
        <v>3</v>
      </c>
      <c r="F13" s="247">
        <v>3</v>
      </c>
      <c r="G13" s="247">
        <v>3</v>
      </c>
      <c r="H13" s="122">
        <v>12.515068493150684</v>
      </c>
      <c r="I13" s="247">
        <v>4</v>
      </c>
      <c r="J13" s="247">
        <v>4</v>
      </c>
      <c r="K13" s="247">
        <v>4</v>
      </c>
      <c r="L13" s="122">
        <v>12.369863013698629</v>
      </c>
      <c r="M13" s="247">
        <v>5</v>
      </c>
      <c r="N13" s="247">
        <v>5</v>
      </c>
      <c r="O13" s="247">
        <v>5</v>
      </c>
      <c r="P13" s="122">
        <v>15.413698630136986</v>
      </c>
      <c r="Q13" s="247">
        <v>8</v>
      </c>
      <c r="R13" s="247">
        <v>9</v>
      </c>
      <c r="S13" s="247">
        <v>9</v>
      </c>
      <c r="T13" s="122">
        <v>13.513661202185792</v>
      </c>
      <c r="U13" s="247">
        <v>6</v>
      </c>
      <c r="V13" s="247">
        <v>7</v>
      </c>
      <c r="W13" s="247">
        <v>7</v>
      </c>
      <c r="X13" s="97">
        <v>-1.1602451838879202E-2</v>
      </c>
      <c r="Y13" s="97">
        <v>9.2466520220999993E-2</v>
      </c>
    </row>
    <row r="14" spans="1:25" ht="28.35" customHeight="1">
      <c r="A14" s="76" t="s">
        <v>13</v>
      </c>
      <c r="B14" s="398"/>
      <c r="C14" s="96" t="s">
        <v>555</v>
      </c>
      <c r="D14" s="122">
        <v>12.654794520547945</v>
      </c>
      <c r="E14" s="247">
        <v>6</v>
      </c>
      <c r="F14" s="247">
        <v>6</v>
      </c>
      <c r="G14" s="247">
        <v>6</v>
      </c>
      <c r="H14" s="122">
        <v>13.03013698630137</v>
      </c>
      <c r="I14" s="247">
        <v>6</v>
      </c>
      <c r="J14" s="247">
        <v>6</v>
      </c>
      <c r="K14" s="247">
        <v>6</v>
      </c>
      <c r="L14" s="122">
        <v>13.128602739726029</v>
      </c>
      <c r="M14" s="247">
        <v>6</v>
      </c>
      <c r="N14" s="247">
        <v>6</v>
      </c>
      <c r="O14" s="247">
        <v>6</v>
      </c>
      <c r="P14" s="122">
        <v>13.832876712328767</v>
      </c>
      <c r="Q14" s="247">
        <v>7</v>
      </c>
      <c r="R14" s="247">
        <v>7</v>
      </c>
      <c r="S14" s="247">
        <v>7</v>
      </c>
      <c r="T14" s="122">
        <v>13.062841530054644</v>
      </c>
      <c r="U14" s="247">
        <v>5</v>
      </c>
      <c r="V14" s="247">
        <v>6</v>
      </c>
      <c r="W14" s="247">
        <v>6</v>
      </c>
      <c r="X14" s="97">
        <v>7.5567703952903464E-3</v>
      </c>
      <c r="Y14" s="97">
        <v>-5.0090029361918864E-3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20.939726027397263</v>
      </c>
      <c r="E15" s="248">
        <v>8</v>
      </c>
      <c r="F15" s="248">
        <v>9</v>
      </c>
      <c r="G15" s="248">
        <v>9</v>
      </c>
      <c r="H15" s="124">
        <v>24.816438356164383</v>
      </c>
      <c r="I15" s="248">
        <v>8</v>
      </c>
      <c r="J15" s="248">
        <v>10</v>
      </c>
      <c r="K15" s="248">
        <v>10</v>
      </c>
      <c r="L15" s="124">
        <v>23.084931506849319</v>
      </c>
      <c r="M15" s="248">
        <v>8</v>
      </c>
      <c r="N15" s="248">
        <v>10</v>
      </c>
      <c r="O15" s="248">
        <v>10</v>
      </c>
      <c r="P15" s="124">
        <v>0</v>
      </c>
      <c r="Q15" s="248">
        <v>1</v>
      </c>
      <c r="R15" s="248">
        <v>1</v>
      </c>
      <c r="S15" s="248">
        <v>1</v>
      </c>
      <c r="T15" s="124">
        <v>17.259562841530059</v>
      </c>
      <c r="U15" s="248">
        <v>8</v>
      </c>
      <c r="V15" s="248">
        <v>9</v>
      </c>
      <c r="W15" s="248">
        <v>9</v>
      </c>
      <c r="X15" s="99">
        <v>-6.9772576727754276E-2</v>
      </c>
      <c r="Y15" s="99">
        <v>-0.25234507035859599</v>
      </c>
    </row>
    <row r="16" spans="1:25" ht="28.35" customHeight="1" thickTop="1">
      <c r="A16" s="76" t="s">
        <v>3</v>
      </c>
      <c r="C16" s="100" t="s">
        <v>557</v>
      </c>
      <c r="D16" s="126">
        <v>14.70958904109589</v>
      </c>
      <c r="E16" s="249"/>
      <c r="F16" s="250">
        <v>8</v>
      </c>
      <c r="G16" s="250">
        <v>8</v>
      </c>
      <c r="H16" s="126">
        <v>16.646575342465752</v>
      </c>
      <c r="I16" s="249"/>
      <c r="J16" s="250">
        <v>8</v>
      </c>
      <c r="K16" s="250">
        <v>8</v>
      </c>
      <c r="L16" s="126">
        <v>13.457534246575342</v>
      </c>
      <c r="M16" s="249"/>
      <c r="N16" s="250">
        <v>7</v>
      </c>
      <c r="O16" s="250">
        <v>7</v>
      </c>
      <c r="P16" s="126">
        <v>15.287671232876713</v>
      </c>
      <c r="Q16" s="249"/>
      <c r="R16" s="250">
        <v>8</v>
      </c>
      <c r="S16" s="250">
        <v>8</v>
      </c>
      <c r="T16" s="126">
        <v>12.672131147540984</v>
      </c>
      <c r="U16" s="249"/>
      <c r="V16" s="250">
        <v>5</v>
      </c>
      <c r="W16" s="250">
        <v>5</v>
      </c>
      <c r="X16" s="101">
        <v>-0.19157340355497032</v>
      </c>
      <c r="Y16" s="101">
        <v>-5.8361590217333226E-2</v>
      </c>
    </row>
    <row r="17" spans="1:25" ht="28.35" customHeight="1">
      <c r="A17" s="76" t="s">
        <v>12</v>
      </c>
      <c r="C17" s="96" t="s">
        <v>558</v>
      </c>
      <c r="D17" s="122">
        <v>21.350684931506859</v>
      </c>
      <c r="E17" s="251"/>
      <c r="F17" s="247">
        <v>10</v>
      </c>
      <c r="G17" s="247">
        <v>10</v>
      </c>
      <c r="H17" s="122">
        <v>21.504109589041093</v>
      </c>
      <c r="I17" s="251"/>
      <c r="J17" s="247">
        <v>9</v>
      </c>
      <c r="K17" s="247">
        <v>9</v>
      </c>
      <c r="L17" s="122">
        <v>22.101369863013698</v>
      </c>
      <c r="M17" s="251"/>
      <c r="N17" s="247">
        <v>9</v>
      </c>
      <c r="O17" s="247">
        <v>9</v>
      </c>
      <c r="P17" s="122">
        <v>21.32054794520548</v>
      </c>
      <c r="Q17" s="251"/>
      <c r="R17" s="247">
        <v>10</v>
      </c>
      <c r="S17" s="247">
        <v>10</v>
      </c>
      <c r="T17" s="122">
        <v>19.685792349726778</v>
      </c>
      <c r="U17" s="251"/>
      <c r="V17" s="247">
        <v>10</v>
      </c>
      <c r="W17" s="247">
        <v>10</v>
      </c>
      <c r="X17" s="97">
        <v>2.7774238756529623E-2</v>
      </c>
      <c r="Y17" s="97">
        <v>-0.10929537527578104</v>
      </c>
    </row>
    <row r="18" spans="1:25" ht="28.35" customHeight="1"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51.326027397260276</v>
      </c>
      <c r="E20" s="249"/>
      <c r="F20" s="250">
        <v>2</v>
      </c>
      <c r="G20" s="250">
        <v>12</v>
      </c>
      <c r="H20" s="126">
        <v>49.630136986301373</v>
      </c>
      <c r="I20" s="249"/>
      <c r="J20" s="250">
        <v>2</v>
      </c>
      <c r="K20" s="250">
        <v>12</v>
      </c>
      <c r="L20" s="126">
        <v>50.824657534246576</v>
      </c>
      <c r="M20" s="249"/>
      <c r="N20" s="250">
        <v>2</v>
      </c>
      <c r="O20" s="250">
        <v>12</v>
      </c>
      <c r="P20" s="126">
        <v>54.605479452054794</v>
      </c>
      <c r="Q20" s="249"/>
      <c r="R20" s="250">
        <v>2</v>
      </c>
      <c r="S20" s="250">
        <v>12</v>
      </c>
      <c r="T20" s="126">
        <v>54.595628415300546</v>
      </c>
      <c r="U20" s="249"/>
      <c r="V20" s="250">
        <v>2</v>
      </c>
      <c r="W20" s="250">
        <v>12</v>
      </c>
      <c r="X20" s="101">
        <v>2.4068451559481119E-2</v>
      </c>
      <c r="Y20" s="101">
        <v>7.4195696813363021E-2</v>
      </c>
    </row>
    <row r="21" spans="1:25" ht="28.35" customHeight="1">
      <c r="A21" s="76" t="s">
        <v>14</v>
      </c>
      <c r="C21" s="96" t="s">
        <v>560</v>
      </c>
      <c r="D21" s="122">
        <v>84.939726027397256</v>
      </c>
      <c r="E21" s="251"/>
      <c r="F21" s="247">
        <v>3</v>
      </c>
      <c r="G21" s="247">
        <v>13</v>
      </c>
      <c r="H21" s="122">
        <v>88.761643835616411</v>
      </c>
      <c r="I21" s="251"/>
      <c r="J21" s="247">
        <v>3</v>
      </c>
      <c r="K21" s="247">
        <v>13</v>
      </c>
      <c r="L21" s="122">
        <v>89.627397260274009</v>
      </c>
      <c r="M21" s="251"/>
      <c r="N21" s="247">
        <v>3</v>
      </c>
      <c r="O21" s="247">
        <v>13</v>
      </c>
      <c r="P21" s="122">
        <v>88.112328767123259</v>
      </c>
      <c r="Q21" s="251"/>
      <c r="R21" s="247">
        <v>3</v>
      </c>
      <c r="S21" s="247">
        <v>13</v>
      </c>
      <c r="T21" s="122">
        <v>85.857923497267791</v>
      </c>
      <c r="U21" s="251"/>
      <c r="V21" s="247">
        <v>3</v>
      </c>
      <c r="W21" s="247">
        <v>13</v>
      </c>
      <c r="X21" s="97">
        <v>9.7536884992908135E-3</v>
      </c>
      <c r="Y21" s="97">
        <v>-4.2057159732752591E-2</v>
      </c>
    </row>
    <row r="22" spans="1:25" ht="28.35" customHeight="1">
      <c r="A22" s="76" t="s">
        <v>15</v>
      </c>
      <c r="C22" s="96" t="s">
        <v>561</v>
      </c>
      <c r="D22" s="122">
        <v>32.134246575342459</v>
      </c>
      <c r="E22" s="251"/>
      <c r="F22" s="247">
        <v>1</v>
      </c>
      <c r="G22" s="247">
        <v>11</v>
      </c>
      <c r="H22" s="122">
        <v>31.424657534246581</v>
      </c>
      <c r="I22" s="251"/>
      <c r="J22" s="247">
        <v>1</v>
      </c>
      <c r="K22" s="247">
        <v>11</v>
      </c>
      <c r="L22" s="122">
        <v>33.232876712328775</v>
      </c>
      <c r="M22" s="251"/>
      <c r="N22" s="247">
        <v>1</v>
      </c>
      <c r="O22" s="247">
        <v>11</v>
      </c>
      <c r="P22" s="122">
        <v>31.799999999999994</v>
      </c>
      <c r="Q22" s="251"/>
      <c r="R22" s="247">
        <v>1</v>
      </c>
      <c r="S22" s="247">
        <v>11</v>
      </c>
      <c r="T22" s="122">
        <v>32.497267759562838</v>
      </c>
      <c r="U22" s="251"/>
      <c r="V22" s="247">
        <v>1</v>
      </c>
      <c r="W22" s="247">
        <v>11</v>
      </c>
      <c r="X22" s="97">
        <v>5.7541412380122114E-2</v>
      </c>
      <c r="Y22" s="97">
        <v>-2.2134976732033573E-2</v>
      </c>
    </row>
    <row r="23" spans="1:25" ht="28.35" customHeight="1"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301.2931506849315</v>
      </c>
      <c r="E25" s="249"/>
      <c r="F25" s="249"/>
      <c r="G25" s="250">
        <v>14</v>
      </c>
      <c r="H25" s="126">
        <v>307.35068493150686</v>
      </c>
      <c r="I25" s="249"/>
      <c r="J25" s="249"/>
      <c r="K25" s="250">
        <v>14</v>
      </c>
      <c r="L25" s="126">
        <v>303.94794520547947</v>
      </c>
      <c r="M25" s="249"/>
      <c r="N25" s="249"/>
      <c r="O25" s="250">
        <v>14</v>
      </c>
      <c r="P25" s="126">
        <v>324.66301370065366</v>
      </c>
      <c r="Q25" s="249"/>
      <c r="R25" s="249"/>
      <c r="S25" s="250">
        <v>14</v>
      </c>
      <c r="T25" s="126">
        <v>310.98087431693989</v>
      </c>
      <c r="U25" s="249"/>
      <c r="V25" s="249"/>
      <c r="W25" s="250">
        <v>14</v>
      </c>
      <c r="X25" s="101">
        <v>-1.1071196170542752E-2</v>
      </c>
      <c r="Y25" s="101">
        <v>2.3138597323649979E-2</v>
      </c>
    </row>
    <row r="26" spans="1:25" ht="28.35" customHeight="1"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240" t="s">
        <v>27</v>
      </c>
      <c r="D28" s="126">
        <v>593.69589041095867</v>
      </c>
      <c r="E28" s="251"/>
      <c r="F28" s="247"/>
      <c r="G28" s="247"/>
      <c r="H28" s="126">
        <v>607.24657534246546</v>
      </c>
      <c r="I28" s="251"/>
      <c r="J28" s="247"/>
      <c r="K28" s="247"/>
      <c r="L28" s="126">
        <v>603.49134246575329</v>
      </c>
      <c r="M28" s="251"/>
      <c r="N28" s="247"/>
      <c r="O28" s="247"/>
      <c r="P28" s="126">
        <v>605.00684931709179</v>
      </c>
      <c r="Q28" s="251"/>
      <c r="R28" s="247"/>
      <c r="S28" s="247"/>
      <c r="T28" s="126">
        <v>601.09289617486354</v>
      </c>
      <c r="U28" s="251"/>
      <c r="V28" s="247"/>
      <c r="W28" s="247"/>
      <c r="X28" s="105">
        <v>-6.1840330257841858E-3</v>
      </c>
      <c r="Y28" s="105">
        <v>-3.974284504381087E-3</v>
      </c>
    </row>
    <row r="29" spans="1:25" ht="28.35" customHeight="1">
      <c r="C29" s="96" t="s">
        <v>28</v>
      </c>
      <c r="D29" s="122">
        <v>14.02876712328767</v>
      </c>
      <c r="E29" s="255"/>
      <c r="F29" s="255"/>
      <c r="G29" s="255"/>
      <c r="H29" s="122">
        <v>14.875342465753423</v>
      </c>
      <c r="I29" s="255"/>
      <c r="J29" s="255"/>
      <c r="K29" s="255"/>
      <c r="L29" s="122">
        <v>13.595890410958905</v>
      </c>
      <c r="M29" s="255"/>
      <c r="N29" s="255"/>
      <c r="O29" s="255"/>
      <c r="P29" s="122">
        <v>14.56027397260274</v>
      </c>
      <c r="Q29" s="255"/>
      <c r="R29" s="255"/>
      <c r="S29" s="255"/>
      <c r="T29" s="122">
        <v>13.874316939890711</v>
      </c>
      <c r="U29" s="255"/>
      <c r="V29" s="255"/>
      <c r="W29" s="255"/>
      <c r="X29" s="106">
        <v>-8.6011603278386417E-2</v>
      </c>
      <c r="Y29" s="106">
        <v>2.0478727065009528E-2</v>
      </c>
    </row>
    <row r="30" spans="1:25" ht="28.35" customHeight="1">
      <c r="C30" s="96" t="s">
        <v>29</v>
      </c>
      <c r="D30" s="122">
        <v>12.313698630136987</v>
      </c>
      <c r="E30" s="255"/>
      <c r="F30" s="255"/>
      <c r="G30" s="255"/>
      <c r="H30" s="122">
        <v>12.623287671232877</v>
      </c>
      <c r="I30" s="255"/>
      <c r="J30" s="255"/>
      <c r="K30" s="255"/>
      <c r="L30" s="122">
        <v>12.144383561643835</v>
      </c>
      <c r="M30" s="255"/>
      <c r="N30" s="255"/>
      <c r="O30" s="255"/>
      <c r="P30" s="122">
        <v>10.732876712328764</v>
      </c>
      <c r="Q30" s="255"/>
      <c r="R30" s="255"/>
      <c r="S30" s="255"/>
      <c r="T30" s="122">
        <v>12.592896174863387</v>
      </c>
      <c r="U30" s="255"/>
      <c r="V30" s="255"/>
      <c r="W30" s="255"/>
      <c r="X30" s="106">
        <v>-3.793814432989695E-2</v>
      </c>
      <c r="Y30" s="106">
        <v>3.693169035241195E-2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105" priority="1" operator="notEqual">
      <formula>""" """</formula>
    </cfRule>
    <cfRule type="cellIs" dxfId="104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171</v>
      </c>
    </row>
    <row r="3" spans="1:25" ht="15.75">
      <c r="A3" s="84" t="s">
        <v>104</v>
      </c>
    </row>
    <row r="4" spans="1:25" ht="15.75">
      <c r="A4" s="87" t="s">
        <v>52</v>
      </c>
      <c r="B4" s="394" t="s">
        <v>171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223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11.547053676518086</v>
      </c>
      <c r="E8" s="247">
        <v>2</v>
      </c>
      <c r="F8" s="247">
        <v>4</v>
      </c>
      <c r="G8" s="247">
        <v>5</v>
      </c>
      <c r="H8" s="122">
        <v>9.7548027377082072</v>
      </c>
      <c r="I8" s="247">
        <v>1</v>
      </c>
      <c r="J8" s="247">
        <v>1</v>
      </c>
      <c r="K8" s="247">
        <v>1</v>
      </c>
      <c r="L8" s="122">
        <v>11.635423573511616</v>
      </c>
      <c r="M8" s="247">
        <v>1</v>
      </c>
      <c r="N8" s="247">
        <v>3</v>
      </c>
      <c r="O8" s="247">
        <v>3</v>
      </c>
      <c r="P8" s="122">
        <v>11.167027290768257</v>
      </c>
      <c r="Q8" s="247">
        <v>1</v>
      </c>
      <c r="R8" s="247">
        <v>2</v>
      </c>
      <c r="S8" s="247">
        <v>2</v>
      </c>
      <c r="T8" s="122">
        <v>11.73860718587655</v>
      </c>
      <c r="U8" s="247">
        <v>1</v>
      </c>
      <c r="V8" s="247">
        <v>2</v>
      </c>
      <c r="W8" s="247">
        <v>2</v>
      </c>
      <c r="X8" s="97">
        <v>0.19278922253688147</v>
      </c>
      <c r="Y8" s="97">
        <v>8.8680581083300236E-3</v>
      </c>
    </row>
    <row r="9" spans="1:25" ht="28.35" customHeight="1">
      <c r="A9" s="76" t="s">
        <v>7</v>
      </c>
      <c r="B9" s="398"/>
      <c r="C9" s="96" t="s">
        <v>550</v>
      </c>
      <c r="D9" s="122">
        <v>14.082753549334941</v>
      </c>
      <c r="E9" s="247">
        <v>6</v>
      </c>
      <c r="F9" s="247">
        <v>8</v>
      </c>
      <c r="G9" s="247">
        <v>11</v>
      </c>
      <c r="H9" s="122">
        <v>17.357928139115629</v>
      </c>
      <c r="I9" s="247">
        <v>6</v>
      </c>
      <c r="J9" s="247">
        <v>8</v>
      </c>
      <c r="K9" s="247">
        <v>11</v>
      </c>
      <c r="L9" s="122">
        <v>18.278560585081838</v>
      </c>
      <c r="M9" s="247">
        <v>7</v>
      </c>
      <c r="N9" s="247">
        <v>9</v>
      </c>
      <c r="O9" s="247">
        <v>13</v>
      </c>
      <c r="P9" s="122">
        <v>18.737857792198739</v>
      </c>
      <c r="Q9" s="247">
        <v>7</v>
      </c>
      <c r="R9" s="247">
        <v>9</v>
      </c>
      <c r="S9" s="247">
        <v>13</v>
      </c>
      <c r="T9" s="122">
        <v>21.260682745546898</v>
      </c>
      <c r="U9" s="247">
        <v>8</v>
      </c>
      <c r="V9" s="247">
        <v>10</v>
      </c>
      <c r="W9" s="247">
        <v>14</v>
      </c>
      <c r="X9" s="97">
        <v>5.3038152859475662E-2</v>
      </c>
      <c r="Y9" s="97">
        <v>0.16314863233262122</v>
      </c>
    </row>
    <row r="10" spans="1:25" ht="28.35" customHeight="1">
      <c r="A10" s="76" t="s">
        <v>8</v>
      </c>
      <c r="B10" s="398"/>
      <c r="C10" s="96" t="s">
        <v>551</v>
      </c>
      <c r="D10" s="122">
        <v>21.95839186623466</v>
      </c>
      <c r="E10" s="247">
        <v>8</v>
      </c>
      <c r="F10" s="247">
        <v>10</v>
      </c>
      <c r="G10" s="247">
        <v>14</v>
      </c>
      <c r="H10" s="122">
        <v>23.346490858031316</v>
      </c>
      <c r="I10" s="247">
        <v>8</v>
      </c>
      <c r="J10" s="247">
        <v>10</v>
      </c>
      <c r="K10" s="247">
        <v>14</v>
      </c>
      <c r="L10" s="122">
        <v>21.355346298454464</v>
      </c>
      <c r="M10" s="247">
        <v>8</v>
      </c>
      <c r="N10" s="247">
        <v>10</v>
      </c>
      <c r="O10" s="247">
        <v>14</v>
      </c>
      <c r="P10" s="122">
        <v>20.486468076487057</v>
      </c>
      <c r="Q10" s="247">
        <v>8</v>
      </c>
      <c r="R10" s="247">
        <v>10</v>
      </c>
      <c r="S10" s="247">
        <v>14</v>
      </c>
      <c r="T10" s="122">
        <v>21.194882948220851</v>
      </c>
      <c r="U10" s="247">
        <v>7</v>
      </c>
      <c r="V10" s="247">
        <v>9</v>
      </c>
      <c r="W10" s="247">
        <v>13</v>
      </c>
      <c r="X10" s="97">
        <v>-8.5286674202341151E-2</v>
      </c>
      <c r="Y10" s="97">
        <v>-7.513966198020694E-3</v>
      </c>
    </row>
    <row r="11" spans="1:25" ht="28.35" customHeight="1">
      <c r="A11" s="76" t="s">
        <v>9</v>
      </c>
      <c r="B11" s="398"/>
      <c r="C11" s="96" t="s">
        <v>552</v>
      </c>
      <c r="D11" s="122">
        <v>11.826751805859027</v>
      </c>
      <c r="E11" s="247">
        <v>3</v>
      </c>
      <c r="F11" s="247">
        <v>5</v>
      </c>
      <c r="G11" s="247">
        <v>6</v>
      </c>
      <c r="H11" s="122">
        <v>12.811465318581613</v>
      </c>
      <c r="I11" s="247">
        <v>4</v>
      </c>
      <c r="J11" s="247">
        <v>6</v>
      </c>
      <c r="K11" s="247">
        <v>7</v>
      </c>
      <c r="L11" s="122">
        <v>11.917723355796523</v>
      </c>
      <c r="M11" s="247">
        <v>2</v>
      </c>
      <c r="N11" s="247">
        <v>4</v>
      </c>
      <c r="O11" s="247">
        <v>4</v>
      </c>
      <c r="P11" s="122">
        <v>11.664814210898275</v>
      </c>
      <c r="Q11" s="247">
        <v>2</v>
      </c>
      <c r="R11" s="247">
        <v>3</v>
      </c>
      <c r="S11" s="247">
        <v>3</v>
      </c>
      <c r="T11" s="122">
        <v>12.440860696691637</v>
      </c>
      <c r="U11" s="247">
        <v>4</v>
      </c>
      <c r="V11" s="247">
        <v>5</v>
      </c>
      <c r="W11" s="247">
        <v>6</v>
      </c>
      <c r="X11" s="97">
        <v>-6.9761103867550189E-2</v>
      </c>
      <c r="Y11" s="97">
        <v>4.3895744621448296E-2</v>
      </c>
    </row>
    <row r="12" spans="1:25" ht="28.35" customHeight="1">
      <c r="A12" s="76" t="s">
        <v>10</v>
      </c>
      <c r="B12" s="398"/>
      <c r="C12" s="96" t="s">
        <v>553</v>
      </c>
      <c r="D12" s="122">
        <v>10.94598383556775</v>
      </c>
      <c r="E12" s="247">
        <v>1</v>
      </c>
      <c r="F12" s="247">
        <v>2</v>
      </c>
      <c r="G12" s="247">
        <v>3</v>
      </c>
      <c r="H12" s="122">
        <v>12.693718334318937</v>
      </c>
      <c r="I12" s="247">
        <v>3</v>
      </c>
      <c r="J12" s="247">
        <v>5</v>
      </c>
      <c r="K12" s="247">
        <v>6</v>
      </c>
      <c r="L12" s="122">
        <v>12.738349311112033</v>
      </c>
      <c r="M12" s="247">
        <v>3</v>
      </c>
      <c r="N12" s="247">
        <v>5</v>
      </c>
      <c r="O12" s="247">
        <v>6</v>
      </c>
      <c r="P12" s="122">
        <v>14.029622169727924</v>
      </c>
      <c r="Q12" s="247">
        <v>5</v>
      </c>
      <c r="R12" s="247">
        <v>7</v>
      </c>
      <c r="S12" s="247">
        <v>10</v>
      </c>
      <c r="T12" s="122">
        <v>14.200447586292661</v>
      </c>
      <c r="U12" s="247">
        <v>5</v>
      </c>
      <c r="V12" s="247">
        <v>7</v>
      </c>
      <c r="W12" s="247">
        <v>10</v>
      </c>
      <c r="X12" s="97">
        <v>3.5159892174723151E-3</v>
      </c>
      <c r="Y12" s="97">
        <v>0.11477925745882911</v>
      </c>
    </row>
    <row r="13" spans="1:25" ht="28.35" customHeight="1">
      <c r="A13" s="76" t="s">
        <v>11</v>
      </c>
      <c r="B13" s="398"/>
      <c r="C13" s="96" t="s">
        <v>554</v>
      </c>
      <c r="D13" s="122">
        <v>12.974937333983089</v>
      </c>
      <c r="E13" s="247">
        <v>5</v>
      </c>
      <c r="F13" s="247">
        <v>7</v>
      </c>
      <c r="G13" s="247">
        <v>9</v>
      </c>
      <c r="H13" s="122">
        <v>13.06353265570247</v>
      </c>
      <c r="I13" s="247">
        <v>5</v>
      </c>
      <c r="J13" s="247">
        <v>7</v>
      </c>
      <c r="K13" s="247">
        <v>8</v>
      </c>
      <c r="L13" s="122">
        <v>13.104625507246377</v>
      </c>
      <c r="M13" s="247">
        <v>5</v>
      </c>
      <c r="N13" s="247">
        <v>7</v>
      </c>
      <c r="O13" s="247">
        <v>8</v>
      </c>
      <c r="P13" s="122">
        <v>13.827997245917167</v>
      </c>
      <c r="Q13" s="247">
        <v>4</v>
      </c>
      <c r="R13" s="247">
        <v>6</v>
      </c>
      <c r="S13" s="247">
        <v>8</v>
      </c>
      <c r="T13" s="122">
        <v>12.262744010088273</v>
      </c>
      <c r="U13" s="247">
        <v>3</v>
      </c>
      <c r="V13" s="247">
        <v>4</v>
      </c>
      <c r="W13" s="247">
        <v>5</v>
      </c>
      <c r="X13" s="97">
        <v>3.1456155564451027E-3</v>
      </c>
      <c r="Y13" s="97">
        <v>-6.4243079414407878E-2</v>
      </c>
    </row>
    <row r="14" spans="1:25" ht="28.35" customHeight="1">
      <c r="A14" s="76" t="s">
        <v>13</v>
      </c>
      <c r="B14" s="398"/>
      <c r="C14" s="96" t="s">
        <v>555</v>
      </c>
      <c r="D14" s="122">
        <v>12.332589852478455</v>
      </c>
      <c r="E14" s="247">
        <v>4</v>
      </c>
      <c r="F14" s="247">
        <v>6</v>
      </c>
      <c r="G14" s="247">
        <v>7</v>
      </c>
      <c r="H14" s="122">
        <v>12.456009053636148</v>
      </c>
      <c r="I14" s="247">
        <v>2</v>
      </c>
      <c r="J14" s="247">
        <v>4</v>
      </c>
      <c r="K14" s="247">
        <v>5</v>
      </c>
      <c r="L14" s="122">
        <v>13.050075626151285</v>
      </c>
      <c r="M14" s="247">
        <v>4</v>
      </c>
      <c r="N14" s="247">
        <v>6</v>
      </c>
      <c r="O14" s="247">
        <v>7</v>
      </c>
      <c r="P14" s="122">
        <v>13.225662807725147</v>
      </c>
      <c r="Q14" s="247">
        <v>3</v>
      </c>
      <c r="R14" s="247">
        <v>5</v>
      </c>
      <c r="S14" s="247">
        <v>6</v>
      </c>
      <c r="T14" s="122">
        <v>12.031314125996969</v>
      </c>
      <c r="U14" s="247">
        <v>2</v>
      </c>
      <c r="V14" s="247">
        <v>3</v>
      </c>
      <c r="W14" s="247">
        <v>4</v>
      </c>
      <c r="X14" s="97">
        <v>4.7693171220176467E-2</v>
      </c>
      <c r="Y14" s="97">
        <v>-7.8065562939175659E-2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15.605492767280758</v>
      </c>
      <c r="E15" s="248">
        <v>7</v>
      </c>
      <c r="F15" s="248">
        <v>9</v>
      </c>
      <c r="G15" s="248">
        <v>12</v>
      </c>
      <c r="H15" s="124">
        <v>17.482729253942679</v>
      </c>
      <c r="I15" s="248">
        <v>7</v>
      </c>
      <c r="J15" s="248">
        <v>9</v>
      </c>
      <c r="K15" s="248">
        <v>13</v>
      </c>
      <c r="L15" s="124">
        <v>16.434718538881437</v>
      </c>
      <c r="M15" s="248">
        <v>6</v>
      </c>
      <c r="N15" s="248">
        <v>8</v>
      </c>
      <c r="O15" s="248">
        <v>11</v>
      </c>
      <c r="P15" s="124">
        <v>17.165819151255512</v>
      </c>
      <c r="Q15" s="248">
        <v>6</v>
      </c>
      <c r="R15" s="248">
        <v>8</v>
      </c>
      <c r="S15" s="248">
        <v>11</v>
      </c>
      <c r="T15" s="124">
        <v>20.179523702696642</v>
      </c>
      <c r="U15" s="248">
        <v>6</v>
      </c>
      <c r="V15" s="248">
        <v>8</v>
      </c>
      <c r="W15" s="248">
        <v>12</v>
      </c>
      <c r="X15" s="99">
        <v>-5.9945486762308375E-2</v>
      </c>
      <c r="Y15" s="99">
        <v>0.2278594035520416</v>
      </c>
    </row>
    <row r="16" spans="1:25" ht="28.35" customHeight="1" thickTop="1">
      <c r="A16" s="76" t="s">
        <v>3</v>
      </c>
      <c r="C16" s="100" t="s">
        <v>557</v>
      </c>
      <c r="D16" s="126">
        <v>9.9493277591173221</v>
      </c>
      <c r="E16" s="249"/>
      <c r="F16" s="250">
        <v>1</v>
      </c>
      <c r="G16" s="250">
        <v>1</v>
      </c>
      <c r="H16" s="126">
        <v>10.121835562775427</v>
      </c>
      <c r="I16" s="249"/>
      <c r="J16" s="250">
        <v>2</v>
      </c>
      <c r="K16" s="250">
        <v>2</v>
      </c>
      <c r="L16" s="126">
        <v>11.214032411397818</v>
      </c>
      <c r="M16" s="249"/>
      <c r="N16" s="250">
        <v>2</v>
      </c>
      <c r="O16" s="250">
        <v>2</v>
      </c>
      <c r="P16" s="126">
        <v>12.090447930489042</v>
      </c>
      <c r="Q16" s="249"/>
      <c r="R16" s="250">
        <v>4</v>
      </c>
      <c r="S16" s="250">
        <v>4</v>
      </c>
      <c r="T16" s="126">
        <v>12.922274506327909</v>
      </c>
      <c r="U16" s="249"/>
      <c r="V16" s="250">
        <v>6</v>
      </c>
      <c r="W16" s="250">
        <v>7</v>
      </c>
      <c r="X16" s="101">
        <v>0.10790501800277319</v>
      </c>
      <c r="Y16" s="101">
        <v>0.15233076134092971</v>
      </c>
    </row>
    <row r="17" spans="1:25" ht="28.35" customHeight="1">
      <c r="A17" s="76" t="s">
        <v>12</v>
      </c>
      <c r="C17" s="96" t="s">
        <v>558</v>
      </c>
      <c r="D17" s="122">
        <v>11.130809100654094</v>
      </c>
      <c r="E17" s="251"/>
      <c r="F17" s="247">
        <v>3</v>
      </c>
      <c r="G17" s="247">
        <v>4</v>
      </c>
      <c r="H17" s="122">
        <v>11.264750158980675</v>
      </c>
      <c r="I17" s="251"/>
      <c r="J17" s="247">
        <v>3</v>
      </c>
      <c r="K17" s="247">
        <v>4</v>
      </c>
      <c r="L17" s="122">
        <v>10.081967213114755</v>
      </c>
      <c r="M17" s="251"/>
      <c r="N17" s="247">
        <v>1</v>
      </c>
      <c r="O17" s="247">
        <v>1</v>
      </c>
      <c r="P17" s="122">
        <v>10.960270951768381</v>
      </c>
      <c r="Q17" s="251"/>
      <c r="R17" s="247">
        <v>1</v>
      </c>
      <c r="S17" s="247">
        <v>1</v>
      </c>
      <c r="T17" s="122">
        <v>10.1044776119403</v>
      </c>
      <c r="U17" s="251"/>
      <c r="V17" s="247">
        <v>1</v>
      </c>
      <c r="W17" s="247">
        <v>1</v>
      </c>
      <c r="X17" s="97">
        <v>-0.1049985955456777</v>
      </c>
      <c r="Y17" s="97">
        <v>2.2327387452980574E-3</v>
      </c>
    </row>
    <row r="18" spans="1:25" ht="28.35" customHeight="1"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10.22968944194961</v>
      </c>
      <c r="E20" s="249"/>
      <c r="F20" s="250">
        <v>1</v>
      </c>
      <c r="G20" s="250">
        <v>2</v>
      </c>
      <c r="H20" s="126">
        <v>10.834326783946644</v>
      </c>
      <c r="I20" s="249"/>
      <c r="J20" s="250">
        <v>1</v>
      </c>
      <c r="K20" s="250">
        <v>3</v>
      </c>
      <c r="L20" s="126">
        <v>12.203929063974851</v>
      </c>
      <c r="M20" s="249"/>
      <c r="N20" s="250">
        <v>1</v>
      </c>
      <c r="O20" s="250">
        <v>5</v>
      </c>
      <c r="P20" s="126">
        <v>12.204821167630207</v>
      </c>
      <c r="Q20" s="249"/>
      <c r="R20" s="250">
        <v>1</v>
      </c>
      <c r="S20" s="250">
        <v>5</v>
      </c>
      <c r="T20" s="126">
        <v>12.931054133789162</v>
      </c>
      <c r="U20" s="249"/>
      <c r="V20" s="250">
        <v>1</v>
      </c>
      <c r="W20" s="250">
        <v>8</v>
      </c>
      <c r="X20" s="101">
        <v>0.12641323335913812</v>
      </c>
      <c r="Y20" s="101">
        <v>5.9581227160745653E-2</v>
      </c>
    </row>
    <row r="21" spans="1:25" ht="28.35" customHeight="1">
      <c r="A21" s="76" t="s">
        <v>14</v>
      </c>
      <c r="C21" s="96" t="s">
        <v>560</v>
      </c>
      <c r="D21" s="122">
        <v>13.292260211192524</v>
      </c>
      <c r="E21" s="251"/>
      <c r="F21" s="247">
        <v>2</v>
      </c>
      <c r="G21" s="247">
        <v>10</v>
      </c>
      <c r="H21" s="122">
        <v>13.540889624188019</v>
      </c>
      <c r="I21" s="251"/>
      <c r="J21" s="247">
        <v>2</v>
      </c>
      <c r="K21" s="247">
        <v>10</v>
      </c>
      <c r="L21" s="122">
        <v>15.116081039497885</v>
      </c>
      <c r="M21" s="251"/>
      <c r="N21" s="247">
        <v>2</v>
      </c>
      <c r="O21" s="247">
        <v>10</v>
      </c>
      <c r="P21" s="122">
        <v>13.89075265507813</v>
      </c>
      <c r="Q21" s="251"/>
      <c r="R21" s="247">
        <v>2</v>
      </c>
      <c r="S21" s="247">
        <v>9</v>
      </c>
      <c r="T21" s="122">
        <v>14.120123875052972</v>
      </c>
      <c r="U21" s="251"/>
      <c r="V21" s="247">
        <v>2</v>
      </c>
      <c r="W21" s="247">
        <v>9</v>
      </c>
      <c r="X21" s="97">
        <v>0.11632850270754069</v>
      </c>
      <c r="Y21" s="97">
        <v>-6.5887260186188845E-2</v>
      </c>
    </row>
    <row r="22" spans="1:25" ht="28.35" customHeight="1">
      <c r="A22" s="76" t="s">
        <v>15</v>
      </c>
      <c r="C22" s="96" t="s">
        <v>561</v>
      </c>
      <c r="D22" s="122">
        <v>16.692165772207741</v>
      </c>
      <c r="E22" s="251"/>
      <c r="F22" s="247">
        <v>3</v>
      </c>
      <c r="G22" s="247">
        <v>13</v>
      </c>
      <c r="H22" s="122">
        <v>17.359414584074361</v>
      </c>
      <c r="I22" s="251"/>
      <c r="J22" s="247">
        <v>3</v>
      </c>
      <c r="K22" s="247">
        <v>12</v>
      </c>
      <c r="L22" s="122">
        <v>17.965021215173412</v>
      </c>
      <c r="M22" s="251"/>
      <c r="N22" s="247">
        <v>3</v>
      </c>
      <c r="O22" s="247">
        <v>12</v>
      </c>
      <c r="P22" s="122">
        <v>18.338610334576781</v>
      </c>
      <c r="Q22" s="251"/>
      <c r="R22" s="247">
        <v>3</v>
      </c>
      <c r="S22" s="247">
        <v>12</v>
      </c>
      <c r="T22" s="122">
        <v>18.413168501402552</v>
      </c>
      <c r="U22" s="251"/>
      <c r="V22" s="247">
        <v>3</v>
      </c>
      <c r="W22" s="247">
        <v>11</v>
      </c>
      <c r="X22" s="97">
        <v>3.4886351044040254E-2</v>
      </c>
      <c r="Y22" s="97">
        <v>2.49455472866702E-2</v>
      </c>
    </row>
    <row r="23" spans="1:25" ht="28.35" customHeight="1"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12.505484317981697</v>
      </c>
      <c r="E25" s="249"/>
      <c r="F25" s="249"/>
      <c r="G25" s="250">
        <v>8</v>
      </c>
      <c r="H25" s="126">
        <v>13.241323785221937</v>
      </c>
      <c r="I25" s="249"/>
      <c r="J25" s="249"/>
      <c r="K25" s="250">
        <v>9</v>
      </c>
      <c r="L25" s="126">
        <v>13.270029107805781</v>
      </c>
      <c r="M25" s="249"/>
      <c r="N25" s="249"/>
      <c r="O25" s="250">
        <v>9</v>
      </c>
      <c r="P25" s="126">
        <v>13.366825439822756</v>
      </c>
      <c r="Q25" s="249"/>
      <c r="R25" s="249"/>
      <c r="S25" s="250">
        <v>7</v>
      </c>
      <c r="T25" s="126">
        <v>11.767906734119375</v>
      </c>
      <c r="U25" s="249"/>
      <c r="V25" s="249"/>
      <c r="W25" s="250">
        <v>3</v>
      </c>
      <c r="X25" s="101">
        <v>2.167858973124881E-3</v>
      </c>
      <c r="Y25" s="101">
        <v>-0.11319661482903742</v>
      </c>
    </row>
    <row r="26" spans="1:25" ht="28.35" customHeight="1"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12.51936934140352</v>
      </c>
      <c r="E28" s="251"/>
      <c r="F28" s="247"/>
      <c r="G28" s="247"/>
      <c r="H28" s="126">
        <v>13.134173349596367</v>
      </c>
      <c r="I28" s="251"/>
      <c r="J28" s="247"/>
      <c r="K28" s="247"/>
      <c r="L28" s="126">
        <v>13.510101106141306</v>
      </c>
      <c r="M28" s="251"/>
      <c r="N28" s="247"/>
      <c r="O28" s="247"/>
      <c r="P28" s="126">
        <v>13.601136156350666</v>
      </c>
      <c r="Q28" s="251"/>
      <c r="R28" s="247"/>
      <c r="S28" s="247"/>
      <c r="T28" s="126">
        <v>12.840120180490485</v>
      </c>
      <c r="U28" s="251"/>
      <c r="V28" s="247"/>
      <c r="W28" s="247"/>
      <c r="X28" s="105">
        <v>2.8622110165501313E-2</v>
      </c>
      <c r="Y28" s="105">
        <v>-4.9591111153584722E-2</v>
      </c>
    </row>
    <row r="29" spans="1:25" ht="28.35" customHeight="1">
      <c r="C29" s="96" t="s">
        <v>28</v>
      </c>
      <c r="D29" s="122">
        <v>12.419037085230077</v>
      </c>
      <c r="E29" s="255"/>
      <c r="F29" s="255"/>
      <c r="G29" s="255"/>
      <c r="H29" s="122">
        <v>12.937498987142042</v>
      </c>
      <c r="I29" s="255"/>
      <c r="J29" s="255"/>
      <c r="K29" s="255"/>
      <c r="L29" s="122">
        <v>13.077350566698831</v>
      </c>
      <c r="M29" s="255"/>
      <c r="N29" s="255"/>
      <c r="O29" s="255"/>
      <c r="P29" s="122">
        <v>13.597411342869961</v>
      </c>
      <c r="Q29" s="255"/>
      <c r="R29" s="255"/>
      <c r="S29" s="255"/>
      <c r="T29" s="122">
        <v>12.926664320058535</v>
      </c>
      <c r="U29" s="255"/>
      <c r="V29" s="255"/>
      <c r="W29" s="255"/>
      <c r="X29" s="106">
        <v>1.0809784773377018E-2</v>
      </c>
      <c r="Y29" s="106">
        <v>-1.1522689238293804E-2</v>
      </c>
    </row>
    <row r="30" spans="1:25" ht="28.35" customHeight="1">
      <c r="C30" s="96" t="s">
        <v>29</v>
      </c>
      <c r="D30" s="122">
        <v>12.653763593230771</v>
      </c>
      <c r="E30" s="255"/>
      <c r="F30" s="255"/>
      <c r="G30" s="255"/>
      <c r="H30" s="122">
        <v>12.937498987142042</v>
      </c>
      <c r="I30" s="255"/>
      <c r="J30" s="255"/>
      <c r="K30" s="255"/>
      <c r="L30" s="122">
        <v>13.077350566698831</v>
      </c>
      <c r="M30" s="255"/>
      <c r="N30" s="255"/>
      <c r="O30" s="255"/>
      <c r="P30" s="122">
        <v>13.928809707822545</v>
      </c>
      <c r="Q30" s="255"/>
      <c r="R30" s="255"/>
      <c r="S30" s="255"/>
      <c r="T30" s="122">
        <v>13.320654141492149</v>
      </c>
      <c r="U30" s="255"/>
      <c r="V30" s="255"/>
      <c r="W30" s="255"/>
      <c r="X30" s="106">
        <v>1.0809784773377018E-2</v>
      </c>
      <c r="Y30" s="106">
        <v>1.8604959280734246E-2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>
        <v>14.550000000000004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>
        <v>11.5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>
        <v>11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103" priority="1" operator="notEqual">
      <formula>""" """</formula>
    </cfRule>
    <cfRule type="cellIs" dxfId="102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9.140625" style="82"/>
    <col min="25" max="25" width="10.2851562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592</v>
      </c>
    </row>
    <row r="3" spans="1:25" ht="15.75">
      <c r="A3" s="84" t="s">
        <v>104</v>
      </c>
    </row>
    <row r="4" spans="1:25" ht="15.75">
      <c r="A4" s="87" t="s">
        <v>53</v>
      </c>
      <c r="B4" s="394" t="s">
        <v>592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224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15.214889583375408</v>
      </c>
      <c r="E8" s="247">
        <v>4</v>
      </c>
      <c r="F8" s="247">
        <v>6</v>
      </c>
      <c r="G8" s="247">
        <v>8</v>
      </c>
      <c r="H8" s="122">
        <v>9.8059700540964432</v>
      </c>
      <c r="I8" s="247">
        <v>3</v>
      </c>
      <c r="J8" s="247">
        <v>3</v>
      </c>
      <c r="K8" s="247">
        <v>3</v>
      </c>
      <c r="L8" s="122">
        <v>11.378611166418759</v>
      </c>
      <c r="M8" s="247">
        <v>2</v>
      </c>
      <c r="N8" s="247">
        <v>3</v>
      </c>
      <c r="O8" s="247">
        <v>3</v>
      </c>
      <c r="P8" s="122">
        <v>10.570334531466273</v>
      </c>
      <c r="Q8" s="247">
        <v>2</v>
      </c>
      <c r="R8" s="247">
        <v>2</v>
      </c>
      <c r="S8" s="247">
        <v>2</v>
      </c>
      <c r="T8" s="122">
        <v>11.442065909720299</v>
      </c>
      <c r="U8" s="247">
        <v>2</v>
      </c>
      <c r="V8" s="247">
        <v>3</v>
      </c>
      <c r="W8" s="247">
        <v>4</v>
      </c>
      <c r="X8" s="97">
        <v>0.16037588363482147</v>
      </c>
      <c r="Y8" s="97">
        <v>5.5766685734732757E-3</v>
      </c>
    </row>
    <row r="9" spans="1:25" ht="28.35" customHeight="1">
      <c r="A9" s="76" t="s">
        <v>7</v>
      </c>
      <c r="B9" s="398"/>
      <c r="C9" s="96" t="s">
        <v>550</v>
      </c>
      <c r="D9" s="122">
        <v>15.12953444833269</v>
      </c>
      <c r="E9" s="247">
        <v>3</v>
      </c>
      <c r="F9" s="247">
        <v>5</v>
      </c>
      <c r="G9" s="247">
        <v>7</v>
      </c>
      <c r="H9" s="122">
        <v>17.182541121088256</v>
      </c>
      <c r="I9" s="247">
        <v>5</v>
      </c>
      <c r="J9" s="247">
        <v>7</v>
      </c>
      <c r="K9" s="247">
        <v>10</v>
      </c>
      <c r="L9" s="122">
        <v>18.417928128717673</v>
      </c>
      <c r="M9" s="247">
        <v>6</v>
      </c>
      <c r="N9" s="247">
        <v>8</v>
      </c>
      <c r="O9" s="247">
        <v>11</v>
      </c>
      <c r="P9" s="122">
        <v>17.035497387428343</v>
      </c>
      <c r="Q9" s="247">
        <v>4</v>
      </c>
      <c r="R9" s="247">
        <v>5</v>
      </c>
      <c r="S9" s="247">
        <v>7</v>
      </c>
      <c r="T9" s="122">
        <v>20.470012006700429</v>
      </c>
      <c r="U9" s="247">
        <v>5</v>
      </c>
      <c r="V9" s="247">
        <v>7</v>
      </c>
      <c r="W9" s="247">
        <v>10</v>
      </c>
      <c r="X9" s="97">
        <v>7.1897805971971041E-2</v>
      </c>
      <c r="Y9" s="97">
        <v>0.11141773730689608</v>
      </c>
    </row>
    <row r="10" spans="1:25" ht="28.35" customHeight="1">
      <c r="A10" s="76" t="s">
        <v>8</v>
      </c>
      <c r="B10" s="398"/>
      <c r="C10" s="96" t="s">
        <v>551</v>
      </c>
      <c r="D10" s="122">
        <v>18.055191700496167</v>
      </c>
      <c r="E10" s="247">
        <v>6</v>
      </c>
      <c r="F10" s="247">
        <v>8</v>
      </c>
      <c r="G10" s="247">
        <v>11</v>
      </c>
      <c r="H10" s="122">
        <v>18.367532900941686</v>
      </c>
      <c r="I10" s="247">
        <v>7</v>
      </c>
      <c r="J10" s="247">
        <v>9</v>
      </c>
      <c r="K10" s="247">
        <v>12</v>
      </c>
      <c r="L10" s="122">
        <v>16.682515189745288</v>
      </c>
      <c r="M10" s="247">
        <v>4</v>
      </c>
      <c r="N10" s="247">
        <v>6</v>
      </c>
      <c r="O10" s="247">
        <v>8</v>
      </c>
      <c r="P10" s="122">
        <v>18.31805668505616</v>
      </c>
      <c r="Q10" s="247">
        <v>6</v>
      </c>
      <c r="R10" s="247">
        <v>8</v>
      </c>
      <c r="S10" s="247">
        <v>11</v>
      </c>
      <c r="T10" s="122">
        <v>19.081603995220775</v>
      </c>
      <c r="U10" s="247">
        <v>4</v>
      </c>
      <c r="V10" s="247">
        <v>5</v>
      </c>
      <c r="W10" s="247">
        <v>8</v>
      </c>
      <c r="X10" s="97">
        <v>-9.1738924344597628E-2</v>
      </c>
      <c r="Y10" s="97">
        <v>0.14380857911343026</v>
      </c>
    </row>
    <row r="11" spans="1:25" ht="28.35" customHeight="1">
      <c r="A11" s="76" t="s">
        <v>9</v>
      </c>
      <c r="B11" s="398"/>
      <c r="C11" s="96" t="s">
        <v>552</v>
      </c>
      <c r="D11" s="122">
        <v>11.566264644438105</v>
      </c>
      <c r="E11" s="247">
        <v>2</v>
      </c>
      <c r="F11" s="247">
        <v>2</v>
      </c>
      <c r="G11" s="247">
        <v>2</v>
      </c>
      <c r="H11" s="122">
        <v>13.244199254137586</v>
      </c>
      <c r="I11" s="247">
        <v>4</v>
      </c>
      <c r="J11" s="247">
        <v>5</v>
      </c>
      <c r="K11" s="247">
        <v>6</v>
      </c>
      <c r="L11" s="122">
        <v>12.039730583535192</v>
      </c>
      <c r="M11" s="247">
        <v>3</v>
      </c>
      <c r="N11" s="247">
        <v>4</v>
      </c>
      <c r="O11" s="247">
        <v>4</v>
      </c>
      <c r="P11" s="122">
        <v>12.880271998346156</v>
      </c>
      <c r="Q11" s="247">
        <v>3</v>
      </c>
      <c r="R11" s="247">
        <v>4</v>
      </c>
      <c r="S11" s="247">
        <v>4</v>
      </c>
      <c r="T11" s="122">
        <v>11.672264869796061</v>
      </c>
      <c r="U11" s="247">
        <v>3</v>
      </c>
      <c r="V11" s="247">
        <v>4</v>
      </c>
      <c r="W11" s="247">
        <v>5</v>
      </c>
      <c r="X11" s="97">
        <v>-9.0943110073348432E-2</v>
      </c>
      <c r="Y11" s="97">
        <v>-3.0521091081693763E-2</v>
      </c>
    </row>
    <row r="12" spans="1:25" ht="28.35" customHeight="1">
      <c r="A12" s="76" t="s">
        <v>10</v>
      </c>
      <c r="B12" s="398"/>
      <c r="C12" s="96" t="s">
        <v>553</v>
      </c>
      <c r="D12" s="122">
        <v>16.751833374080853</v>
      </c>
      <c r="E12" s="247">
        <v>5</v>
      </c>
      <c r="F12" s="247">
        <v>7</v>
      </c>
      <c r="G12" s="247">
        <v>10</v>
      </c>
      <c r="H12" s="122">
        <v>17.795511763838231</v>
      </c>
      <c r="I12" s="247">
        <v>6</v>
      </c>
      <c r="J12" s="247">
        <v>8</v>
      </c>
      <c r="K12" s="247">
        <v>11</v>
      </c>
      <c r="L12" s="122">
        <v>18.004128699824907</v>
      </c>
      <c r="M12" s="247">
        <v>5</v>
      </c>
      <c r="N12" s="247">
        <v>7</v>
      </c>
      <c r="O12" s="247">
        <v>9</v>
      </c>
      <c r="P12" s="122">
        <v>18.027659813147949</v>
      </c>
      <c r="Q12" s="247">
        <v>5</v>
      </c>
      <c r="R12" s="247">
        <v>7</v>
      </c>
      <c r="S12" s="247">
        <v>10</v>
      </c>
      <c r="T12" s="122">
        <v>25.074284647230371</v>
      </c>
      <c r="U12" s="247">
        <v>7</v>
      </c>
      <c r="V12" s="247">
        <v>9</v>
      </c>
      <c r="W12" s="247">
        <v>13</v>
      </c>
      <c r="X12" s="97">
        <v>1.1723008517833255E-2</v>
      </c>
      <c r="Y12" s="97">
        <v>0.39269636788778461</v>
      </c>
    </row>
    <row r="13" spans="1:25" ht="28.35" customHeight="1">
      <c r="A13" s="76" t="s">
        <v>11</v>
      </c>
      <c r="B13" s="398"/>
      <c r="C13" s="96" t="s">
        <v>554</v>
      </c>
      <c r="D13" s="122">
        <v>20.725768618146525</v>
      </c>
      <c r="E13" s="247">
        <v>8</v>
      </c>
      <c r="F13" s="247">
        <v>10</v>
      </c>
      <c r="G13" s="247">
        <v>13</v>
      </c>
      <c r="H13" s="122">
        <v>20.560480256178387</v>
      </c>
      <c r="I13" s="247">
        <v>8</v>
      </c>
      <c r="J13" s="247">
        <v>10</v>
      </c>
      <c r="K13" s="247">
        <v>13</v>
      </c>
      <c r="L13" s="122">
        <v>20.399211708607812</v>
      </c>
      <c r="M13" s="247">
        <v>7</v>
      </c>
      <c r="N13" s="247">
        <v>9</v>
      </c>
      <c r="O13" s="247">
        <v>12</v>
      </c>
      <c r="P13" s="122">
        <v>21.002342165646329</v>
      </c>
      <c r="Q13" s="247">
        <v>7</v>
      </c>
      <c r="R13" s="247">
        <v>9</v>
      </c>
      <c r="S13" s="247">
        <v>12</v>
      </c>
      <c r="T13" s="122">
        <v>20.484513508740946</v>
      </c>
      <c r="U13" s="247">
        <v>6</v>
      </c>
      <c r="V13" s="247">
        <v>8</v>
      </c>
      <c r="W13" s="247">
        <v>11</v>
      </c>
      <c r="X13" s="97">
        <v>-7.8436177346642433E-3</v>
      </c>
      <c r="Y13" s="97">
        <v>4.181622375983185E-3</v>
      </c>
    </row>
    <row r="14" spans="1:25" ht="28.35" customHeight="1">
      <c r="A14" s="76" t="s">
        <v>13</v>
      </c>
      <c r="B14" s="398"/>
      <c r="C14" s="96" t="s">
        <v>555</v>
      </c>
      <c r="D14" s="122">
        <v>6.7179743172071475</v>
      </c>
      <c r="E14" s="247">
        <v>1</v>
      </c>
      <c r="F14" s="247">
        <v>1</v>
      </c>
      <c r="G14" s="247">
        <v>1</v>
      </c>
      <c r="H14" s="122">
        <v>6.8676860753116999</v>
      </c>
      <c r="I14" s="247">
        <v>2</v>
      </c>
      <c r="J14" s="247">
        <v>2</v>
      </c>
      <c r="K14" s="247">
        <v>2</v>
      </c>
      <c r="L14" s="122">
        <v>7.0677949091271648</v>
      </c>
      <c r="M14" s="247">
        <v>1</v>
      </c>
      <c r="N14" s="247">
        <v>1</v>
      </c>
      <c r="O14" s="247">
        <v>1</v>
      </c>
      <c r="P14" s="122">
        <v>7.2216158678306863</v>
      </c>
      <c r="Q14" s="247">
        <v>1</v>
      </c>
      <c r="R14" s="247">
        <v>1</v>
      </c>
      <c r="S14" s="247">
        <v>1</v>
      </c>
      <c r="T14" s="122">
        <v>6.4196282068710158</v>
      </c>
      <c r="U14" s="247">
        <v>1</v>
      </c>
      <c r="V14" s="247">
        <v>1</v>
      </c>
      <c r="W14" s="247">
        <v>1</v>
      </c>
      <c r="X14" s="97">
        <v>2.9137737459320689E-2</v>
      </c>
      <c r="Y14" s="97">
        <v>-9.1707061479546215E-2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19.813913759889516</v>
      </c>
      <c r="E15" s="248">
        <v>7</v>
      </c>
      <c r="F15" s="248">
        <v>9</v>
      </c>
      <c r="G15" s="248">
        <v>12</v>
      </c>
      <c r="H15" s="124">
        <v>0</v>
      </c>
      <c r="I15" s="248">
        <v>1</v>
      </c>
      <c r="J15" s="248">
        <v>1</v>
      </c>
      <c r="K15" s="248">
        <v>1</v>
      </c>
      <c r="L15" s="124">
        <v>21.526746639089968</v>
      </c>
      <c r="M15" s="248">
        <v>8</v>
      </c>
      <c r="N15" s="248">
        <v>10</v>
      </c>
      <c r="O15" s="248">
        <v>13</v>
      </c>
      <c r="P15" s="124">
        <v>32.22242290947441</v>
      </c>
      <c r="Q15" s="248">
        <v>8</v>
      </c>
      <c r="R15" s="248">
        <v>10</v>
      </c>
      <c r="S15" s="248">
        <v>14</v>
      </c>
      <c r="T15" s="124">
        <v>25.573571181946697</v>
      </c>
      <c r="U15" s="248">
        <v>8</v>
      </c>
      <c r="V15" s="248">
        <v>10</v>
      </c>
      <c r="W15" s="248">
        <v>14</v>
      </c>
      <c r="X15" s="99">
        <v>1</v>
      </c>
      <c r="Y15" s="99">
        <v>0.18799053153290646</v>
      </c>
    </row>
    <row r="16" spans="1:25" ht="28.35" customHeight="1" thickTop="1">
      <c r="A16" s="76" t="s">
        <v>3</v>
      </c>
      <c r="C16" s="100" t="s">
        <v>557</v>
      </c>
      <c r="D16" s="126">
        <v>12.722298445442576</v>
      </c>
      <c r="E16" s="249"/>
      <c r="F16" s="250">
        <v>3</v>
      </c>
      <c r="G16" s="250">
        <v>3</v>
      </c>
      <c r="H16" s="126">
        <v>13.908375928864245</v>
      </c>
      <c r="I16" s="249"/>
      <c r="J16" s="250">
        <v>6</v>
      </c>
      <c r="K16" s="250">
        <v>7</v>
      </c>
      <c r="L16" s="126">
        <v>16.542755981683644</v>
      </c>
      <c r="M16" s="249"/>
      <c r="N16" s="250">
        <v>5</v>
      </c>
      <c r="O16" s="250">
        <v>7</v>
      </c>
      <c r="P16" s="126">
        <v>17.793551317517068</v>
      </c>
      <c r="Q16" s="249"/>
      <c r="R16" s="250">
        <v>6</v>
      </c>
      <c r="S16" s="250">
        <v>9</v>
      </c>
      <c r="T16" s="126">
        <v>20.274176956058778</v>
      </c>
      <c r="U16" s="249"/>
      <c r="V16" s="250">
        <v>6</v>
      </c>
      <c r="W16" s="250">
        <v>9</v>
      </c>
      <c r="X16" s="101">
        <v>0.18940960945355467</v>
      </c>
      <c r="Y16" s="101">
        <v>0.22556223270817832</v>
      </c>
    </row>
    <row r="17" spans="1:25" ht="28.35" customHeight="1">
      <c r="A17" s="76" t="s">
        <v>12</v>
      </c>
      <c r="C17" s="96" t="s">
        <v>558</v>
      </c>
      <c r="D17" s="122">
        <v>14.97405668602479</v>
      </c>
      <c r="E17" s="251"/>
      <c r="F17" s="247">
        <v>4</v>
      </c>
      <c r="G17" s="247">
        <v>6</v>
      </c>
      <c r="H17" s="122">
        <v>11.714080488224143</v>
      </c>
      <c r="I17" s="251"/>
      <c r="J17" s="247">
        <v>4</v>
      </c>
      <c r="K17" s="247">
        <v>4</v>
      </c>
      <c r="L17" s="122">
        <v>10.200281722066604</v>
      </c>
      <c r="M17" s="251"/>
      <c r="N17" s="247">
        <v>2</v>
      </c>
      <c r="O17" s="247">
        <v>2</v>
      </c>
      <c r="P17" s="122">
        <v>11.37127257042463</v>
      </c>
      <c r="Q17" s="251"/>
      <c r="R17" s="247">
        <v>3</v>
      </c>
      <c r="S17" s="247">
        <v>3</v>
      </c>
      <c r="T17" s="122">
        <v>9.9479666872124213</v>
      </c>
      <c r="U17" s="251"/>
      <c r="V17" s="247">
        <v>2</v>
      </c>
      <c r="W17" s="247">
        <v>2</v>
      </c>
      <c r="X17" s="97">
        <v>-0.12922898794141979</v>
      </c>
      <c r="Y17" s="97">
        <v>-2.4736084916982426E-2</v>
      </c>
    </row>
    <row r="18" spans="1:25" ht="28.35" customHeight="1"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15.963604685941403</v>
      </c>
      <c r="E20" s="249"/>
      <c r="F20" s="250">
        <v>2</v>
      </c>
      <c r="G20" s="250">
        <v>9</v>
      </c>
      <c r="H20" s="126">
        <v>16.306487803690047</v>
      </c>
      <c r="I20" s="249"/>
      <c r="J20" s="250">
        <v>2</v>
      </c>
      <c r="K20" s="250">
        <v>9</v>
      </c>
      <c r="L20" s="126">
        <v>18.060196715418996</v>
      </c>
      <c r="M20" s="249"/>
      <c r="N20" s="250">
        <v>2</v>
      </c>
      <c r="O20" s="250">
        <v>10</v>
      </c>
      <c r="P20" s="126">
        <v>17.327099660851143</v>
      </c>
      <c r="Q20" s="249"/>
      <c r="R20" s="250">
        <v>2</v>
      </c>
      <c r="S20" s="250">
        <v>8</v>
      </c>
      <c r="T20" s="126">
        <v>16.830719622245539</v>
      </c>
      <c r="U20" s="249"/>
      <c r="V20" s="250">
        <v>2</v>
      </c>
      <c r="W20" s="250">
        <v>7</v>
      </c>
      <c r="X20" s="101">
        <v>0.10754669753790247</v>
      </c>
      <c r="Y20" s="101">
        <v>-6.8076616913246846E-2</v>
      </c>
    </row>
    <row r="21" spans="1:25" ht="28.35" customHeight="1">
      <c r="A21" s="76" t="s">
        <v>14</v>
      </c>
      <c r="C21" s="96" t="s">
        <v>560</v>
      </c>
      <c r="D21" s="122">
        <v>14.588699919638227</v>
      </c>
      <c r="E21" s="251"/>
      <c r="F21" s="247">
        <v>1</v>
      </c>
      <c r="G21" s="247">
        <v>5</v>
      </c>
      <c r="H21" s="122">
        <v>13.033754013814647</v>
      </c>
      <c r="I21" s="251"/>
      <c r="J21" s="247">
        <v>1</v>
      </c>
      <c r="K21" s="247">
        <v>5</v>
      </c>
      <c r="L21" s="122">
        <v>12.585083168754545</v>
      </c>
      <c r="M21" s="251"/>
      <c r="N21" s="247">
        <v>1</v>
      </c>
      <c r="O21" s="247">
        <v>5</v>
      </c>
      <c r="P21" s="122">
        <v>13.773943533901665</v>
      </c>
      <c r="Q21" s="251"/>
      <c r="R21" s="247">
        <v>1</v>
      </c>
      <c r="S21" s="247">
        <v>6</v>
      </c>
      <c r="T21" s="122">
        <v>10.859333908792218</v>
      </c>
      <c r="U21" s="251"/>
      <c r="V21" s="247">
        <v>1</v>
      </c>
      <c r="W21" s="247">
        <v>3</v>
      </c>
      <c r="X21" s="97">
        <v>-3.4423761917291795E-2</v>
      </c>
      <c r="Y21" s="97">
        <v>-0.13712656776451904</v>
      </c>
    </row>
    <row r="22" spans="1:25" ht="28.35" customHeight="1">
      <c r="A22" s="76" t="s">
        <v>15</v>
      </c>
      <c r="C22" s="96" t="s">
        <v>561</v>
      </c>
      <c r="D22" s="122">
        <v>23.045645560041432</v>
      </c>
      <c r="E22" s="251"/>
      <c r="F22" s="247">
        <v>3</v>
      </c>
      <c r="G22" s="247">
        <v>14</v>
      </c>
      <c r="H22" s="122">
        <v>23.152391118144045</v>
      </c>
      <c r="I22" s="251"/>
      <c r="J22" s="247">
        <v>3</v>
      </c>
      <c r="K22" s="247">
        <v>14</v>
      </c>
      <c r="L22" s="122">
        <v>25.097796028710853</v>
      </c>
      <c r="M22" s="251"/>
      <c r="N22" s="247">
        <v>3</v>
      </c>
      <c r="O22" s="247">
        <v>14</v>
      </c>
      <c r="P22" s="122">
        <v>23.586574391665714</v>
      </c>
      <c r="Q22" s="251"/>
      <c r="R22" s="247">
        <v>3</v>
      </c>
      <c r="S22" s="247">
        <v>13</v>
      </c>
      <c r="T22" s="122">
        <v>23.735981152667573</v>
      </c>
      <c r="U22" s="251"/>
      <c r="V22" s="247">
        <v>3</v>
      </c>
      <c r="W22" s="247">
        <v>12</v>
      </c>
      <c r="X22" s="97">
        <v>8.4026090464679237E-2</v>
      </c>
      <c r="Y22" s="97">
        <v>-5.4260337221858856E-2</v>
      </c>
    </row>
    <row r="23" spans="1:25" ht="28.35" customHeight="1"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14.409137150070368</v>
      </c>
      <c r="E25" s="249"/>
      <c r="F25" s="249"/>
      <c r="G25" s="250">
        <v>4</v>
      </c>
      <c r="H25" s="126">
        <v>14.825330807444038</v>
      </c>
      <c r="I25" s="249"/>
      <c r="J25" s="249"/>
      <c r="K25" s="250">
        <v>8</v>
      </c>
      <c r="L25" s="126">
        <v>14.031249976971885</v>
      </c>
      <c r="M25" s="249"/>
      <c r="N25" s="249"/>
      <c r="O25" s="250">
        <v>6</v>
      </c>
      <c r="P25" s="126">
        <v>13.471426523438748</v>
      </c>
      <c r="Q25" s="249"/>
      <c r="R25" s="249"/>
      <c r="S25" s="250">
        <v>5</v>
      </c>
      <c r="T25" s="126">
        <v>13.231564527427508</v>
      </c>
      <c r="U25" s="249"/>
      <c r="V25" s="249"/>
      <c r="W25" s="250">
        <v>6</v>
      </c>
      <c r="X25" s="101">
        <v>-5.3562435859672797E-2</v>
      </c>
      <c r="Y25" s="101">
        <v>-5.6993172444138818E-2</v>
      </c>
    </row>
    <row r="26" spans="1:25" ht="28.35" customHeight="1"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14.720153527040567</v>
      </c>
      <c r="E28" s="251"/>
      <c r="F28" s="247"/>
      <c r="G28" s="247"/>
      <c r="H28" s="126">
        <v>14.491300046308702</v>
      </c>
      <c r="I28" s="251"/>
      <c r="J28" s="247"/>
      <c r="K28" s="247"/>
      <c r="L28" s="126">
        <v>14.488943255724818</v>
      </c>
      <c r="M28" s="251"/>
      <c r="N28" s="247"/>
      <c r="O28" s="247"/>
      <c r="P28" s="126">
        <v>14.390265735995937</v>
      </c>
      <c r="Q28" s="251"/>
      <c r="R28" s="247"/>
      <c r="S28" s="247"/>
      <c r="T28" s="126">
        <v>13.91955993034809</v>
      </c>
      <c r="U28" s="251"/>
      <c r="V28" s="247"/>
      <c r="W28" s="247"/>
      <c r="X28" s="105">
        <v>-1.6263486204493027E-4</v>
      </c>
      <c r="Y28" s="105">
        <v>-3.9297781441152035E-2</v>
      </c>
    </row>
    <row r="29" spans="1:25" ht="28.35" customHeight="1">
      <c r="C29" s="96" t="s">
        <v>28</v>
      </c>
      <c r="D29" s="122">
        <v>15.172212015854049</v>
      </c>
      <c r="E29" s="255"/>
      <c r="F29" s="255"/>
      <c r="G29" s="255"/>
      <c r="H29" s="122">
        <v>14.366853368154143</v>
      </c>
      <c r="I29" s="255"/>
      <c r="J29" s="255"/>
      <c r="K29" s="255"/>
      <c r="L29" s="122">
        <v>16.612635585714465</v>
      </c>
      <c r="M29" s="255"/>
      <c r="N29" s="255"/>
      <c r="O29" s="255"/>
      <c r="P29" s="122">
        <v>17.181298524139741</v>
      </c>
      <c r="Q29" s="255"/>
      <c r="R29" s="255"/>
      <c r="S29" s="255"/>
      <c r="T29" s="122">
        <v>17.956161808733157</v>
      </c>
      <c r="U29" s="255"/>
      <c r="V29" s="255"/>
      <c r="W29" s="255"/>
      <c r="X29" s="106">
        <v>0.15631691644729728</v>
      </c>
      <c r="Y29" s="106">
        <v>8.0873755165858041E-2</v>
      </c>
    </row>
    <row r="30" spans="1:25" ht="28.35" customHeight="1">
      <c r="C30" s="96" t="s">
        <v>29</v>
      </c>
      <c r="D30" s="122">
        <v>15.983361478728131</v>
      </c>
      <c r="E30" s="255"/>
      <c r="F30" s="255"/>
      <c r="G30" s="255"/>
      <c r="H30" s="122">
        <v>15.21337018761292</v>
      </c>
      <c r="I30" s="255"/>
      <c r="J30" s="255"/>
      <c r="K30" s="255"/>
      <c r="L30" s="122">
        <v>17.343321944785096</v>
      </c>
      <c r="M30" s="255"/>
      <c r="N30" s="255"/>
      <c r="O30" s="255"/>
      <c r="P30" s="122">
        <v>17.531578600288146</v>
      </c>
      <c r="Q30" s="255"/>
      <c r="R30" s="255"/>
      <c r="S30" s="255"/>
      <c r="T30" s="122">
        <v>19.775808000960602</v>
      </c>
      <c r="U30" s="255"/>
      <c r="V30" s="255"/>
      <c r="W30" s="255"/>
      <c r="X30" s="106">
        <v>0.14000525399075814</v>
      </c>
      <c r="Y30" s="106">
        <v>0.14025490986788269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101" priority="1" operator="notEqual">
      <formula>""" """</formula>
    </cfRule>
    <cfRule type="cellIs" dxfId="10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0.28515625" style="82" customWidth="1"/>
    <col min="25" max="25" width="11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591</v>
      </c>
    </row>
    <row r="3" spans="1:25" ht="15.75">
      <c r="A3" s="84" t="s">
        <v>104</v>
      </c>
    </row>
    <row r="4" spans="1:25" ht="15.75">
      <c r="A4" s="87" t="s">
        <v>54</v>
      </c>
      <c r="B4" s="394" t="s">
        <v>591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225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401" t="s">
        <v>36</v>
      </c>
      <c r="V5" s="402"/>
      <c r="W5" s="40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9.7214380398932008</v>
      </c>
      <c r="E8" s="247">
        <v>4</v>
      </c>
      <c r="F8" s="247">
        <v>6</v>
      </c>
      <c r="G8" s="247">
        <v>7</v>
      </c>
      <c r="H8" s="122">
        <v>9.716037776860043</v>
      </c>
      <c r="I8" s="247">
        <v>4</v>
      </c>
      <c r="J8" s="247">
        <v>5</v>
      </c>
      <c r="K8" s="247">
        <v>6</v>
      </c>
      <c r="L8" s="122">
        <v>11.842762565655599</v>
      </c>
      <c r="M8" s="247">
        <v>5</v>
      </c>
      <c r="N8" s="247">
        <v>7</v>
      </c>
      <c r="O8" s="247">
        <v>8</v>
      </c>
      <c r="P8" s="122">
        <v>11.69732082592369</v>
      </c>
      <c r="Q8" s="247">
        <v>5</v>
      </c>
      <c r="R8" s="247">
        <v>7</v>
      </c>
      <c r="S8" s="247">
        <v>8</v>
      </c>
      <c r="T8" s="122">
        <v>11.980308016800915</v>
      </c>
      <c r="U8" s="247">
        <v>4</v>
      </c>
      <c r="V8" s="247">
        <v>6</v>
      </c>
      <c r="W8" s="247">
        <v>8</v>
      </c>
      <c r="X8" s="97">
        <v>0.21888807327001314</v>
      </c>
      <c r="Y8" s="97">
        <v>1.1614304549531607E-2</v>
      </c>
    </row>
    <row r="9" spans="1:25" ht="28.35" customHeight="1">
      <c r="A9" s="76" t="s">
        <v>7</v>
      </c>
      <c r="B9" s="398"/>
      <c r="C9" s="96" t="s">
        <v>550</v>
      </c>
      <c r="D9" s="122">
        <v>12.851715418900985</v>
      </c>
      <c r="E9" s="247">
        <v>6</v>
      </c>
      <c r="F9" s="247">
        <v>8</v>
      </c>
      <c r="G9" s="247">
        <v>11</v>
      </c>
      <c r="H9" s="122">
        <v>17.612858904372395</v>
      </c>
      <c r="I9" s="247">
        <v>6</v>
      </c>
      <c r="J9" s="247">
        <v>8</v>
      </c>
      <c r="K9" s="247">
        <v>12</v>
      </c>
      <c r="L9" s="122">
        <v>18.085987847239839</v>
      </c>
      <c r="M9" s="247">
        <v>7</v>
      </c>
      <c r="N9" s="247">
        <v>9</v>
      </c>
      <c r="O9" s="247">
        <v>13</v>
      </c>
      <c r="P9" s="122">
        <v>21.903590735293381</v>
      </c>
      <c r="Q9" s="247">
        <v>7</v>
      </c>
      <c r="R9" s="247">
        <v>9</v>
      </c>
      <c r="S9" s="247">
        <v>13</v>
      </c>
      <c r="T9" s="122">
        <v>22.52253250127432</v>
      </c>
      <c r="U9" s="247">
        <v>7</v>
      </c>
      <c r="V9" s="247">
        <v>9</v>
      </c>
      <c r="W9" s="247">
        <v>13</v>
      </c>
      <c r="X9" s="97">
        <v>2.6862699885138452E-2</v>
      </c>
      <c r="Y9" s="97">
        <v>0.24530286603678975</v>
      </c>
    </row>
    <row r="10" spans="1:25" ht="28.35" customHeight="1">
      <c r="A10" s="76" t="s">
        <v>8</v>
      </c>
      <c r="B10" s="398"/>
      <c r="C10" s="96" t="s">
        <v>551</v>
      </c>
      <c r="D10" s="122">
        <v>26.822983345076235</v>
      </c>
      <c r="E10" s="247">
        <v>8</v>
      </c>
      <c r="F10" s="247">
        <v>10</v>
      </c>
      <c r="G10" s="247">
        <v>14</v>
      </c>
      <c r="H10" s="122">
        <v>30.610721120463356</v>
      </c>
      <c r="I10" s="247">
        <v>8</v>
      </c>
      <c r="J10" s="247">
        <v>10</v>
      </c>
      <c r="K10" s="247">
        <v>14</v>
      </c>
      <c r="L10" s="122">
        <v>28.358696939198385</v>
      </c>
      <c r="M10" s="247">
        <v>8</v>
      </c>
      <c r="N10" s="247">
        <v>10</v>
      </c>
      <c r="O10" s="247">
        <v>14</v>
      </c>
      <c r="P10" s="122">
        <v>23.666285263047627</v>
      </c>
      <c r="Q10" s="247">
        <v>8</v>
      </c>
      <c r="R10" s="247">
        <v>10</v>
      </c>
      <c r="S10" s="247">
        <v>14</v>
      </c>
      <c r="T10" s="122">
        <v>23.562653799178133</v>
      </c>
      <c r="U10" s="247">
        <v>8</v>
      </c>
      <c r="V10" s="247">
        <v>10</v>
      </c>
      <c r="W10" s="247">
        <v>14</v>
      </c>
      <c r="X10" s="97">
        <v>-7.3569785318108316E-2</v>
      </c>
      <c r="Y10" s="97">
        <v>-0.16912071631158032</v>
      </c>
    </row>
    <row r="11" spans="1:25" ht="28.35" customHeight="1">
      <c r="A11" s="76" t="s">
        <v>9</v>
      </c>
      <c r="B11" s="398"/>
      <c r="C11" s="96" t="s">
        <v>552</v>
      </c>
      <c r="D11" s="122">
        <v>12.253267766616979</v>
      </c>
      <c r="E11" s="247">
        <v>5</v>
      </c>
      <c r="F11" s="247">
        <v>7</v>
      </c>
      <c r="G11" s="247">
        <v>10</v>
      </c>
      <c r="H11" s="122">
        <v>12.178380691442257</v>
      </c>
      <c r="I11" s="247">
        <v>5</v>
      </c>
      <c r="J11" s="247">
        <v>7</v>
      </c>
      <c r="K11" s="247">
        <v>9</v>
      </c>
      <c r="L11" s="122">
        <v>11.735154752369208</v>
      </c>
      <c r="M11" s="247">
        <v>4</v>
      </c>
      <c r="N11" s="247">
        <v>6</v>
      </c>
      <c r="O11" s="247">
        <v>7</v>
      </c>
      <c r="P11" s="122">
        <v>10.068447561290171</v>
      </c>
      <c r="Q11" s="247">
        <v>2</v>
      </c>
      <c r="R11" s="247">
        <v>3</v>
      </c>
      <c r="S11" s="247">
        <v>4</v>
      </c>
      <c r="T11" s="122">
        <v>13.643913588023244</v>
      </c>
      <c r="U11" s="247">
        <v>5</v>
      </c>
      <c r="V11" s="247">
        <v>7</v>
      </c>
      <c r="W11" s="247">
        <v>9</v>
      </c>
      <c r="X11" s="97">
        <v>-3.6394488750421727E-2</v>
      </c>
      <c r="Y11" s="97">
        <v>0.16265306047784978</v>
      </c>
    </row>
    <row r="12" spans="1:25" ht="28.35" customHeight="1">
      <c r="A12" s="76" t="s">
        <v>10</v>
      </c>
      <c r="B12" s="398"/>
      <c r="C12" s="96" t="s">
        <v>553</v>
      </c>
      <c r="D12" s="122">
        <v>7.126647982330951</v>
      </c>
      <c r="E12" s="247">
        <v>2</v>
      </c>
      <c r="F12" s="247">
        <v>2</v>
      </c>
      <c r="G12" s="247">
        <v>3</v>
      </c>
      <c r="H12" s="122">
        <v>8.8024453968638792</v>
      </c>
      <c r="I12" s="247">
        <v>2</v>
      </c>
      <c r="J12" s="247">
        <v>3</v>
      </c>
      <c r="K12" s="247">
        <v>4</v>
      </c>
      <c r="L12" s="122">
        <v>8.9882793532286538</v>
      </c>
      <c r="M12" s="247">
        <v>2</v>
      </c>
      <c r="N12" s="247">
        <v>3</v>
      </c>
      <c r="O12" s="247">
        <v>4</v>
      </c>
      <c r="P12" s="122">
        <v>10.559115121519943</v>
      </c>
      <c r="Q12" s="247">
        <v>4</v>
      </c>
      <c r="R12" s="247">
        <v>6</v>
      </c>
      <c r="S12" s="247">
        <v>7</v>
      </c>
      <c r="T12" s="122">
        <v>8.5312602707188887</v>
      </c>
      <c r="U12" s="247">
        <v>2</v>
      </c>
      <c r="V12" s="247">
        <v>2</v>
      </c>
      <c r="W12" s="247">
        <v>2</v>
      </c>
      <c r="X12" s="97">
        <v>2.1111628415324546E-2</v>
      </c>
      <c r="Y12" s="97">
        <v>-5.0846114651031726E-2</v>
      </c>
    </row>
    <row r="13" spans="1:25" ht="28.35" customHeight="1">
      <c r="A13" s="76" t="s">
        <v>11</v>
      </c>
      <c r="B13" s="398"/>
      <c r="C13" s="96" t="s">
        <v>554</v>
      </c>
      <c r="D13" s="122">
        <v>9.1928743217621545</v>
      </c>
      <c r="E13" s="247">
        <v>3</v>
      </c>
      <c r="F13" s="247">
        <v>5</v>
      </c>
      <c r="G13" s="247">
        <v>6</v>
      </c>
      <c r="H13" s="122">
        <v>9.463122104740707</v>
      </c>
      <c r="I13" s="247">
        <v>3</v>
      </c>
      <c r="J13" s="247">
        <v>4</v>
      </c>
      <c r="K13" s="247">
        <v>5</v>
      </c>
      <c r="L13" s="122">
        <v>9.7426051313321231</v>
      </c>
      <c r="M13" s="247">
        <v>3</v>
      </c>
      <c r="N13" s="247">
        <v>4</v>
      </c>
      <c r="O13" s="247">
        <v>5</v>
      </c>
      <c r="P13" s="122">
        <v>10.338582615178726</v>
      </c>
      <c r="Q13" s="247">
        <v>3</v>
      </c>
      <c r="R13" s="247">
        <v>4</v>
      </c>
      <c r="S13" s="247">
        <v>5</v>
      </c>
      <c r="T13" s="122">
        <v>8.975081203219883</v>
      </c>
      <c r="U13" s="247">
        <v>3</v>
      </c>
      <c r="V13" s="247">
        <v>4</v>
      </c>
      <c r="W13" s="247">
        <v>4</v>
      </c>
      <c r="X13" s="97">
        <v>2.9533913173476201E-2</v>
      </c>
      <c r="Y13" s="97">
        <v>-7.8780153538594133E-2</v>
      </c>
    </row>
    <row r="14" spans="1:25" ht="28.35" customHeight="1">
      <c r="A14" s="76" t="s">
        <v>13</v>
      </c>
      <c r="B14" s="398"/>
      <c r="C14" s="96" t="s">
        <v>555</v>
      </c>
      <c r="D14" s="122">
        <v>0</v>
      </c>
      <c r="E14" s="247">
        <v>1</v>
      </c>
      <c r="F14" s="247">
        <v>1</v>
      </c>
      <c r="G14" s="247">
        <v>1</v>
      </c>
      <c r="H14" s="122">
        <v>0</v>
      </c>
      <c r="I14" s="247">
        <v>1</v>
      </c>
      <c r="J14" s="247">
        <v>1</v>
      </c>
      <c r="K14" s="247">
        <v>1</v>
      </c>
      <c r="L14" s="122">
        <v>0</v>
      </c>
      <c r="M14" s="247">
        <v>1</v>
      </c>
      <c r="N14" s="247">
        <v>1</v>
      </c>
      <c r="O14" s="247">
        <v>1</v>
      </c>
      <c r="P14" s="122">
        <v>0</v>
      </c>
      <c r="Q14" s="247">
        <v>1</v>
      </c>
      <c r="R14" s="247">
        <v>1</v>
      </c>
      <c r="S14" s="247">
        <v>1</v>
      </c>
      <c r="T14" s="122">
        <v>0</v>
      </c>
      <c r="U14" s="247">
        <v>1</v>
      </c>
      <c r="V14" s="247">
        <v>1</v>
      </c>
      <c r="W14" s="247">
        <v>1</v>
      </c>
      <c r="X14" s="97">
        <v>0</v>
      </c>
      <c r="Y14" s="97">
        <v>0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12.862731840879011</v>
      </c>
      <c r="E15" s="248">
        <v>7</v>
      </c>
      <c r="F15" s="248">
        <v>9</v>
      </c>
      <c r="G15" s="248">
        <v>12</v>
      </c>
      <c r="H15" s="124">
        <v>24.71023844730632</v>
      </c>
      <c r="I15" s="248">
        <v>7</v>
      </c>
      <c r="J15" s="248">
        <v>9</v>
      </c>
      <c r="K15" s="248">
        <v>13</v>
      </c>
      <c r="L15" s="124">
        <v>12.439896370254584</v>
      </c>
      <c r="M15" s="248">
        <v>6</v>
      </c>
      <c r="N15" s="248">
        <v>8</v>
      </c>
      <c r="O15" s="248">
        <v>9</v>
      </c>
      <c r="P15" s="124">
        <v>11.755625199393036</v>
      </c>
      <c r="Q15" s="248">
        <v>6</v>
      </c>
      <c r="R15" s="248">
        <v>8</v>
      </c>
      <c r="S15" s="248">
        <v>9</v>
      </c>
      <c r="T15" s="124">
        <v>16.354693086595404</v>
      </c>
      <c r="U15" s="248">
        <v>6</v>
      </c>
      <c r="V15" s="248">
        <v>8</v>
      </c>
      <c r="W15" s="248">
        <v>11</v>
      </c>
      <c r="X15" s="99">
        <v>-0.49656914898728288</v>
      </c>
      <c r="Y15" s="99">
        <v>0.31469689134240775</v>
      </c>
    </row>
    <row r="16" spans="1:25" ht="28.35" customHeight="1" thickTop="1">
      <c r="A16" s="76" t="s">
        <v>3</v>
      </c>
      <c r="C16" s="100" t="s">
        <v>557</v>
      </c>
      <c r="D16" s="126">
        <v>7.357492179505086</v>
      </c>
      <c r="E16" s="249"/>
      <c r="F16" s="250">
        <v>3</v>
      </c>
      <c r="G16" s="250">
        <v>4</v>
      </c>
      <c r="H16" s="126">
        <v>7.1438379130188512</v>
      </c>
      <c r="I16" s="249"/>
      <c r="J16" s="250">
        <v>2</v>
      </c>
      <c r="K16" s="250">
        <v>3</v>
      </c>
      <c r="L16" s="126">
        <v>7.7379037518251694</v>
      </c>
      <c r="M16" s="249"/>
      <c r="N16" s="250">
        <v>2</v>
      </c>
      <c r="O16" s="250">
        <v>2</v>
      </c>
      <c r="P16" s="126">
        <v>8.2908015607129872</v>
      </c>
      <c r="Q16" s="249"/>
      <c r="R16" s="250">
        <v>2</v>
      </c>
      <c r="S16" s="250">
        <v>3</v>
      </c>
      <c r="T16" s="126">
        <v>8.7182019730307019</v>
      </c>
      <c r="U16" s="249"/>
      <c r="V16" s="250">
        <v>3</v>
      </c>
      <c r="W16" s="250">
        <v>3</v>
      </c>
      <c r="X16" s="101">
        <v>8.3157799216538653E-2</v>
      </c>
      <c r="Y16" s="101">
        <v>0.12668782820855151</v>
      </c>
    </row>
    <row r="17" spans="1:25" ht="28.35" customHeight="1">
      <c r="A17" s="76" t="s">
        <v>12</v>
      </c>
      <c r="C17" s="96" t="s">
        <v>558</v>
      </c>
      <c r="D17" s="122">
        <v>8.7203929997739813</v>
      </c>
      <c r="E17" s="251"/>
      <c r="F17" s="247">
        <v>4</v>
      </c>
      <c r="G17" s="247">
        <v>5</v>
      </c>
      <c r="H17" s="122">
        <v>10.818178597423415</v>
      </c>
      <c r="I17" s="251"/>
      <c r="J17" s="247">
        <v>6</v>
      </c>
      <c r="K17" s="247">
        <v>7</v>
      </c>
      <c r="L17" s="122">
        <v>9.9606554111260515</v>
      </c>
      <c r="M17" s="251"/>
      <c r="N17" s="247">
        <v>5</v>
      </c>
      <c r="O17" s="247">
        <v>6</v>
      </c>
      <c r="P17" s="122">
        <v>10.54829444595593</v>
      </c>
      <c r="Q17" s="251"/>
      <c r="R17" s="247">
        <v>5</v>
      </c>
      <c r="S17" s="247">
        <v>6</v>
      </c>
      <c r="T17" s="122">
        <v>10.274452418388158</v>
      </c>
      <c r="U17" s="251"/>
      <c r="V17" s="247">
        <v>5</v>
      </c>
      <c r="W17" s="247">
        <v>6</v>
      </c>
      <c r="X17" s="97">
        <v>-7.9266872752646322E-2</v>
      </c>
      <c r="Y17" s="97">
        <v>3.1503650544079109E-2</v>
      </c>
    </row>
    <row r="18" spans="1:25" ht="28.35" customHeight="1"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6.556445352957935</v>
      </c>
      <c r="E20" s="249"/>
      <c r="F20" s="250">
        <v>1</v>
      </c>
      <c r="G20" s="250">
        <v>2</v>
      </c>
      <c r="H20" s="126">
        <v>7.0271495352803095</v>
      </c>
      <c r="I20" s="249"/>
      <c r="J20" s="250">
        <v>1</v>
      </c>
      <c r="K20" s="250">
        <v>2</v>
      </c>
      <c r="L20" s="126">
        <v>8.1344257513012739</v>
      </c>
      <c r="M20" s="249"/>
      <c r="N20" s="250">
        <v>1</v>
      </c>
      <c r="O20" s="250">
        <v>3</v>
      </c>
      <c r="P20" s="126">
        <v>8.1252008641022293</v>
      </c>
      <c r="Q20" s="249"/>
      <c r="R20" s="250">
        <v>1</v>
      </c>
      <c r="S20" s="250">
        <v>2</v>
      </c>
      <c r="T20" s="126">
        <v>9.5560005333855198</v>
      </c>
      <c r="U20" s="249"/>
      <c r="V20" s="250">
        <v>1</v>
      </c>
      <c r="W20" s="250">
        <v>5</v>
      </c>
      <c r="X20" s="101">
        <v>0.15757117597424175</v>
      </c>
      <c r="Y20" s="101">
        <v>0.17476031198106812</v>
      </c>
    </row>
    <row r="21" spans="1:25" ht="28.35" customHeight="1">
      <c r="A21" s="76" t="s">
        <v>14</v>
      </c>
      <c r="C21" s="96" t="s">
        <v>560</v>
      </c>
      <c r="D21" s="122">
        <v>12.239510878547105</v>
      </c>
      <c r="E21" s="251"/>
      <c r="F21" s="247">
        <v>2</v>
      </c>
      <c r="G21" s="247">
        <v>9</v>
      </c>
      <c r="H21" s="122">
        <v>14.048234755069597</v>
      </c>
      <c r="I21" s="251"/>
      <c r="J21" s="247">
        <v>2</v>
      </c>
      <c r="K21" s="247">
        <v>10</v>
      </c>
      <c r="L21" s="122">
        <v>17.799669613493766</v>
      </c>
      <c r="M21" s="251"/>
      <c r="N21" s="247">
        <v>3</v>
      </c>
      <c r="O21" s="247">
        <v>12</v>
      </c>
      <c r="P21" s="122">
        <v>14.00637044346413</v>
      </c>
      <c r="Q21" s="251"/>
      <c r="R21" s="247">
        <v>2</v>
      </c>
      <c r="S21" s="247">
        <v>11</v>
      </c>
      <c r="T21" s="122">
        <v>18.38838995674913</v>
      </c>
      <c r="U21" s="251"/>
      <c r="V21" s="247">
        <v>3</v>
      </c>
      <c r="W21" s="247">
        <v>12</v>
      </c>
      <c r="X21" s="97">
        <v>0.26703959065535865</v>
      </c>
      <c r="Y21" s="97">
        <v>3.3074790489878492E-2</v>
      </c>
    </row>
    <row r="22" spans="1:25" ht="28.35" customHeight="1">
      <c r="A22" s="76" t="s">
        <v>15</v>
      </c>
      <c r="C22" s="96" t="s">
        <v>561</v>
      </c>
      <c r="D22" s="122">
        <v>13.221175918531065</v>
      </c>
      <c r="E22" s="251"/>
      <c r="F22" s="247">
        <v>3</v>
      </c>
      <c r="G22" s="247">
        <v>13</v>
      </c>
      <c r="H22" s="122">
        <v>14.094234314449784</v>
      </c>
      <c r="I22" s="251"/>
      <c r="J22" s="247">
        <v>3</v>
      </c>
      <c r="K22" s="247">
        <v>11</v>
      </c>
      <c r="L22" s="122">
        <v>13.706029894878494</v>
      </c>
      <c r="M22" s="251"/>
      <c r="N22" s="247">
        <v>2</v>
      </c>
      <c r="O22" s="247">
        <v>11</v>
      </c>
      <c r="P22" s="122">
        <v>15.25715592864508</v>
      </c>
      <c r="Q22" s="251"/>
      <c r="R22" s="247">
        <v>3</v>
      </c>
      <c r="S22" s="247">
        <v>12</v>
      </c>
      <c r="T22" s="122">
        <v>15.005632585823266</v>
      </c>
      <c r="U22" s="251"/>
      <c r="V22" s="247">
        <v>2</v>
      </c>
      <c r="W22" s="247">
        <v>10</v>
      </c>
      <c r="X22" s="97">
        <v>-2.7543491253958496E-2</v>
      </c>
      <c r="Y22" s="97">
        <v>9.4819776471550821E-2</v>
      </c>
    </row>
    <row r="23" spans="1:25" ht="28.35" customHeight="1"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10.79153306716473</v>
      </c>
      <c r="E25" s="249"/>
      <c r="F25" s="249"/>
      <c r="G25" s="250">
        <v>8</v>
      </c>
      <c r="H25" s="126">
        <v>11.756088609960196</v>
      </c>
      <c r="I25" s="249"/>
      <c r="J25" s="249"/>
      <c r="K25" s="250">
        <v>8</v>
      </c>
      <c r="L25" s="126">
        <v>12.464752073905974</v>
      </c>
      <c r="M25" s="249"/>
      <c r="N25" s="249"/>
      <c r="O25" s="250">
        <v>10</v>
      </c>
      <c r="P25" s="126">
        <v>13.244813868084206</v>
      </c>
      <c r="Q25" s="249"/>
      <c r="R25" s="249"/>
      <c r="S25" s="250">
        <v>10</v>
      </c>
      <c r="T25" s="126">
        <v>10.405354805607313</v>
      </c>
      <c r="U25" s="249"/>
      <c r="V25" s="249"/>
      <c r="W25" s="250">
        <v>7</v>
      </c>
      <c r="X25" s="101">
        <v>6.0280548017082047E-2</v>
      </c>
      <c r="Y25" s="101">
        <v>-0.16521766787562941</v>
      </c>
    </row>
    <row r="26" spans="1:25" ht="28.35" customHeight="1"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10.646371699137919</v>
      </c>
      <c r="E28" s="251"/>
      <c r="F28" s="247"/>
      <c r="G28" s="247"/>
      <c r="H28" s="126">
        <v>11.886219957549587</v>
      </c>
      <c r="I28" s="251"/>
      <c r="J28" s="247"/>
      <c r="K28" s="247"/>
      <c r="L28" s="126">
        <v>12.544887293751184</v>
      </c>
      <c r="M28" s="251"/>
      <c r="N28" s="247"/>
      <c r="O28" s="247"/>
      <c r="P28" s="126">
        <v>12.777947853595936</v>
      </c>
      <c r="Q28" s="251"/>
      <c r="R28" s="247"/>
      <c r="S28" s="247"/>
      <c r="T28" s="126">
        <v>11.802911220915135</v>
      </c>
      <c r="U28" s="251"/>
      <c r="V28" s="247"/>
      <c r="W28" s="247"/>
      <c r="X28" s="105">
        <v>5.5414365420963119E-2</v>
      </c>
      <c r="Y28" s="105">
        <v>-5.9145694613425448E-2</v>
      </c>
    </row>
    <row r="29" spans="1:25" ht="28.35" customHeight="1">
      <c r="C29" s="96" t="s">
        <v>28</v>
      </c>
      <c r="D29" s="122">
        <v>10.256485553528965</v>
      </c>
      <c r="E29" s="255"/>
      <c r="F29" s="255"/>
      <c r="G29" s="255"/>
      <c r="H29" s="122">
        <v>11.287133603691807</v>
      </c>
      <c r="I29" s="255"/>
      <c r="J29" s="255"/>
      <c r="K29" s="255"/>
      <c r="L29" s="122">
        <v>11.788958659012405</v>
      </c>
      <c r="M29" s="255"/>
      <c r="N29" s="255"/>
      <c r="O29" s="255"/>
      <c r="P29" s="122">
        <v>11.128217973721817</v>
      </c>
      <c r="Q29" s="255"/>
      <c r="R29" s="255"/>
      <c r="S29" s="255"/>
      <c r="T29" s="122">
        <v>11.192831411204114</v>
      </c>
      <c r="U29" s="255"/>
      <c r="V29" s="255"/>
      <c r="W29" s="255"/>
      <c r="X29" s="106">
        <v>4.4459919846829843E-2</v>
      </c>
      <c r="Y29" s="106">
        <v>-5.0566573778979551E-2</v>
      </c>
    </row>
    <row r="30" spans="1:25" ht="28.35" customHeight="1">
      <c r="C30" s="96" t="s">
        <v>29</v>
      </c>
      <c r="D30" s="122">
        <v>10.98735290325509</v>
      </c>
      <c r="E30" s="255"/>
      <c r="F30" s="255"/>
      <c r="G30" s="255"/>
      <c r="H30" s="122">
        <v>10.947209234151149</v>
      </c>
      <c r="I30" s="255"/>
      <c r="J30" s="255"/>
      <c r="K30" s="255"/>
      <c r="L30" s="122">
        <v>11.788958659012405</v>
      </c>
      <c r="M30" s="255"/>
      <c r="N30" s="255"/>
      <c r="O30" s="255"/>
      <c r="P30" s="122">
        <v>11.128217973721817</v>
      </c>
      <c r="Q30" s="255"/>
      <c r="R30" s="255"/>
      <c r="S30" s="255"/>
      <c r="T30" s="122">
        <v>12.812110802412079</v>
      </c>
      <c r="U30" s="255"/>
      <c r="V30" s="255"/>
      <c r="W30" s="255"/>
      <c r="X30" s="106">
        <v>7.6891690553909875E-2</v>
      </c>
      <c r="Y30" s="106">
        <v>8.6789017842343164E-2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99" priority="1" operator="notEqual">
      <formula>""" """</formula>
    </cfRule>
    <cfRule type="cellIs" dxfId="9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12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178</v>
      </c>
    </row>
    <row r="3" spans="1:25" ht="15.75">
      <c r="A3" s="84" t="s">
        <v>104</v>
      </c>
    </row>
    <row r="4" spans="1:25" ht="15.75">
      <c r="A4" s="87" t="s">
        <v>55</v>
      </c>
      <c r="B4" s="394" t="s">
        <v>178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226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0.23068294855284821</v>
      </c>
      <c r="E8" s="247">
        <v>3</v>
      </c>
      <c r="F8" s="247">
        <v>5</v>
      </c>
      <c r="G8" s="247">
        <v>7</v>
      </c>
      <c r="H8" s="147">
        <v>0.23279710176084917</v>
      </c>
      <c r="I8" s="247">
        <v>4</v>
      </c>
      <c r="J8" s="247">
        <v>6</v>
      </c>
      <c r="K8" s="247">
        <v>9</v>
      </c>
      <c r="L8" s="147">
        <v>0.22339554105936107</v>
      </c>
      <c r="M8" s="247">
        <v>4</v>
      </c>
      <c r="N8" s="247">
        <v>6</v>
      </c>
      <c r="O8" s="247">
        <v>9</v>
      </c>
      <c r="P8" s="147">
        <v>0.23058019055007956</v>
      </c>
      <c r="Q8" s="247">
        <v>6</v>
      </c>
      <c r="R8" s="247">
        <v>8</v>
      </c>
      <c r="S8" s="247">
        <v>11</v>
      </c>
      <c r="T8" s="147">
        <v>0.21267507325133322</v>
      </c>
      <c r="U8" s="247">
        <v>4</v>
      </c>
      <c r="V8" s="247">
        <v>5</v>
      </c>
      <c r="W8" s="247">
        <v>8</v>
      </c>
      <c r="X8" s="97">
        <v>-4.0385213691991106E-2</v>
      </c>
      <c r="Y8" s="97">
        <v>-4.7988727783869201E-2</v>
      </c>
    </row>
    <row r="9" spans="1:25" ht="28.35" customHeight="1">
      <c r="A9" s="76" t="s">
        <v>7</v>
      </c>
      <c r="B9" s="398"/>
      <c r="C9" s="96" t="s">
        <v>550</v>
      </c>
      <c r="D9" s="147">
        <v>0.23633919507779175</v>
      </c>
      <c r="E9" s="247">
        <v>4</v>
      </c>
      <c r="F9" s="247">
        <v>6</v>
      </c>
      <c r="G9" s="247">
        <v>8</v>
      </c>
      <c r="H9" s="147">
        <v>0.23501840557108358</v>
      </c>
      <c r="I9" s="247">
        <v>5</v>
      </c>
      <c r="J9" s="247">
        <v>7</v>
      </c>
      <c r="K9" s="247">
        <v>10</v>
      </c>
      <c r="L9" s="147">
        <v>0.23283276702945474</v>
      </c>
      <c r="M9" s="247">
        <v>5</v>
      </c>
      <c r="N9" s="247">
        <v>7</v>
      </c>
      <c r="O9" s="247">
        <v>10</v>
      </c>
      <c r="P9" s="147">
        <v>0.22878983827604793</v>
      </c>
      <c r="Q9" s="247">
        <v>5</v>
      </c>
      <c r="R9" s="247">
        <v>7</v>
      </c>
      <c r="S9" s="247">
        <v>10</v>
      </c>
      <c r="T9" s="147">
        <v>0.22205942280420507</v>
      </c>
      <c r="U9" s="247">
        <v>6</v>
      </c>
      <c r="V9" s="247">
        <v>8</v>
      </c>
      <c r="W9" s="247">
        <v>11</v>
      </c>
      <c r="X9" s="97">
        <v>-9.2998611590349167E-3</v>
      </c>
      <c r="Y9" s="97">
        <v>-4.6270739134783301E-2</v>
      </c>
    </row>
    <row r="10" spans="1:25" ht="28.35" customHeight="1">
      <c r="A10" s="76" t="s">
        <v>8</v>
      </c>
      <c r="B10" s="398"/>
      <c r="C10" s="96" t="s">
        <v>551</v>
      </c>
      <c r="D10" s="147">
        <v>0.20775267213174578</v>
      </c>
      <c r="E10" s="247">
        <v>1</v>
      </c>
      <c r="F10" s="247">
        <v>3</v>
      </c>
      <c r="G10" s="247">
        <v>5</v>
      </c>
      <c r="H10" s="147">
        <v>0.14407259690826141</v>
      </c>
      <c r="I10" s="247">
        <v>1</v>
      </c>
      <c r="J10" s="247">
        <v>2</v>
      </c>
      <c r="K10" s="247">
        <v>3</v>
      </c>
      <c r="L10" s="147">
        <v>8.7814649192275787E-2</v>
      </c>
      <c r="M10" s="247">
        <v>1</v>
      </c>
      <c r="N10" s="247">
        <v>1</v>
      </c>
      <c r="O10" s="247">
        <v>1</v>
      </c>
      <c r="P10" s="147">
        <v>0.12950311408881685</v>
      </c>
      <c r="Q10" s="247">
        <v>2</v>
      </c>
      <c r="R10" s="247">
        <v>3</v>
      </c>
      <c r="S10" s="247">
        <v>4</v>
      </c>
      <c r="T10" s="147">
        <v>0.33773614563173532</v>
      </c>
      <c r="U10" s="247">
        <v>8</v>
      </c>
      <c r="V10" s="247">
        <v>10</v>
      </c>
      <c r="W10" s="247">
        <v>14</v>
      </c>
      <c r="X10" s="97">
        <v>-0.3904833321759863</v>
      </c>
      <c r="Y10" s="97">
        <v>2.8460114427177228</v>
      </c>
    </row>
    <row r="11" spans="1:25" ht="28.35" customHeight="1">
      <c r="A11" s="76" t="s">
        <v>9</v>
      </c>
      <c r="B11" s="398"/>
      <c r="C11" s="96" t="s">
        <v>552</v>
      </c>
      <c r="D11" s="147">
        <v>0.31113833992245366</v>
      </c>
      <c r="E11" s="247">
        <v>7</v>
      </c>
      <c r="F11" s="247">
        <v>9</v>
      </c>
      <c r="G11" s="247">
        <v>12</v>
      </c>
      <c r="H11" s="147">
        <v>0.28431487541954975</v>
      </c>
      <c r="I11" s="247">
        <v>7</v>
      </c>
      <c r="J11" s="247">
        <v>9</v>
      </c>
      <c r="K11" s="247">
        <v>12</v>
      </c>
      <c r="L11" s="147">
        <v>0.29483357223503792</v>
      </c>
      <c r="M11" s="247">
        <v>8</v>
      </c>
      <c r="N11" s="247">
        <v>10</v>
      </c>
      <c r="O11" s="247">
        <v>14</v>
      </c>
      <c r="P11" s="147">
        <v>0.29994150007916848</v>
      </c>
      <c r="Q11" s="247">
        <v>8</v>
      </c>
      <c r="R11" s="247">
        <v>10</v>
      </c>
      <c r="S11" s="247">
        <v>13</v>
      </c>
      <c r="T11" s="147">
        <v>0.27513989759921414</v>
      </c>
      <c r="U11" s="247">
        <v>7</v>
      </c>
      <c r="V11" s="247">
        <v>9</v>
      </c>
      <c r="W11" s="247">
        <v>12</v>
      </c>
      <c r="X11" s="97">
        <v>3.699664605999331E-2</v>
      </c>
      <c r="Y11" s="97">
        <v>-6.6795902808938656E-2</v>
      </c>
    </row>
    <row r="12" spans="1:25" ht="28.35" customHeight="1">
      <c r="A12" s="76" t="s">
        <v>10</v>
      </c>
      <c r="B12" s="398"/>
      <c r="C12" s="96" t="s">
        <v>553</v>
      </c>
      <c r="D12" s="147">
        <v>0.27824265753077071</v>
      </c>
      <c r="E12" s="247">
        <v>6</v>
      </c>
      <c r="F12" s="247">
        <v>8</v>
      </c>
      <c r="G12" s="247">
        <v>11</v>
      </c>
      <c r="H12" s="147">
        <v>0.24955816327294791</v>
      </c>
      <c r="I12" s="247">
        <v>6</v>
      </c>
      <c r="J12" s="247">
        <v>8</v>
      </c>
      <c r="K12" s="247">
        <v>11</v>
      </c>
      <c r="L12" s="147">
        <v>0.2182322580524266</v>
      </c>
      <c r="M12" s="247">
        <v>3</v>
      </c>
      <c r="N12" s="247">
        <v>5</v>
      </c>
      <c r="O12" s="247">
        <v>8</v>
      </c>
      <c r="P12" s="147">
        <v>0.244045151454725</v>
      </c>
      <c r="Q12" s="247">
        <v>7</v>
      </c>
      <c r="R12" s="247">
        <v>9</v>
      </c>
      <c r="S12" s="247">
        <v>12</v>
      </c>
      <c r="T12" s="147">
        <v>0.21771291157378803</v>
      </c>
      <c r="U12" s="247">
        <v>5</v>
      </c>
      <c r="V12" s="247">
        <v>6</v>
      </c>
      <c r="W12" s="247">
        <v>9</v>
      </c>
      <c r="X12" s="97">
        <v>-0.12552546792973229</v>
      </c>
      <c r="Y12" s="97">
        <v>-2.3797878612143997E-3</v>
      </c>
    </row>
    <row r="13" spans="1:25" ht="28.35" customHeight="1">
      <c r="A13" s="76" t="s">
        <v>11</v>
      </c>
      <c r="B13" s="398"/>
      <c r="C13" s="96" t="s">
        <v>554</v>
      </c>
      <c r="D13" s="147">
        <v>0.22852878857473152</v>
      </c>
      <c r="E13" s="247">
        <v>2</v>
      </c>
      <c r="F13" s="247">
        <v>4</v>
      </c>
      <c r="G13" s="247">
        <v>6</v>
      </c>
      <c r="H13" s="147">
        <v>0.21010736165304714</v>
      </c>
      <c r="I13" s="247">
        <v>2</v>
      </c>
      <c r="J13" s="247">
        <v>4</v>
      </c>
      <c r="K13" s="247">
        <v>7</v>
      </c>
      <c r="L13" s="147">
        <v>0.28658302466108521</v>
      </c>
      <c r="M13" s="247">
        <v>7</v>
      </c>
      <c r="N13" s="247">
        <v>9</v>
      </c>
      <c r="O13" s="247">
        <v>12</v>
      </c>
      <c r="P13" s="147">
        <v>0.19691333830953023</v>
      </c>
      <c r="Q13" s="247">
        <v>3</v>
      </c>
      <c r="R13" s="247">
        <v>4</v>
      </c>
      <c r="S13" s="247">
        <v>6</v>
      </c>
      <c r="T13" s="147">
        <v>0.20861911495562083</v>
      </c>
      <c r="U13" s="247">
        <v>3</v>
      </c>
      <c r="V13" s="247">
        <v>4</v>
      </c>
      <c r="W13" s="247">
        <v>7</v>
      </c>
      <c r="X13" s="97">
        <v>0.36398373862941202</v>
      </c>
      <c r="Y13" s="97">
        <v>-0.2720465030950977</v>
      </c>
    </row>
    <row r="14" spans="1:25" ht="28.35" customHeight="1">
      <c r="A14" s="76" t="s">
        <v>13</v>
      </c>
      <c r="B14" s="398"/>
      <c r="C14" s="96" t="s">
        <v>555</v>
      </c>
      <c r="D14" s="147">
        <v>0.25048367739852395</v>
      </c>
      <c r="E14" s="247">
        <v>5</v>
      </c>
      <c r="F14" s="247">
        <v>7</v>
      </c>
      <c r="G14" s="247">
        <v>10</v>
      </c>
      <c r="H14" s="147">
        <v>0.21538106327474418</v>
      </c>
      <c r="I14" s="247">
        <v>3</v>
      </c>
      <c r="J14" s="247">
        <v>5</v>
      </c>
      <c r="K14" s="247">
        <v>8</v>
      </c>
      <c r="L14" s="147">
        <v>0.19944525811937827</v>
      </c>
      <c r="M14" s="247">
        <v>2</v>
      </c>
      <c r="N14" s="247">
        <v>3</v>
      </c>
      <c r="O14" s="247">
        <v>6</v>
      </c>
      <c r="P14" s="147">
        <v>0.20265316924782609</v>
      </c>
      <c r="Q14" s="247">
        <v>4</v>
      </c>
      <c r="R14" s="247">
        <v>6</v>
      </c>
      <c r="S14" s="247">
        <v>8</v>
      </c>
      <c r="T14" s="147">
        <v>0.177493314540073</v>
      </c>
      <c r="U14" s="247">
        <v>2</v>
      </c>
      <c r="V14" s="247">
        <v>2</v>
      </c>
      <c r="W14" s="247">
        <v>3</v>
      </c>
      <c r="X14" s="97">
        <v>-7.3988887012958471E-2</v>
      </c>
      <c r="Y14" s="97">
        <v>-0.1100650062392855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0.36398065972506016</v>
      </c>
      <c r="E15" s="248">
        <v>8</v>
      </c>
      <c r="F15" s="248">
        <v>10</v>
      </c>
      <c r="G15" s="248">
        <v>14</v>
      </c>
      <c r="H15" s="148">
        <v>0.56279412046791477</v>
      </c>
      <c r="I15" s="248">
        <v>8</v>
      </c>
      <c r="J15" s="248">
        <v>10</v>
      </c>
      <c r="K15" s="248">
        <v>14</v>
      </c>
      <c r="L15" s="148">
        <v>0.25639909659160176</v>
      </c>
      <c r="M15" s="248">
        <v>6</v>
      </c>
      <c r="N15" s="248">
        <v>8</v>
      </c>
      <c r="O15" s="248">
        <v>11</v>
      </c>
      <c r="P15" s="148">
        <v>-1.6916626409730273</v>
      </c>
      <c r="Q15" s="248">
        <v>1</v>
      </c>
      <c r="R15" s="248">
        <v>1</v>
      </c>
      <c r="S15" s="248">
        <v>1</v>
      </c>
      <c r="T15" s="148">
        <v>-0.95711372693851748</v>
      </c>
      <c r="U15" s="248">
        <v>1</v>
      </c>
      <c r="V15" s="248">
        <v>1</v>
      </c>
      <c r="W15" s="248">
        <v>1</v>
      </c>
      <c r="X15" s="99">
        <v>-0.5444175991418887</v>
      </c>
      <c r="Y15" s="99">
        <v>-4.7329060034210251</v>
      </c>
    </row>
    <row r="16" spans="1:25" ht="28.35" customHeight="1" thickTop="1">
      <c r="A16" s="76" t="s">
        <v>3</v>
      </c>
      <c r="C16" s="100" t="s">
        <v>557</v>
      </c>
      <c r="D16" s="149">
        <v>0.13453379331722257</v>
      </c>
      <c r="E16" s="249"/>
      <c r="F16" s="250">
        <v>1</v>
      </c>
      <c r="G16" s="250">
        <v>1</v>
      </c>
      <c r="H16" s="149">
        <v>0.11641232551300626</v>
      </c>
      <c r="I16" s="249"/>
      <c r="J16" s="250">
        <v>1</v>
      </c>
      <c r="K16" s="250">
        <v>1</v>
      </c>
      <c r="L16" s="149">
        <v>0.21642231919644564</v>
      </c>
      <c r="M16" s="249"/>
      <c r="N16" s="250">
        <v>4</v>
      </c>
      <c r="O16" s="250">
        <v>7</v>
      </c>
      <c r="P16" s="149">
        <v>9.7250080505879632E-2</v>
      </c>
      <c r="Q16" s="249"/>
      <c r="R16" s="250">
        <v>2</v>
      </c>
      <c r="S16" s="250">
        <v>2</v>
      </c>
      <c r="T16" s="149">
        <v>0.22120013702894031</v>
      </c>
      <c r="U16" s="249"/>
      <c r="V16" s="250">
        <v>7</v>
      </c>
      <c r="W16" s="250">
        <v>10</v>
      </c>
      <c r="X16" s="101">
        <v>0.85910141596016554</v>
      </c>
      <c r="Y16" s="101">
        <v>2.2076363705158641E-2</v>
      </c>
    </row>
    <row r="17" spans="1:25" ht="28.35" customHeight="1">
      <c r="A17" s="76" t="s">
        <v>12</v>
      </c>
      <c r="C17" s="96" t="s">
        <v>558</v>
      </c>
      <c r="D17" s="147">
        <v>0.20564460953102476</v>
      </c>
      <c r="E17" s="251"/>
      <c r="F17" s="247">
        <v>2</v>
      </c>
      <c r="G17" s="247">
        <v>4</v>
      </c>
      <c r="H17" s="147">
        <v>0.1983362956750945</v>
      </c>
      <c r="I17" s="251"/>
      <c r="J17" s="247">
        <v>3</v>
      </c>
      <c r="K17" s="247">
        <v>6</v>
      </c>
      <c r="L17" s="147">
        <v>0.18860661050107816</v>
      </c>
      <c r="M17" s="251"/>
      <c r="N17" s="247">
        <v>2</v>
      </c>
      <c r="O17" s="247">
        <v>5</v>
      </c>
      <c r="P17" s="147">
        <v>0.19994275925153313</v>
      </c>
      <c r="Q17" s="251"/>
      <c r="R17" s="247">
        <v>5</v>
      </c>
      <c r="S17" s="247">
        <v>7</v>
      </c>
      <c r="T17" s="147">
        <v>0.17888748347126868</v>
      </c>
      <c r="U17" s="251"/>
      <c r="V17" s="247">
        <v>3</v>
      </c>
      <c r="W17" s="247">
        <v>4</v>
      </c>
      <c r="X17" s="97">
        <v>-4.9056503454894984E-2</v>
      </c>
      <c r="Y17" s="97">
        <v>-5.1531210936818783E-2</v>
      </c>
    </row>
    <row r="18" spans="1:25" ht="28.35" customHeight="1">
      <c r="D18" s="150"/>
      <c r="E18" s="252"/>
      <c r="F18" s="252"/>
      <c r="G18" s="252"/>
      <c r="H18" s="150"/>
      <c r="I18" s="252"/>
      <c r="J18" s="252"/>
      <c r="K18" s="252"/>
      <c r="L18" s="150"/>
      <c r="M18" s="252"/>
      <c r="N18" s="252"/>
      <c r="O18" s="252"/>
      <c r="P18" s="150"/>
      <c r="Q18" s="252"/>
      <c r="R18" s="252"/>
      <c r="S18" s="252"/>
      <c r="T18" s="150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236"/>
      <c r="F19" s="236"/>
      <c r="G19" s="236"/>
      <c r="H19" s="151"/>
      <c r="I19" s="236"/>
      <c r="J19" s="236"/>
      <c r="K19" s="236"/>
      <c r="L19" s="151"/>
      <c r="M19" s="236"/>
      <c r="N19" s="236"/>
      <c r="O19" s="236"/>
      <c r="P19" s="151"/>
      <c r="Q19" s="236"/>
      <c r="R19" s="236"/>
      <c r="S19" s="236"/>
      <c r="T19" s="151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0.16833188459050602</v>
      </c>
      <c r="E20" s="249"/>
      <c r="F20" s="250">
        <v>2</v>
      </c>
      <c r="G20" s="250">
        <v>3</v>
      </c>
      <c r="H20" s="149">
        <v>0.12254618483224955</v>
      </c>
      <c r="I20" s="249"/>
      <c r="J20" s="250">
        <v>1</v>
      </c>
      <c r="K20" s="250">
        <v>2</v>
      </c>
      <c r="L20" s="149">
        <v>0.11788548387351706</v>
      </c>
      <c r="M20" s="249"/>
      <c r="N20" s="250">
        <v>1</v>
      </c>
      <c r="O20" s="250">
        <v>2</v>
      </c>
      <c r="P20" s="149">
        <v>0.10391282810972331</v>
      </c>
      <c r="Q20" s="249"/>
      <c r="R20" s="250">
        <v>1</v>
      </c>
      <c r="S20" s="250">
        <v>3</v>
      </c>
      <c r="T20" s="149">
        <v>5.6771745394332065E-2</v>
      </c>
      <c r="U20" s="249"/>
      <c r="V20" s="250">
        <v>1</v>
      </c>
      <c r="W20" s="250">
        <v>2</v>
      </c>
      <c r="X20" s="101">
        <v>-3.8032199575306236E-2</v>
      </c>
      <c r="Y20" s="101">
        <v>-0.51841614820664261</v>
      </c>
    </row>
    <row r="21" spans="1:25" ht="28.35" customHeight="1">
      <c r="A21" s="76" t="s">
        <v>14</v>
      </c>
      <c r="C21" s="96" t="s">
        <v>560</v>
      </c>
      <c r="D21" s="147">
        <v>0.1641662658450217</v>
      </c>
      <c r="E21" s="251"/>
      <c r="F21" s="247">
        <v>1</v>
      </c>
      <c r="G21" s="247">
        <v>2</v>
      </c>
      <c r="H21" s="147">
        <v>0.14634166413754587</v>
      </c>
      <c r="I21" s="251"/>
      <c r="J21" s="247">
        <v>2</v>
      </c>
      <c r="K21" s="247">
        <v>4</v>
      </c>
      <c r="L21" s="147">
        <v>0.18836158055799854</v>
      </c>
      <c r="M21" s="251"/>
      <c r="N21" s="247">
        <v>3</v>
      </c>
      <c r="O21" s="247">
        <v>4</v>
      </c>
      <c r="P21" s="147">
        <v>0.14740966451139903</v>
      </c>
      <c r="Q21" s="251"/>
      <c r="R21" s="247">
        <v>2</v>
      </c>
      <c r="S21" s="247">
        <v>5</v>
      </c>
      <c r="T21" s="147">
        <v>0.18867563840636151</v>
      </c>
      <c r="U21" s="251"/>
      <c r="V21" s="247">
        <v>3</v>
      </c>
      <c r="W21" s="247">
        <v>6</v>
      </c>
      <c r="X21" s="97">
        <v>0.28713570170254687</v>
      </c>
      <c r="Y21" s="97">
        <v>1.6673137241289826E-3</v>
      </c>
    </row>
    <row r="22" spans="1:25" ht="28.35" customHeight="1">
      <c r="A22" s="76" t="s">
        <v>15</v>
      </c>
      <c r="C22" s="96" t="s">
        <v>561</v>
      </c>
      <c r="D22" s="147">
        <v>0.23997895190092913</v>
      </c>
      <c r="E22" s="251"/>
      <c r="F22" s="247">
        <v>3</v>
      </c>
      <c r="G22" s="247">
        <v>9</v>
      </c>
      <c r="H22" s="147">
        <v>0.19751565960506223</v>
      </c>
      <c r="I22" s="251"/>
      <c r="J22" s="247">
        <v>3</v>
      </c>
      <c r="K22" s="247">
        <v>5</v>
      </c>
      <c r="L22" s="147">
        <v>0.17251259197803889</v>
      </c>
      <c r="M22" s="251"/>
      <c r="N22" s="247">
        <v>2</v>
      </c>
      <c r="O22" s="247">
        <v>3</v>
      </c>
      <c r="P22" s="147">
        <v>0.20555666091192062</v>
      </c>
      <c r="Q22" s="251"/>
      <c r="R22" s="247">
        <v>3</v>
      </c>
      <c r="S22" s="247">
        <v>9</v>
      </c>
      <c r="T22" s="147">
        <v>0.17908465232749776</v>
      </c>
      <c r="U22" s="251"/>
      <c r="V22" s="247">
        <v>2</v>
      </c>
      <c r="W22" s="247">
        <v>5</v>
      </c>
      <c r="X22" s="97">
        <v>-0.12658777373408081</v>
      </c>
      <c r="Y22" s="97">
        <v>3.8096119675110396E-2</v>
      </c>
    </row>
    <row r="23" spans="1:25" ht="28.35" customHeight="1">
      <c r="D23" s="150"/>
      <c r="E23" s="253"/>
      <c r="F23" s="253"/>
      <c r="G23" s="253"/>
      <c r="H23" s="152"/>
      <c r="I23" s="253"/>
      <c r="J23" s="253"/>
      <c r="K23" s="253"/>
      <c r="L23" s="152"/>
      <c r="M23" s="253"/>
      <c r="N23" s="253"/>
      <c r="O23" s="253"/>
      <c r="P23" s="152"/>
      <c r="Q23" s="253"/>
      <c r="R23" s="253"/>
      <c r="S23" s="253"/>
      <c r="T23" s="152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236"/>
      <c r="F24" s="236"/>
      <c r="G24" s="236"/>
      <c r="H24" s="151"/>
      <c r="I24" s="236"/>
      <c r="J24" s="236"/>
      <c r="K24" s="236"/>
      <c r="L24" s="151"/>
      <c r="M24" s="236"/>
      <c r="N24" s="236"/>
      <c r="O24" s="236"/>
      <c r="P24" s="151"/>
      <c r="Q24" s="236"/>
      <c r="R24" s="236"/>
      <c r="S24" s="236"/>
      <c r="T24" s="151"/>
      <c r="U24" s="236"/>
      <c r="V24" s="236"/>
      <c r="W24" s="236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0.34677957746102012</v>
      </c>
      <c r="E25" s="249"/>
      <c r="F25" s="249"/>
      <c r="G25" s="250">
        <v>13</v>
      </c>
      <c r="H25" s="149">
        <v>0.3276253812536869</v>
      </c>
      <c r="I25" s="249"/>
      <c r="J25" s="249"/>
      <c r="K25" s="250">
        <v>13</v>
      </c>
      <c r="L25" s="149">
        <v>0.29190233909980451</v>
      </c>
      <c r="M25" s="249"/>
      <c r="N25" s="249"/>
      <c r="O25" s="250">
        <v>13</v>
      </c>
      <c r="P25" s="149">
        <v>0.30473129311937552</v>
      </c>
      <c r="Q25" s="249"/>
      <c r="R25" s="249"/>
      <c r="S25" s="250">
        <v>14</v>
      </c>
      <c r="T25" s="149">
        <v>0.28816567482379052</v>
      </c>
      <c r="U25" s="249"/>
      <c r="V25" s="249"/>
      <c r="W25" s="250">
        <v>13</v>
      </c>
      <c r="X25" s="101">
        <v>-0.10903624748847318</v>
      </c>
      <c r="Y25" s="101">
        <v>-1.2801076851721938E-2</v>
      </c>
    </row>
    <row r="26" spans="1:25" ht="28.35" customHeight="1">
      <c r="D26" s="150"/>
      <c r="E26" s="254"/>
      <c r="F26" s="254"/>
      <c r="G26" s="254"/>
      <c r="H26" s="150"/>
      <c r="I26" s="254"/>
      <c r="J26" s="254"/>
      <c r="K26" s="254"/>
      <c r="L26" s="150"/>
      <c r="M26" s="254"/>
      <c r="N26" s="254"/>
      <c r="O26" s="254"/>
      <c r="P26" s="150"/>
      <c r="Q26" s="254"/>
      <c r="R26" s="254"/>
      <c r="S26" s="254"/>
      <c r="T26" s="150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236"/>
      <c r="F27" s="236"/>
      <c r="G27" s="236"/>
      <c r="H27" s="151"/>
      <c r="I27" s="236"/>
      <c r="J27" s="236"/>
      <c r="K27" s="236"/>
      <c r="L27" s="151"/>
      <c r="M27" s="236"/>
      <c r="N27" s="236"/>
      <c r="O27" s="236"/>
      <c r="P27" s="151"/>
      <c r="Q27" s="236"/>
      <c r="R27" s="236"/>
      <c r="S27" s="236"/>
      <c r="T27" s="151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0.28987951879210516</v>
      </c>
      <c r="E28" s="251"/>
      <c r="F28" s="247"/>
      <c r="G28" s="247"/>
      <c r="H28" s="149">
        <v>0.27132404834694823</v>
      </c>
      <c r="I28" s="251"/>
      <c r="J28" s="247"/>
      <c r="K28" s="247"/>
      <c r="L28" s="149">
        <v>0.2540660804565989</v>
      </c>
      <c r="M28" s="251"/>
      <c r="N28" s="247"/>
      <c r="O28" s="247"/>
      <c r="P28" s="149">
        <v>0.25868101637573004</v>
      </c>
      <c r="Q28" s="251"/>
      <c r="R28" s="247"/>
      <c r="S28" s="247"/>
      <c r="T28" s="149">
        <v>0.24884276431940286</v>
      </c>
      <c r="U28" s="251"/>
      <c r="V28" s="247"/>
      <c r="W28" s="247"/>
      <c r="X28" s="105">
        <v>-6.3606480868519166E-2</v>
      </c>
      <c r="Y28" s="105">
        <v>-2.0558888175111312E-2</v>
      </c>
    </row>
    <row r="29" spans="1:25" ht="28.35" customHeight="1">
      <c r="C29" s="96" t="s">
        <v>28</v>
      </c>
      <c r="D29" s="147">
        <v>0.23351107181531999</v>
      </c>
      <c r="E29" s="255"/>
      <c r="F29" s="255"/>
      <c r="G29" s="255"/>
      <c r="H29" s="147">
        <v>0.21274421246389566</v>
      </c>
      <c r="I29" s="255"/>
      <c r="J29" s="255"/>
      <c r="K29" s="255"/>
      <c r="L29" s="147">
        <v>0.21732728862443612</v>
      </c>
      <c r="M29" s="255"/>
      <c r="N29" s="255"/>
      <c r="O29" s="255"/>
      <c r="P29" s="147">
        <v>0.20129796424967961</v>
      </c>
      <c r="Q29" s="255"/>
      <c r="R29" s="255"/>
      <c r="S29" s="255"/>
      <c r="T29" s="147">
        <v>0.21064709410347704</v>
      </c>
      <c r="U29" s="255"/>
      <c r="V29" s="255"/>
      <c r="W29" s="255"/>
      <c r="X29" s="106">
        <v>2.1542659644939732E-2</v>
      </c>
      <c r="Y29" s="106">
        <v>-3.0737946270995686E-2</v>
      </c>
    </row>
    <row r="30" spans="1:25" ht="28.35" customHeight="1">
      <c r="C30" s="96" t="s">
        <v>29</v>
      </c>
      <c r="D30" s="147">
        <v>0.24341143623815786</v>
      </c>
      <c r="E30" s="255"/>
      <c r="F30" s="255"/>
      <c r="G30" s="255"/>
      <c r="H30" s="147">
        <v>0.23390775366596639</v>
      </c>
      <c r="I30" s="255"/>
      <c r="J30" s="255"/>
      <c r="K30" s="255"/>
      <c r="L30" s="147">
        <v>0.22811415404440791</v>
      </c>
      <c r="M30" s="255"/>
      <c r="N30" s="255"/>
      <c r="O30" s="255"/>
      <c r="P30" s="147">
        <v>0.21572150376193699</v>
      </c>
      <c r="Q30" s="255"/>
      <c r="R30" s="255"/>
      <c r="S30" s="255"/>
      <c r="T30" s="147">
        <v>0.21519399241256063</v>
      </c>
      <c r="U30" s="255"/>
      <c r="V30" s="255"/>
      <c r="W30" s="255"/>
      <c r="X30" s="106">
        <v>-2.4768736951884307E-2</v>
      </c>
      <c r="Y30" s="106">
        <v>-5.663901780216607E-2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>
        <v>0.31300000000000006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>
        <v>0.318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>
        <v>0.30799999999999994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97" priority="1" operator="notEqual">
      <formula>""" """</formula>
    </cfRule>
    <cfRule type="cellIs" dxfId="9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Y42"/>
  <sheetViews>
    <sheetView view="pageBreakPreview" topLeftCell="B1" zoomScale="60" zoomScaleNormal="100" workbookViewId="0">
      <selection activeCell="P13" sqref="P13:P15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7.140625" style="109" bestFit="1" customWidth="1"/>
    <col min="5" max="7" width="7.7109375" style="86" customWidth="1"/>
    <col min="8" max="8" width="17.140625" style="109" bestFit="1" customWidth="1"/>
    <col min="9" max="11" width="7.7109375" style="86" customWidth="1"/>
    <col min="12" max="12" width="17.140625" style="109" bestFit="1" customWidth="1"/>
    <col min="13" max="15" width="7.7109375" style="86" customWidth="1"/>
    <col min="16" max="16" width="17.140625" style="109" bestFit="1" customWidth="1"/>
    <col min="17" max="19" width="7.7109375" style="86" customWidth="1"/>
    <col min="20" max="20" width="17.140625" style="109" bestFit="1" customWidth="1"/>
    <col min="21" max="23" width="7.7109375" style="85" customWidth="1"/>
    <col min="24" max="24" width="10.42578125" style="82" customWidth="1"/>
    <col min="25" max="25" width="11.140625" style="82" customWidth="1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180</v>
      </c>
    </row>
    <row r="3" spans="1:25" ht="15.75">
      <c r="A3" s="84" t="s">
        <v>104</v>
      </c>
    </row>
    <row r="4" spans="1:25" ht="15.75">
      <c r="A4" s="87" t="s">
        <v>56</v>
      </c>
      <c r="B4" s="394" t="s">
        <v>180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227</v>
      </c>
      <c r="D5" s="405"/>
      <c r="E5" s="393" t="s">
        <v>36</v>
      </c>
      <c r="F5" s="393"/>
      <c r="G5" s="393"/>
      <c r="H5" s="405"/>
      <c r="I5" s="393" t="s">
        <v>36</v>
      </c>
      <c r="J5" s="393"/>
      <c r="K5" s="393"/>
      <c r="L5" s="405"/>
      <c r="M5" s="393" t="s">
        <v>36</v>
      </c>
      <c r="N5" s="393"/>
      <c r="O5" s="393"/>
      <c r="P5" s="405"/>
      <c r="Q5" s="393" t="s">
        <v>36</v>
      </c>
      <c r="R5" s="393"/>
      <c r="S5" s="393"/>
      <c r="T5" s="405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5"/>
      <c r="E6" s="8" t="s">
        <v>37</v>
      </c>
      <c r="F6" s="8" t="s">
        <v>38</v>
      </c>
      <c r="G6" s="8" t="s">
        <v>39</v>
      </c>
      <c r="H6" s="405"/>
      <c r="I6" s="8" t="s">
        <v>37</v>
      </c>
      <c r="J6" s="8" t="s">
        <v>38</v>
      </c>
      <c r="K6" s="8" t="s">
        <v>39</v>
      </c>
      <c r="L6" s="405"/>
      <c r="M6" s="8" t="s">
        <v>37</v>
      </c>
      <c r="N6" s="8" t="s">
        <v>38</v>
      </c>
      <c r="O6" s="8" t="s">
        <v>39</v>
      </c>
      <c r="P6" s="405"/>
      <c r="Q6" s="8" t="s">
        <v>37</v>
      </c>
      <c r="R6" s="8" t="s">
        <v>38</v>
      </c>
      <c r="S6" s="8" t="s">
        <v>39</v>
      </c>
      <c r="T6" s="405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37">
        <v>611781.22580645164</v>
      </c>
      <c r="E8" s="247">
        <v>3</v>
      </c>
      <c r="F8" s="247">
        <v>5</v>
      </c>
      <c r="G8" s="247">
        <v>7</v>
      </c>
      <c r="H8" s="137">
        <v>553346.6451612903</v>
      </c>
      <c r="I8" s="247">
        <v>2</v>
      </c>
      <c r="J8" s="247">
        <v>3</v>
      </c>
      <c r="K8" s="247">
        <v>5</v>
      </c>
      <c r="L8" s="137">
        <v>574070.58064516133</v>
      </c>
      <c r="M8" s="247">
        <v>3</v>
      </c>
      <c r="N8" s="247">
        <v>5</v>
      </c>
      <c r="O8" s="247">
        <v>7</v>
      </c>
      <c r="P8" s="137">
        <v>538179.6451612903</v>
      </c>
      <c r="Q8" s="247">
        <v>3</v>
      </c>
      <c r="R8" s="247">
        <v>4</v>
      </c>
      <c r="S8" s="247">
        <v>5</v>
      </c>
      <c r="T8" s="137">
        <v>568682.93548387091</v>
      </c>
      <c r="U8" s="247">
        <v>2</v>
      </c>
      <c r="V8" s="247">
        <v>3</v>
      </c>
      <c r="W8" s="247">
        <v>5</v>
      </c>
      <c r="X8" s="97">
        <v>3.7451994450658388E-2</v>
      </c>
      <c r="Y8" s="97">
        <v>-9.3849873916820314E-3</v>
      </c>
    </row>
    <row r="9" spans="1:25" ht="28.35" customHeight="1">
      <c r="A9" s="76" t="s">
        <v>7</v>
      </c>
      <c r="B9" s="398"/>
      <c r="C9" s="96" t="s">
        <v>550</v>
      </c>
      <c r="D9" s="137">
        <v>787170.4222857143</v>
      </c>
      <c r="E9" s="247">
        <v>5</v>
      </c>
      <c r="F9" s="247">
        <v>7</v>
      </c>
      <c r="G9" s="247">
        <v>10</v>
      </c>
      <c r="H9" s="137">
        <v>767077.98257142853</v>
      </c>
      <c r="I9" s="247">
        <v>5</v>
      </c>
      <c r="J9" s="247">
        <v>7</v>
      </c>
      <c r="K9" s="247">
        <v>10</v>
      </c>
      <c r="L9" s="137">
        <v>725622.57142857148</v>
      </c>
      <c r="M9" s="247">
        <v>4</v>
      </c>
      <c r="N9" s="247">
        <v>6</v>
      </c>
      <c r="O9" s="247">
        <v>9</v>
      </c>
      <c r="P9" s="137">
        <v>692521.0354285714</v>
      </c>
      <c r="Q9" s="247">
        <v>4</v>
      </c>
      <c r="R9" s="247">
        <v>6</v>
      </c>
      <c r="S9" s="247">
        <v>9</v>
      </c>
      <c r="T9" s="137">
        <v>731018.83028571459</v>
      </c>
      <c r="U9" s="247">
        <v>3</v>
      </c>
      <c r="V9" s="247">
        <v>5</v>
      </c>
      <c r="W9" s="247">
        <v>8</v>
      </c>
      <c r="X9" s="97">
        <v>-5.4043281237050489E-2</v>
      </c>
      <c r="Y9" s="97">
        <v>7.436729602442238E-3</v>
      </c>
    </row>
    <row r="10" spans="1:25" ht="28.35" customHeight="1">
      <c r="A10" s="76" t="s">
        <v>8</v>
      </c>
      <c r="B10" s="398"/>
      <c r="C10" s="96" t="s">
        <v>551</v>
      </c>
      <c r="D10" s="137">
        <v>319391.05263157893</v>
      </c>
      <c r="E10" s="247">
        <v>1</v>
      </c>
      <c r="F10" s="247">
        <v>1</v>
      </c>
      <c r="G10" s="247">
        <v>1</v>
      </c>
      <c r="H10" s="137">
        <v>307016.21052631579</v>
      </c>
      <c r="I10" s="247">
        <v>1</v>
      </c>
      <c r="J10" s="247">
        <v>1</v>
      </c>
      <c r="K10" s="247">
        <v>1</v>
      </c>
      <c r="L10" s="137">
        <v>275280.31578947371</v>
      </c>
      <c r="M10" s="247">
        <v>1</v>
      </c>
      <c r="N10" s="247">
        <v>1</v>
      </c>
      <c r="O10" s="247">
        <v>1</v>
      </c>
      <c r="P10" s="137">
        <v>328357.05263157893</v>
      </c>
      <c r="Q10" s="247">
        <v>2</v>
      </c>
      <c r="R10" s="247">
        <v>2</v>
      </c>
      <c r="S10" s="247">
        <v>3</v>
      </c>
      <c r="T10" s="137">
        <v>380958.5263157895</v>
      </c>
      <c r="U10" s="247">
        <v>1</v>
      </c>
      <c r="V10" s="247">
        <v>1</v>
      </c>
      <c r="W10" s="247">
        <v>2</v>
      </c>
      <c r="X10" s="97">
        <v>-0.10336879177303848</v>
      </c>
      <c r="Y10" s="97">
        <v>0.38389308811726064</v>
      </c>
    </row>
    <row r="11" spans="1:25" ht="28.35" customHeight="1">
      <c r="A11" s="76" t="s">
        <v>9</v>
      </c>
      <c r="B11" s="398"/>
      <c r="C11" s="96" t="s">
        <v>552</v>
      </c>
      <c r="D11" s="137">
        <v>716131.22857142857</v>
      </c>
      <c r="E11" s="247">
        <v>4</v>
      </c>
      <c r="F11" s="247">
        <v>6</v>
      </c>
      <c r="G11" s="247">
        <v>9</v>
      </c>
      <c r="H11" s="137">
        <v>748651.82857142854</v>
      </c>
      <c r="I11" s="247">
        <v>3</v>
      </c>
      <c r="J11" s="247">
        <v>5</v>
      </c>
      <c r="K11" s="247">
        <v>8</v>
      </c>
      <c r="L11" s="137">
        <v>803056.34285714291</v>
      </c>
      <c r="M11" s="247">
        <v>5</v>
      </c>
      <c r="N11" s="247">
        <v>7</v>
      </c>
      <c r="O11" s="247">
        <v>10</v>
      </c>
      <c r="P11" s="137">
        <v>856483</v>
      </c>
      <c r="Q11" s="247">
        <v>5</v>
      </c>
      <c r="R11" s="247">
        <v>7</v>
      </c>
      <c r="S11" s="247">
        <v>10</v>
      </c>
      <c r="T11" s="137">
        <v>766274.91428571427</v>
      </c>
      <c r="U11" s="247">
        <v>4</v>
      </c>
      <c r="V11" s="247">
        <v>6</v>
      </c>
      <c r="W11" s="247">
        <v>9</v>
      </c>
      <c r="X11" s="97">
        <v>7.2669981170724762E-2</v>
      </c>
      <c r="Y11" s="97">
        <v>-4.5801803196730106E-2</v>
      </c>
    </row>
    <row r="12" spans="1:25" ht="28.35" customHeight="1">
      <c r="A12" s="76" t="s">
        <v>10</v>
      </c>
      <c r="B12" s="398"/>
      <c r="C12" s="96" t="s">
        <v>553</v>
      </c>
      <c r="D12" s="137">
        <v>1185232.3703703703</v>
      </c>
      <c r="E12" s="247">
        <v>8</v>
      </c>
      <c r="F12" s="247">
        <v>10</v>
      </c>
      <c r="G12" s="247">
        <v>13</v>
      </c>
      <c r="H12" s="137">
        <v>1204128.2937037039</v>
      </c>
      <c r="I12" s="247">
        <v>8</v>
      </c>
      <c r="J12" s="247">
        <v>10</v>
      </c>
      <c r="K12" s="247">
        <v>13</v>
      </c>
      <c r="L12" s="137">
        <v>1121298.2751851853</v>
      </c>
      <c r="M12" s="247">
        <v>8</v>
      </c>
      <c r="N12" s="247">
        <v>10</v>
      </c>
      <c r="O12" s="247">
        <v>13</v>
      </c>
      <c r="P12" s="137">
        <v>1144925.9111111111</v>
      </c>
      <c r="Q12" s="247">
        <v>7</v>
      </c>
      <c r="R12" s="247">
        <v>9</v>
      </c>
      <c r="S12" s="247">
        <v>12</v>
      </c>
      <c r="T12" s="137">
        <v>1172048.0740740742</v>
      </c>
      <c r="U12" s="247">
        <v>8</v>
      </c>
      <c r="V12" s="247">
        <v>10</v>
      </c>
      <c r="W12" s="247">
        <v>13</v>
      </c>
      <c r="X12" s="97">
        <v>-6.878836661477894E-2</v>
      </c>
      <c r="Y12" s="97">
        <v>4.5259856375421181E-2</v>
      </c>
    </row>
    <row r="13" spans="1:25" ht="28.35" customHeight="1">
      <c r="A13" s="76" t="s">
        <v>11</v>
      </c>
      <c r="B13" s="398"/>
      <c r="C13" s="96" t="s">
        <v>554</v>
      </c>
      <c r="D13" s="137">
        <v>855608.82758620684</v>
      </c>
      <c r="E13" s="247">
        <v>6</v>
      </c>
      <c r="F13" s="247">
        <v>8</v>
      </c>
      <c r="G13" s="247">
        <v>11</v>
      </c>
      <c r="H13" s="137">
        <v>859300.44827586203</v>
      </c>
      <c r="I13" s="247">
        <v>6</v>
      </c>
      <c r="J13" s="247">
        <v>8</v>
      </c>
      <c r="K13" s="247">
        <v>11</v>
      </c>
      <c r="L13" s="137">
        <v>1007655.1724137932</v>
      </c>
      <c r="M13" s="247">
        <v>7</v>
      </c>
      <c r="N13" s="247">
        <v>9</v>
      </c>
      <c r="O13" s="247">
        <v>12</v>
      </c>
      <c r="P13" s="137">
        <v>907411.86206896557</v>
      </c>
      <c r="Q13" s="247">
        <v>6</v>
      </c>
      <c r="R13" s="247">
        <v>8</v>
      </c>
      <c r="S13" s="247">
        <v>11</v>
      </c>
      <c r="T13" s="137">
        <v>909541.37931034481</v>
      </c>
      <c r="U13" s="247">
        <v>6</v>
      </c>
      <c r="V13" s="247">
        <v>8</v>
      </c>
      <c r="W13" s="247">
        <v>11</v>
      </c>
      <c r="X13" s="97">
        <v>0.17264592894789765</v>
      </c>
      <c r="Y13" s="97">
        <v>-9.736842105263166E-2</v>
      </c>
    </row>
    <row r="14" spans="1:25" ht="28.35" customHeight="1">
      <c r="A14" s="76" t="s">
        <v>13</v>
      </c>
      <c r="B14" s="398"/>
      <c r="C14" s="96" t="s">
        <v>555</v>
      </c>
      <c r="D14" s="137">
        <v>1007773.724137931</v>
      </c>
      <c r="E14" s="247">
        <v>7</v>
      </c>
      <c r="F14" s="247">
        <v>9</v>
      </c>
      <c r="G14" s="247">
        <v>12</v>
      </c>
      <c r="H14" s="137">
        <v>977940.7</v>
      </c>
      <c r="I14" s="247">
        <v>7</v>
      </c>
      <c r="J14" s="247">
        <v>9</v>
      </c>
      <c r="K14" s="247">
        <v>12</v>
      </c>
      <c r="L14" s="137">
        <v>994803.10519999999</v>
      </c>
      <c r="M14" s="247">
        <v>6</v>
      </c>
      <c r="N14" s="247">
        <v>8</v>
      </c>
      <c r="O14" s="247">
        <v>11</v>
      </c>
      <c r="P14" s="137">
        <v>1252133.7944</v>
      </c>
      <c r="Q14" s="247">
        <v>8</v>
      </c>
      <c r="R14" s="247">
        <v>10</v>
      </c>
      <c r="S14" s="247">
        <v>13</v>
      </c>
      <c r="T14" s="137">
        <v>939105.34966666671</v>
      </c>
      <c r="U14" s="247">
        <v>7</v>
      </c>
      <c r="V14" s="247">
        <v>9</v>
      </c>
      <c r="W14" s="247">
        <v>12</v>
      </c>
      <c r="X14" s="97">
        <v>1.7242768605499226E-2</v>
      </c>
      <c r="Y14" s="97">
        <v>-5.5988723036942578E-2</v>
      </c>
    </row>
    <row r="15" spans="1:25" ht="28.35" customHeight="1" thickBot="1">
      <c r="A15" s="76" t="s">
        <v>16</v>
      </c>
      <c r="B15" s="399"/>
      <c r="C15" s="98" t="s">
        <v>556</v>
      </c>
      <c r="D15" s="138">
        <v>565569.5581395349</v>
      </c>
      <c r="E15" s="248">
        <v>2</v>
      </c>
      <c r="F15" s="248">
        <v>4</v>
      </c>
      <c r="G15" s="248">
        <v>5</v>
      </c>
      <c r="H15" s="138">
        <v>751674.25714285718</v>
      </c>
      <c r="I15" s="248">
        <v>4</v>
      </c>
      <c r="J15" s="248">
        <v>6</v>
      </c>
      <c r="K15" s="248">
        <v>9</v>
      </c>
      <c r="L15" s="138">
        <v>468425</v>
      </c>
      <c r="M15" s="248">
        <v>2</v>
      </c>
      <c r="N15" s="248">
        <v>2</v>
      </c>
      <c r="O15" s="248">
        <v>3</v>
      </c>
      <c r="P15" s="138">
        <v>0</v>
      </c>
      <c r="Q15" s="248">
        <v>1</v>
      </c>
      <c r="R15" s="248">
        <v>1</v>
      </c>
      <c r="S15" s="248">
        <v>1</v>
      </c>
      <c r="T15" s="138">
        <v>805706.48571428575</v>
      </c>
      <c r="U15" s="248">
        <v>5</v>
      </c>
      <c r="V15" s="248">
        <v>7</v>
      </c>
      <c r="W15" s="248">
        <v>10</v>
      </c>
      <c r="X15" s="99">
        <v>-0.37682447476583614</v>
      </c>
      <c r="Y15" s="99">
        <v>0.72003305911146032</v>
      </c>
    </row>
    <row r="16" spans="1:25" ht="28.35" customHeight="1" thickTop="1">
      <c r="A16" s="76" t="s">
        <v>3</v>
      </c>
      <c r="C16" s="100" t="s">
        <v>557</v>
      </c>
      <c r="D16" s="139">
        <v>565299.30021739122</v>
      </c>
      <c r="E16" s="249"/>
      <c r="F16" s="250">
        <v>3</v>
      </c>
      <c r="G16" s="250">
        <v>4</v>
      </c>
      <c r="H16" s="139">
        <v>506957.94913043478</v>
      </c>
      <c r="I16" s="249"/>
      <c r="J16" s="250">
        <v>2</v>
      </c>
      <c r="K16" s="250">
        <v>4</v>
      </c>
      <c r="L16" s="139">
        <v>566304.42592592596</v>
      </c>
      <c r="M16" s="249"/>
      <c r="N16" s="250">
        <v>4</v>
      </c>
      <c r="O16" s="250">
        <v>6</v>
      </c>
      <c r="P16" s="139">
        <v>403257.39130434784</v>
      </c>
      <c r="Q16" s="249"/>
      <c r="R16" s="250">
        <v>3</v>
      </c>
      <c r="S16" s="250">
        <v>4</v>
      </c>
      <c r="T16" s="139">
        <v>584916.12962962966</v>
      </c>
      <c r="U16" s="249"/>
      <c r="V16" s="250">
        <v>4</v>
      </c>
      <c r="W16" s="250">
        <v>6</v>
      </c>
      <c r="X16" s="101">
        <v>0.11706390420997614</v>
      </c>
      <c r="Y16" s="101">
        <v>3.2865192026837908E-2</v>
      </c>
    </row>
    <row r="17" spans="1:25" ht="28.35" customHeight="1">
      <c r="A17" s="76" t="s">
        <v>12</v>
      </c>
      <c r="C17" s="96" t="s">
        <v>558</v>
      </c>
      <c r="D17" s="137">
        <v>559044.73750000005</v>
      </c>
      <c r="E17" s="251"/>
      <c r="F17" s="247">
        <v>2</v>
      </c>
      <c r="G17" s="247">
        <v>3</v>
      </c>
      <c r="H17" s="137">
        <v>591984.67500000005</v>
      </c>
      <c r="I17" s="251"/>
      <c r="J17" s="247">
        <v>4</v>
      </c>
      <c r="K17" s="247">
        <v>7</v>
      </c>
      <c r="L17" s="137">
        <v>555459.07499999995</v>
      </c>
      <c r="M17" s="251"/>
      <c r="N17" s="247">
        <v>3</v>
      </c>
      <c r="O17" s="247">
        <v>5</v>
      </c>
      <c r="P17" s="137">
        <v>582307.32499999995</v>
      </c>
      <c r="Q17" s="251"/>
      <c r="R17" s="247">
        <v>5</v>
      </c>
      <c r="S17" s="247">
        <v>7</v>
      </c>
      <c r="T17" s="137">
        <v>563942.98750000005</v>
      </c>
      <c r="U17" s="251"/>
      <c r="V17" s="247">
        <v>2</v>
      </c>
      <c r="W17" s="247">
        <v>4</v>
      </c>
      <c r="X17" s="97">
        <v>-6.1700245872074455E-2</v>
      </c>
      <c r="Y17" s="97">
        <v>1.5273695006243537E-2</v>
      </c>
    </row>
    <row r="18" spans="1:25" ht="28.35" customHeight="1">
      <c r="D18" s="140"/>
      <c r="E18" s="252"/>
      <c r="F18" s="252"/>
      <c r="G18" s="252"/>
      <c r="H18" s="140"/>
      <c r="I18" s="252"/>
      <c r="J18" s="252"/>
      <c r="K18" s="252"/>
      <c r="L18" s="140"/>
      <c r="M18" s="252"/>
      <c r="N18" s="252"/>
      <c r="O18" s="252"/>
      <c r="P18" s="140"/>
      <c r="Q18" s="252"/>
      <c r="R18" s="252"/>
      <c r="S18" s="252"/>
      <c r="T18" s="140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236"/>
      <c r="F19" s="236"/>
      <c r="G19" s="236"/>
      <c r="H19" s="141"/>
      <c r="I19" s="236"/>
      <c r="J19" s="236"/>
      <c r="K19" s="236"/>
      <c r="L19" s="141"/>
      <c r="M19" s="236"/>
      <c r="N19" s="236"/>
      <c r="O19" s="236"/>
      <c r="P19" s="141"/>
      <c r="Q19" s="236"/>
      <c r="R19" s="236"/>
      <c r="S19" s="236"/>
      <c r="T19" s="141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39">
        <v>355491.70750988141</v>
      </c>
      <c r="E20" s="249"/>
      <c r="F20" s="250">
        <v>1</v>
      </c>
      <c r="G20" s="250">
        <v>2</v>
      </c>
      <c r="H20" s="139">
        <v>319234.28063241107</v>
      </c>
      <c r="I20" s="249"/>
      <c r="J20" s="250">
        <v>1</v>
      </c>
      <c r="K20" s="250">
        <v>2</v>
      </c>
      <c r="L20" s="139">
        <v>339135.4703557312</v>
      </c>
      <c r="M20" s="249"/>
      <c r="N20" s="250">
        <v>1</v>
      </c>
      <c r="O20" s="250">
        <v>2</v>
      </c>
      <c r="P20" s="139">
        <v>323104.1508695652</v>
      </c>
      <c r="Q20" s="249"/>
      <c r="R20" s="250">
        <v>1</v>
      </c>
      <c r="S20" s="250">
        <v>2</v>
      </c>
      <c r="T20" s="139">
        <v>247218.51667984188</v>
      </c>
      <c r="U20" s="249"/>
      <c r="V20" s="250">
        <v>1</v>
      </c>
      <c r="W20" s="250">
        <v>1</v>
      </c>
      <c r="X20" s="101">
        <v>6.2340390524148637E-2</v>
      </c>
      <c r="Y20" s="101">
        <v>-0.27103314666399947</v>
      </c>
    </row>
    <row r="21" spans="1:25" ht="28.35" customHeight="1">
      <c r="A21" s="76" t="s">
        <v>14</v>
      </c>
      <c r="C21" s="96" t="s">
        <v>560</v>
      </c>
      <c r="D21" s="137">
        <v>710146.44915254239</v>
      </c>
      <c r="E21" s="251"/>
      <c r="F21" s="247">
        <v>3</v>
      </c>
      <c r="G21" s="247">
        <v>8</v>
      </c>
      <c r="H21" s="137">
        <v>577101.16279069765</v>
      </c>
      <c r="I21" s="251"/>
      <c r="J21" s="247">
        <v>3</v>
      </c>
      <c r="K21" s="247">
        <v>6</v>
      </c>
      <c r="L21" s="137">
        <v>675832.65891472867</v>
      </c>
      <c r="M21" s="251"/>
      <c r="N21" s="247">
        <v>3</v>
      </c>
      <c r="O21" s="247">
        <v>8</v>
      </c>
      <c r="P21" s="137">
        <v>658658.7583333333</v>
      </c>
      <c r="Q21" s="251"/>
      <c r="R21" s="247">
        <v>3</v>
      </c>
      <c r="S21" s="247">
        <v>8</v>
      </c>
      <c r="T21" s="137">
        <v>641774.33333333337</v>
      </c>
      <c r="U21" s="251"/>
      <c r="V21" s="247">
        <v>3</v>
      </c>
      <c r="W21" s="247">
        <v>7</v>
      </c>
      <c r="X21" s="97">
        <v>0.17108178338541813</v>
      </c>
      <c r="Y21" s="97">
        <v>-5.0394613418190182E-2</v>
      </c>
    </row>
    <row r="22" spans="1:25" ht="28.35" customHeight="1">
      <c r="A22" s="76" t="s">
        <v>15</v>
      </c>
      <c r="C22" s="96" t="s">
        <v>561</v>
      </c>
      <c r="D22" s="137">
        <v>600056.86046511633</v>
      </c>
      <c r="E22" s="251"/>
      <c r="F22" s="247">
        <v>2</v>
      </c>
      <c r="G22" s="247">
        <v>6</v>
      </c>
      <c r="H22" s="137">
        <v>489899.51162790699</v>
      </c>
      <c r="I22" s="251"/>
      <c r="J22" s="247">
        <v>2</v>
      </c>
      <c r="K22" s="247">
        <v>3</v>
      </c>
      <c r="L22" s="137">
        <v>547283.12790697673</v>
      </c>
      <c r="M22" s="251"/>
      <c r="N22" s="247">
        <v>2</v>
      </c>
      <c r="O22" s="247">
        <v>4</v>
      </c>
      <c r="P22" s="137">
        <v>579262.66279069765</v>
      </c>
      <c r="Q22" s="251"/>
      <c r="R22" s="247">
        <v>2</v>
      </c>
      <c r="S22" s="247">
        <v>6</v>
      </c>
      <c r="T22" s="137">
        <v>438744.23255813954</v>
      </c>
      <c r="U22" s="251"/>
      <c r="V22" s="247">
        <v>2</v>
      </c>
      <c r="W22" s="247">
        <v>3</v>
      </c>
      <c r="X22" s="97">
        <v>0.11713344250617319</v>
      </c>
      <c r="Y22" s="97">
        <v>-0.1983231161609752</v>
      </c>
    </row>
    <row r="23" spans="1:25" ht="28.35" customHeight="1">
      <c r="D23" s="140"/>
      <c r="E23" s="253"/>
      <c r="F23" s="253"/>
      <c r="G23" s="253"/>
      <c r="H23" s="142"/>
      <c r="I23" s="253"/>
      <c r="J23" s="253"/>
      <c r="K23" s="253"/>
      <c r="L23" s="142"/>
      <c r="M23" s="253"/>
      <c r="N23" s="253"/>
      <c r="O23" s="253"/>
      <c r="P23" s="142"/>
      <c r="Q23" s="253"/>
      <c r="R23" s="253"/>
      <c r="S23" s="253"/>
      <c r="T23" s="142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236"/>
      <c r="F24" s="236"/>
      <c r="G24" s="236"/>
      <c r="H24" s="141"/>
      <c r="I24" s="236"/>
      <c r="J24" s="236"/>
      <c r="K24" s="236"/>
      <c r="L24" s="141"/>
      <c r="M24" s="236"/>
      <c r="N24" s="236"/>
      <c r="O24" s="236"/>
      <c r="P24" s="141"/>
      <c r="Q24" s="236"/>
      <c r="R24" s="236"/>
      <c r="S24" s="236"/>
      <c r="T24" s="141"/>
      <c r="U24" s="236"/>
      <c r="V24" s="236"/>
      <c r="W24" s="236"/>
      <c r="X24" s="94"/>
      <c r="Y24" s="95"/>
    </row>
    <row r="25" spans="1:25" ht="28.35" customHeight="1">
      <c r="A25" s="161" t="s">
        <v>214</v>
      </c>
      <c r="C25" s="100" t="s">
        <v>562</v>
      </c>
      <c r="D25" s="139">
        <v>1521940.1993355481</v>
      </c>
      <c r="E25" s="249"/>
      <c r="F25" s="249"/>
      <c r="G25" s="250">
        <v>14</v>
      </c>
      <c r="H25" s="139">
        <v>1578814.5592841164</v>
      </c>
      <c r="I25" s="249"/>
      <c r="J25" s="249"/>
      <c r="K25" s="250">
        <v>14</v>
      </c>
      <c r="L25" s="139">
        <v>1443987.2259507829</v>
      </c>
      <c r="M25" s="249"/>
      <c r="N25" s="249"/>
      <c r="O25" s="250">
        <v>14</v>
      </c>
      <c r="P25" s="139">
        <v>1479356.9345637583</v>
      </c>
      <c r="Q25" s="249"/>
      <c r="R25" s="249"/>
      <c r="S25" s="250">
        <v>14</v>
      </c>
      <c r="T25" s="139">
        <v>1502361.5224832213</v>
      </c>
      <c r="U25" s="249"/>
      <c r="V25" s="249"/>
      <c r="W25" s="250">
        <v>14</v>
      </c>
      <c r="X25" s="101">
        <v>-8.5397827465227061E-2</v>
      </c>
      <c r="Y25" s="101">
        <v>4.0425770729378918E-2</v>
      </c>
    </row>
    <row r="26" spans="1:25" ht="28.35" customHeight="1">
      <c r="D26" s="140"/>
      <c r="E26" s="254"/>
      <c r="F26" s="254"/>
      <c r="G26" s="254"/>
      <c r="H26" s="140"/>
      <c r="I26" s="254"/>
      <c r="J26" s="254"/>
      <c r="K26" s="254"/>
      <c r="L26" s="140"/>
      <c r="M26" s="254"/>
      <c r="N26" s="254"/>
      <c r="O26" s="254"/>
      <c r="P26" s="140"/>
      <c r="Q26" s="254"/>
      <c r="R26" s="254"/>
      <c r="S26" s="254"/>
      <c r="T26" s="140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236"/>
      <c r="F27" s="236"/>
      <c r="G27" s="236"/>
      <c r="H27" s="141"/>
      <c r="I27" s="236"/>
      <c r="J27" s="236"/>
      <c r="K27" s="236"/>
      <c r="L27" s="141"/>
      <c r="M27" s="236"/>
      <c r="N27" s="236"/>
      <c r="O27" s="236"/>
      <c r="P27" s="141"/>
      <c r="Q27" s="236"/>
      <c r="R27" s="236"/>
      <c r="S27" s="236"/>
      <c r="T27" s="141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913242.09324756323</v>
      </c>
      <c r="E28" s="251"/>
      <c r="F28" s="247"/>
      <c r="G28" s="247"/>
      <c r="H28" s="139">
        <v>907073.49686427461</v>
      </c>
      <c r="I28" s="251"/>
      <c r="J28" s="247"/>
      <c r="K28" s="247"/>
      <c r="L28" s="139">
        <v>867906.92495069338</v>
      </c>
      <c r="M28" s="251"/>
      <c r="N28" s="247"/>
      <c r="O28" s="247"/>
      <c r="P28" s="139">
        <v>919156.91300892131</v>
      </c>
      <c r="Q28" s="251"/>
      <c r="R28" s="247"/>
      <c r="S28" s="247"/>
      <c r="T28" s="139">
        <v>870535.84327131778</v>
      </c>
      <c r="U28" s="251"/>
      <c r="V28" s="247"/>
      <c r="W28" s="247"/>
      <c r="X28" s="105">
        <v>-4.3179050042779221E-2</v>
      </c>
      <c r="Y28" s="105">
        <v>3.0290325437531962E-3</v>
      </c>
    </row>
    <row r="29" spans="1:25" ht="28.35" customHeight="1">
      <c r="C29" s="96" t="s">
        <v>28</v>
      </c>
      <c r="D29" s="137">
        <v>660963.83747949707</v>
      </c>
      <c r="E29" s="255"/>
      <c r="F29" s="255"/>
      <c r="G29" s="255"/>
      <c r="H29" s="137">
        <v>670318.2517857143</v>
      </c>
      <c r="I29" s="255"/>
      <c r="J29" s="255"/>
      <c r="K29" s="255"/>
      <c r="L29" s="137">
        <v>624951.619779945</v>
      </c>
      <c r="M29" s="255"/>
      <c r="N29" s="255"/>
      <c r="O29" s="255"/>
      <c r="P29" s="137">
        <v>620483.04166666663</v>
      </c>
      <c r="Q29" s="255"/>
      <c r="R29" s="255"/>
      <c r="S29" s="255"/>
      <c r="T29" s="137">
        <v>686396.58180952398</v>
      </c>
      <c r="U29" s="255"/>
      <c r="V29" s="255"/>
      <c r="W29" s="255"/>
      <c r="X29" s="106">
        <v>-6.7679243232469766E-2</v>
      </c>
      <c r="Y29" s="106">
        <v>9.8319550001670031E-2</v>
      </c>
    </row>
    <row r="30" spans="1:25" ht="28.35" customHeight="1">
      <c r="C30" s="96" t="s">
        <v>29</v>
      </c>
      <c r="D30" s="137">
        <v>751650.82542857144</v>
      </c>
      <c r="E30" s="255"/>
      <c r="F30" s="255"/>
      <c r="G30" s="255"/>
      <c r="H30" s="137">
        <v>759376.11985714291</v>
      </c>
      <c r="I30" s="255"/>
      <c r="J30" s="255"/>
      <c r="K30" s="255"/>
      <c r="L30" s="137">
        <v>764339.45714285714</v>
      </c>
      <c r="M30" s="255"/>
      <c r="N30" s="255"/>
      <c r="O30" s="255"/>
      <c r="P30" s="137">
        <v>774502.01771428576</v>
      </c>
      <c r="Q30" s="255"/>
      <c r="R30" s="255"/>
      <c r="S30" s="255"/>
      <c r="T30" s="137">
        <v>785990.7</v>
      </c>
      <c r="U30" s="255"/>
      <c r="V30" s="255"/>
      <c r="W30" s="255"/>
      <c r="X30" s="106">
        <v>6.5360723835350409E-3</v>
      </c>
      <c r="Y30" s="106">
        <v>2.83267370993463E-2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212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95" priority="1" operator="notEqual">
      <formula>""" """</formula>
    </cfRule>
    <cfRule type="cellIs" dxfId="94" priority="2" operator="equal">
      <formula>" "</formula>
    </cfRule>
  </conditionalFormatting>
  <pageMargins left="0.7" right="0.7" top="0.75" bottom="0.75" header="0.3" footer="0.3"/>
  <pageSetup scale="46" orientation="landscape" r:id="rId1"/>
  <headerFooter differentFirst="1">
    <oddFooter xml:space="preserve">&amp;L&amp;D&amp;CGreen Mountain Care Board&amp;R&amp;P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7.140625" style="109" bestFit="1" customWidth="1"/>
    <col min="5" max="7" width="7.7109375" style="86" customWidth="1"/>
    <col min="8" max="8" width="17.140625" style="109" bestFit="1" customWidth="1"/>
    <col min="9" max="11" width="7.7109375" style="86" customWidth="1"/>
    <col min="12" max="12" width="17.140625" style="109" bestFit="1" customWidth="1"/>
    <col min="13" max="15" width="7.7109375" style="86" customWidth="1"/>
    <col min="16" max="16" width="17.140625" style="109" bestFit="1" customWidth="1"/>
    <col min="17" max="19" width="7.7109375" style="86" customWidth="1"/>
    <col min="20" max="20" width="17.140625" style="109" bestFit="1" customWidth="1"/>
    <col min="21" max="23" width="7.7109375" style="85" customWidth="1"/>
    <col min="24" max="25" width="9.28515625" style="82" bestFit="1" customWidth="1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182</v>
      </c>
    </row>
    <row r="3" spans="1:25" ht="15.75">
      <c r="A3" s="84" t="s">
        <v>104</v>
      </c>
    </row>
    <row r="4" spans="1:25" ht="15.75">
      <c r="A4" s="87" t="s">
        <v>57</v>
      </c>
      <c r="B4" s="394" t="s">
        <v>182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228</v>
      </c>
      <c r="D5" s="405"/>
      <c r="E5" s="393" t="s">
        <v>36</v>
      </c>
      <c r="F5" s="393"/>
      <c r="G5" s="393"/>
      <c r="H5" s="405"/>
      <c r="I5" s="393" t="s">
        <v>36</v>
      </c>
      <c r="J5" s="393"/>
      <c r="K5" s="393"/>
      <c r="L5" s="405"/>
      <c r="M5" s="393" t="s">
        <v>36</v>
      </c>
      <c r="N5" s="393"/>
      <c r="O5" s="393"/>
      <c r="P5" s="405"/>
      <c r="Q5" s="393" t="s">
        <v>36</v>
      </c>
      <c r="R5" s="393"/>
      <c r="S5" s="393"/>
      <c r="T5" s="405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5"/>
      <c r="E6" s="8" t="s">
        <v>37</v>
      </c>
      <c r="F6" s="8" t="s">
        <v>38</v>
      </c>
      <c r="G6" s="8" t="s">
        <v>39</v>
      </c>
      <c r="H6" s="405"/>
      <c r="I6" s="8" t="s">
        <v>37</v>
      </c>
      <c r="J6" s="8" t="s">
        <v>38</v>
      </c>
      <c r="K6" s="8" t="s">
        <v>39</v>
      </c>
      <c r="L6" s="405"/>
      <c r="M6" s="8" t="s">
        <v>37</v>
      </c>
      <c r="N6" s="8" t="s">
        <v>38</v>
      </c>
      <c r="O6" s="8" t="s">
        <v>39</v>
      </c>
      <c r="P6" s="405"/>
      <c r="Q6" s="8" t="s">
        <v>37</v>
      </c>
      <c r="R6" s="8" t="s">
        <v>38</v>
      </c>
      <c r="S6" s="8" t="s">
        <v>39</v>
      </c>
      <c r="T6" s="405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37">
        <v>907926.96774193551</v>
      </c>
      <c r="E8" s="247">
        <v>6</v>
      </c>
      <c r="F8" s="247">
        <v>8</v>
      </c>
      <c r="G8" s="247">
        <v>11</v>
      </c>
      <c r="H8" s="137">
        <v>874498.58064516133</v>
      </c>
      <c r="I8" s="247">
        <v>7</v>
      </c>
      <c r="J8" s="247">
        <v>9</v>
      </c>
      <c r="K8" s="247">
        <v>12</v>
      </c>
      <c r="L8" s="137">
        <v>887888.48387096776</v>
      </c>
      <c r="M8" s="247">
        <v>5</v>
      </c>
      <c r="N8" s="247">
        <v>7</v>
      </c>
      <c r="O8" s="247">
        <v>10</v>
      </c>
      <c r="P8" s="137">
        <v>832720.09677419357</v>
      </c>
      <c r="Q8" s="247">
        <v>7</v>
      </c>
      <c r="R8" s="247">
        <v>8</v>
      </c>
      <c r="S8" s="247">
        <v>11</v>
      </c>
      <c r="T8" s="137">
        <v>830140.41935483867</v>
      </c>
      <c r="U8" s="247">
        <v>5</v>
      </c>
      <c r="V8" s="247">
        <v>5</v>
      </c>
      <c r="W8" s="247">
        <v>8</v>
      </c>
      <c r="X8" s="97">
        <v>1.531152082136944E-2</v>
      </c>
      <c r="Y8" s="97">
        <v>-6.5039771959156667E-2</v>
      </c>
    </row>
    <row r="9" spans="1:25" ht="28.35" customHeight="1">
      <c r="A9" s="76" t="s">
        <v>7</v>
      </c>
      <c r="B9" s="398"/>
      <c r="C9" s="96" t="s">
        <v>550</v>
      </c>
      <c r="D9" s="137">
        <v>1123691.758571428</v>
      </c>
      <c r="E9" s="247">
        <v>8</v>
      </c>
      <c r="F9" s="247">
        <v>10</v>
      </c>
      <c r="G9" s="247">
        <v>14</v>
      </c>
      <c r="H9" s="137">
        <v>1061333.5459999999</v>
      </c>
      <c r="I9" s="247">
        <v>8</v>
      </c>
      <c r="J9" s="247">
        <v>10</v>
      </c>
      <c r="K9" s="247">
        <v>13</v>
      </c>
      <c r="L9" s="137">
        <v>1116179.4648571427</v>
      </c>
      <c r="M9" s="247">
        <v>8</v>
      </c>
      <c r="N9" s="247">
        <v>10</v>
      </c>
      <c r="O9" s="247">
        <v>13</v>
      </c>
      <c r="P9" s="137">
        <v>1014861.382571429</v>
      </c>
      <c r="Q9" s="247">
        <v>8</v>
      </c>
      <c r="R9" s="247">
        <v>10</v>
      </c>
      <c r="S9" s="247">
        <v>13</v>
      </c>
      <c r="T9" s="137">
        <v>1029777.775142857</v>
      </c>
      <c r="U9" s="247">
        <v>8</v>
      </c>
      <c r="V9" s="247">
        <v>10</v>
      </c>
      <c r="W9" s="247">
        <v>13</v>
      </c>
      <c r="X9" s="97">
        <v>5.1676420729231065E-2</v>
      </c>
      <c r="Y9" s="97">
        <v>-7.7408420809232492E-2</v>
      </c>
    </row>
    <row r="10" spans="1:25" ht="28.35" customHeight="1">
      <c r="A10" s="76" t="s">
        <v>8</v>
      </c>
      <c r="B10" s="398"/>
      <c r="C10" s="96" t="s">
        <v>551</v>
      </c>
      <c r="D10" s="137">
        <v>178692.15789473685</v>
      </c>
      <c r="E10" s="247">
        <v>1</v>
      </c>
      <c r="F10" s="247">
        <v>1</v>
      </c>
      <c r="G10" s="247">
        <v>1</v>
      </c>
      <c r="H10" s="137">
        <v>177075</v>
      </c>
      <c r="I10" s="247">
        <v>1</v>
      </c>
      <c r="J10" s="247">
        <v>1</v>
      </c>
      <c r="K10" s="247">
        <v>1</v>
      </c>
      <c r="L10" s="137">
        <v>206130.31578947368</v>
      </c>
      <c r="M10" s="247">
        <v>1</v>
      </c>
      <c r="N10" s="247">
        <v>1</v>
      </c>
      <c r="O10" s="247">
        <v>1</v>
      </c>
      <c r="P10" s="137">
        <v>167521.47368421053</v>
      </c>
      <c r="Q10" s="247">
        <v>2</v>
      </c>
      <c r="R10" s="247">
        <v>2</v>
      </c>
      <c r="S10" s="247">
        <v>2</v>
      </c>
      <c r="T10" s="137">
        <v>182330.21052631579</v>
      </c>
      <c r="U10" s="247">
        <v>1</v>
      </c>
      <c r="V10" s="247">
        <v>1</v>
      </c>
      <c r="W10" s="247">
        <v>1</v>
      </c>
      <c r="X10" s="97">
        <v>0.16408479903698248</v>
      </c>
      <c r="Y10" s="97">
        <v>-0.11546145054891177</v>
      </c>
    </row>
    <row r="11" spans="1:25" ht="28.35" customHeight="1">
      <c r="A11" s="76" t="s">
        <v>9</v>
      </c>
      <c r="B11" s="398"/>
      <c r="C11" s="96" t="s">
        <v>552</v>
      </c>
      <c r="D11" s="137">
        <v>489577.42857142858</v>
      </c>
      <c r="E11" s="247">
        <v>3</v>
      </c>
      <c r="F11" s="247">
        <v>3</v>
      </c>
      <c r="G11" s="247">
        <v>5</v>
      </c>
      <c r="H11" s="137">
        <v>516721.25714285712</v>
      </c>
      <c r="I11" s="247">
        <v>3</v>
      </c>
      <c r="J11" s="247">
        <v>3</v>
      </c>
      <c r="K11" s="247">
        <v>5</v>
      </c>
      <c r="L11" s="137">
        <v>600966.54285714286</v>
      </c>
      <c r="M11" s="247">
        <v>3</v>
      </c>
      <c r="N11" s="247">
        <v>3</v>
      </c>
      <c r="O11" s="247">
        <v>5</v>
      </c>
      <c r="P11" s="137">
        <v>517621.57142857142</v>
      </c>
      <c r="Q11" s="247">
        <v>3</v>
      </c>
      <c r="R11" s="247">
        <v>3</v>
      </c>
      <c r="S11" s="247">
        <v>5</v>
      </c>
      <c r="T11" s="137">
        <v>567682.74285714282</v>
      </c>
      <c r="U11" s="247">
        <v>3</v>
      </c>
      <c r="V11" s="247">
        <v>3</v>
      </c>
      <c r="W11" s="247">
        <v>5</v>
      </c>
      <c r="X11" s="97">
        <v>0.16303816525782011</v>
      </c>
      <c r="Y11" s="97">
        <v>-5.538378200184102E-2</v>
      </c>
    </row>
    <row r="12" spans="1:25" ht="28.35" customHeight="1">
      <c r="A12" s="76" t="s">
        <v>10</v>
      </c>
      <c r="B12" s="398"/>
      <c r="C12" s="96" t="s">
        <v>553</v>
      </c>
      <c r="D12" s="137">
        <v>914737.98925925931</v>
      </c>
      <c r="E12" s="247">
        <v>7</v>
      </c>
      <c r="F12" s="247">
        <v>9</v>
      </c>
      <c r="G12" s="247">
        <v>12</v>
      </c>
      <c r="H12" s="137">
        <v>866791.00185185147</v>
      </c>
      <c r="I12" s="247">
        <v>6</v>
      </c>
      <c r="J12" s="247">
        <v>8</v>
      </c>
      <c r="K12" s="247">
        <v>11</v>
      </c>
      <c r="L12" s="137">
        <v>964698.33333333337</v>
      </c>
      <c r="M12" s="247">
        <v>7</v>
      </c>
      <c r="N12" s="247">
        <v>9</v>
      </c>
      <c r="O12" s="247">
        <v>12</v>
      </c>
      <c r="P12" s="137">
        <v>825212.02555555583</v>
      </c>
      <c r="Q12" s="247">
        <v>6</v>
      </c>
      <c r="R12" s="247">
        <v>7</v>
      </c>
      <c r="S12" s="247">
        <v>10</v>
      </c>
      <c r="T12" s="137">
        <v>890098.29629629629</v>
      </c>
      <c r="U12" s="247">
        <v>6</v>
      </c>
      <c r="V12" s="247">
        <v>7</v>
      </c>
      <c r="W12" s="247">
        <v>10</v>
      </c>
      <c r="X12" s="97">
        <v>0.1129537930969613</v>
      </c>
      <c r="Y12" s="97">
        <v>-7.7329911807010876E-2</v>
      </c>
    </row>
    <row r="13" spans="1:25" ht="28.35" customHeight="1">
      <c r="A13" s="76" t="s">
        <v>11</v>
      </c>
      <c r="B13" s="398"/>
      <c r="C13" s="96" t="s">
        <v>554</v>
      </c>
      <c r="D13" s="137">
        <v>735218.75862068962</v>
      </c>
      <c r="E13" s="247">
        <v>5</v>
      </c>
      <c r="F13" s="247">
        <v>6</v>
      </c>
      <c r="G13" s="247">
        <v>9</v>
      </c>
      <c r="H13" s="137">
        <v>797988.17241379316</v>
      </c>
      <c r="I13" s="247">
        <v>5</v>
      </c>
      <c r="J13" s="247">
        <v>6</v>
      </c>
      <c r="K13" s="247">
        <v>9</v>
      </c>
      <c r="L13" s="137">
        <v>906896.55172413797</v>
      </c>
      <c r="M13" s="247">
        <v>6</v>
      </c>
      <c r="N13" s="247">
        <v>8</v>
      </c>
      <c r="O13" s="247">
        <v>11</v>
      </c>
      <c r="P13" s="137">
        <v>793661.44827586203</v>
      </c>
      <c r="Q13" s="247">
        <v>5</v>
      </c>
      <c r="R13" s="247">
        <v>6</v>
      </c>
      <c r="S13" s="247">
        <v>9</v>
      </c>
      <c r="T13" s="137">
        <v>905262.06896551722</v>
      </c>
      <c r="U13" s="247">
        <v>7</v>
      </c>
      <c r="V13" s="247">
        <v>9</v>
      </c>
      <c r="W13" s="247">
        <v>12</v>
      </c>
      <c r="X13" s="97">
        <v>0.13647868862631563</v>
      </c>
      <c r="Y13" s="97">
        <v>-1.8022813688213235E-3</v>
      </c>
    </row>
    <row r="14" spans="1:25" ht="28.35" customHeight="1">
      <c r="A14" s="76" t="s">
        <v>13</v>
      </c>
      <c r="B14" s="398"/>
      <c r="C14" s="96" t="s">
        <v>555</v>
      </c>
      <c r="D14" s="137">
        <v>658178.58620689658</v>
      </c>
      <c r="E14" s="247">
        <v>4</v>
      </c>
      <c r="F14" s="247">
        <v>5</v>
      </c>
      <c r="G14" s="247">
        <v>7</v>
      </c>
      <c r="H14" s="137">
        <v>632581.56666666665</v>
      </c>
      <c r="I14" s="247">
        <v>4</v>
      </c>
      <c r="J14" s="247">
        <v>5</v>
      </c>
      <c r="K14" s="247">
        <v>8</v>
      </c>
      <c r="L14" s="137">
        <v>718570.94170000008</v>
      </c>
      <c r="M14" s="247">
        <v>4</v>
      </c>
      <c r="N14" s="247">
        <v>5</v>
      </c>
      <c r="O14" s="247">
        <v>7</v>
      </c>
      <c r="P14" s="137">
        <v>721966.4</v>
      </c>
      <c r="Q14" s="247">
        <v>4</v>
      </c>
      <c r="R14" s="247">
        <v>5</v>
      </c>
      <c r="S14" s="247">
        <v>7</v>
      </c>
      <c r="T14" s="137">
        <v>656561.42466666689</v>
      </c>
      <c r="U14" s="247">
        <v>4</v>
      </c>
      <c r="V14" s="247">
        <v>4</v>
      </c>
      <c r="W14" s="247">
        <v>6</v>
      </c>
      <c r="X14" s="97">
        <v>0.13593405113975576</v>
      </c>
      <c r="Y14" s="97">
        <v>-8.6295609013399055E-2</v>
      </c>
    </row>
    <row r="15" spans="1:25" ht="28.35" customHeight="1" thickBot="1">
      <c r="A15" s="76" t="s">
        <v>16</v>
      </c>
      <c r="B15" s="399"/>
      <c r="C15" s="98" t="s">
        <v>556</v>
      </c>
      <c r="D15" s="138">
        <v>308099.37209302327</v>
      </c>
      <c r="E15" s="248">
        <v>2</v>
      </c>
      <c r="F15" s="248">
        <v>2</v>
      </c>
      <c r="G15" s="248">
        <v>3</v>
      </c>
      <c r="H15" s="138">
        <v>354084.48571428569</v>
      </c>
      <c r="I15" s="248">
        <v>2</v>
      </c>
      <c r="J15" s="248">
        <v>2</v>
      </c>
      <c r="K15" s="248">
        <v>3</v>
      </c>
      <c r="L15" s="138">
        <v>463900.62790697673</v>
      </c>
      <c r="M15" s="248">
        <v>2</v>
      </c>
      <c r="N15" s="248">
        <v>2</v>
      </c>
      <c r="O15" s="248">
        <v>4</v>
      </c>
      <c r="P15" s="138">
        <v>0</v>
      </c>
      <c r="Q15" s="248">
        <v>1</v>
      </c>
      <c r="R15" s="248">
        <v>1</v>
      </c>
      <c r="S15" s="248">
        <v>1</v>
      </c>
      <c r="T15" s="138">
        <v>322600</v>
      </c>
      <c r="U15" s="248">
        <v>2</v>
      </c>
      <c r="V15" s="248">
        <v>2</v>
      </c>
      <c r="W15" s="248">
        <v>3</v>
      </c>
      <c r="X15" s="99">
        <v>0.31014107260633494</v>
      </c>
      <c r="Y15" s="99">
        <v>-0.30459244805185071</v>
      </c>
    </row>
    <row r="16" spans="1:25" ht="28.35" customHeight="1" thickTop="1">
      <c r="A16" s="76" t="s">
        <v>3</v>
      </c>
      <c r="C16" s="100" t="s">
        <v>557</v>
      </c>
      <c r="D16" s="139">
        <v>611249.6469565219</v>
      </c>
      <c r="E16" s="249"/>
      <c r="F16" s="250">
        <v>4</v>
      </c>
      <c r="G16" s="250">
        <v>6</v>
      </c>
      <c r="H16" s="139">
        <v>590741.97260869574</v>
      </c>
      <c r="I16" s="249"/>
      <c r="J16" s="250">
        <v>4</v>
      </c>
      <c r="K16" s="250">
        <v>6</v>
      </c>
      <c r="L16" s="139">
        <v>606411.11111111112</v>
      </c>
      <c r="M16" s="249"/>
      <c r="N16" s="250">
        <v>4</v>
      </c>
      <c r="O16" s="250">
        <v>6</v>
      </c>
      <c r="P16" s="139">
        <v>578526.51043478248</v>
      </c>
      <c r="Q16" s="249"/>
      <c r="R16" s="250">
        <v>4</v>
      </c>
      <c r="S16" s="250">
        <v>6</v>
      </c>
      <c r="T16" s="139">
        <v>893590.03703703708</v>
      </c>
      <c r="U16" s="249"/>
      <c r="V16" s="250">
        <v>8</v>
      </c>
      <c r="W16" s="250">
        <v>11</v>
      </c>
      <c r="X16" s="101">
        <v>2.652450516292415E-2</v>
      </c>
      <c r="Y16" s="101">
        <v>0.47357134568285786</v>
      </c>
    </row>
    <row r="17" spans="1:25" ht="28.35" customHeight="1">
      <c r="A17" s="76" t="s">
        <v>12</v>
      </c>
      <c r="C17" s="96" t="s">
        <v>558</v>
      </c>
      <c r="D17" s="137">
        <v>760702.53749999998</v>
      </c>
      <c r="E17" s="251"/>
      <c r="F17" s="247">
        <v>7</v>
      </c>
      <c r="G17" s="247">
        <v>10</v>
      </c>
      <c r="H17" s="137">
        <v>845326.75</v>
      </c>
      <c r="I17" s="251"/>
      <c r="J17" s="247">
        <v>7</v>
      </c>
      <c r="K17" s="247">
        <v>10</v>
      </c>
      <c r="L17" s="137">
        <v>850000</v>
      </c>
      <c r="M17" s="251"/>
      <c r="N17" s="247">
        <v>6</v>
      </c>
      <c r="O17" s="247">
        <v>8</v>
      </c>
      <c r="P17" s="137">
        <v>852641.2</v>
      </c>
      <c r="Q17" s="251"/>
      <c r="R17" s="247">
        <v>9</v>
      </c>
      <c r="S17" s="247">
        <v>12</v>
      </c>
      <c r="T17" s="137">
        <v>847500</v>
      </c>
      <c r="U17" s="251"/>
      <c r="V17" s="247">
        <v>6</v>
      </c>
      <c r="W17" s="247">
        <v>9</v>
      </c>
      <c r="X17" s="97">
        <v>5.5283356406266027E-3</v>
      </c>
      <c r="Y17" s="97">
        <v>-2.9411764705882248E-3</v>
      </c>
    </row>
    <row r="18" spans="1:25" ht="28.35" customHeight="1">
      <c r="D18" s="140"/>
      <c r="E18" s="252"/>
      <c r="F18" s="252"/>
      <c r="G18" s="252"/>
      <c r="H18" s="140"/>
      <c r="I18" s="252"/>
      <c r="J18" s="252"/>
      <c r="K18" s="252"/>
      <c r="L18" s="140"/>
      <c r="M18" s="252"/>
      <c r="N18" s="252"/>
      <c r="O18" s="252"/>
      <c r="P18" s="140"/>
      <c r="Q18" s="252"/>
      <c r="R18" s="252"/>
      <c r="S18" s="252"/>
      <c r="T18" s="140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236"/>
      <c r="F19" s="236"/>
      <c r="G19" s="236"/>
      <c r="H19" s="141"/>
      <c r="I19" s="236"/>
      <c r="J19" s="236"/>
      <c r="K19" s="236"/>
      <c r="L19" s="141"/>
      <c r="M19" s="236"/>
      <c r="N19" s="236"/>
      <c r="O19" s="236"/>
      <c r="P19" s="141"/>
      <c r="Q19" s="236"/>
      <c r="R19" s="236"/>
      <c r="S19" s="236"/>
      <c r="T19" s="141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39">
        <v>282199.93675889331</v>
      </c>
      <c r="E20" s="249"/>
      <c r="F20" s="250">
        <v>1</v>
      </c>
      <c r="G20" s="250">
        <v>2</v>
      </c>
      <c r="H20" s="139">
        <v>271077.71936758893</v>
      </c>
      <c r="I20" s="249"/>
      <c r="J20" s="250">
        <v>1</v>
      </c>
      <c r="K20" s="250">
        <v>2</v>
      </c>
      <c r="L20" s="139">
        <v>282805.20158102765</v>
      </c>
      <c r="M20" s="249"/>
      <c r="N20" s="250">
        <v>1</v>
      </c>
      <c r="O20" s="250">
        <v>2</v>
      </c>
      <c r="P20" s="139">
        <v>266287.31620553357</v>
      </c>
      <c r="Q20" s="249"/>
      <c r="R20" s="250">
        <v>1</v>
      </c>
      <c r="S20" s="250">
        <v>3</v>
      </c>
      <c r="T20" s="139">
        <v>299549.08644268778</v>
      </c>
      <c r="U20" s="249"/>
      <c r="V20" s="250">
        <v>1</v>
      </c>
      <c r="W20" s="250">
        <v>2</v>
      </c>
      <c r="X20" s="101">
        <v>4.3262434997602739E-2</v>
      </c>
      <c r="Y20" s="101">
        <v>5.9206424662817891E-2</v>
      </c>
    </row>
    <row r="21" spans="1:25" ht="28.35" customHeight="1">
      <c r="A21" s="76" t="s">
        <v>14</v>
      </c>
      <c r="C21" s="96" t="s">
        <v>560</v>
      </c>
      <c r="D21" s="137">
        <v>687603.6101694915</v>
      </c>
      <c r="E21" s="251"/>
      <c r="F21" s="247">
        <v>3</v>
      </c>
      <c r="G21" s="247">
        <v>8</v>
      </c>
      <c r="H21" s="137">
        <v>631365.07751937979</v>
      </c>
      <c r="I21" s="251"/>
      <c r="J21" s="247">
        <v>3</v>
      </c>
      <c r="K21" s="247">
        <v>7</v>
      </c>
      <c r="L21" s="137">
        <v>858364.51937984501</v>
      </c>
      <c r="M21" s="251"/>
      <c r="N21" s="247">
        <v>3</v>
      </c>
      <c r="O21" s="247">
        <v>9</v>
      </c>
      <c r="P21" s="137">
        <v>735014.52500000002</v>
      </c>
      <c r="Q21" s="251"/>
      <c r="R21" s="247">
        <v>3</v>
      </c>
      <c r="S21" s="247">
        <v>8</v>
      </c>
      <c r="T21" s="137">
        <v>822361.01550387591</v>
      </c>
      <c r="U21" s="251"/>
      <c r="V21" s="247">
        <v>3</v>
      </c>
      <c r="W21" s="247">
        <v>7</v>
      </c>
      <c r="X21" s="97">
        <v>0.35953753215547057</v>
      </c>
      <c r="Y21" s="97">
        <v>-4.194430578512387E-2</v>
      </c>
    </row>
    <row r="22" spans="1:25" ht="28.35" customHeight="1">
      <c r="A22" s="76" t="s">
        <v>15</v>
      </c>
      <c r="C22" s="96" t="s">
        <v>561</v>
      </c>
      <c r="D22" s="137">
        <v>463535.32558139536</v>
      </c>
      <c r="E22" s="251"/>
      <c r="F22" s="247">
        <v>2</v>
      </c>
      <c r="G22" s="247">
        <v>4</v>
      </c>
      <c r="H22" s="137">
        <v>457758.98837209301</v>
      </c>
      <c r="I22" s="251"/>
      <c r="J22" s="247">
        <v>2</v>
      </c>
      <c r="K22" s="247">
        <v>4</v>
      </c>
      <c r="L22" s="137">
        <v>452349.01162790699</v>
      </c>
      <c r="M22" s="251"/>
      <c r="N22" s="247">
        <v>2</v>
      </c>
      <c r="O22" s="247">
        <v>3</v>
      </c>
      <c r="P22" s="137">
        <v>438459.22093023255</v>
      </c>
      <c r="Q22" s="251"/>
      <c r="R22" s="247">
        <v>2</v>
      </c>
      <c r="S22" s="247">
        <v>4</v>
      </c>
      <c r="T22" s="137">
        <v>417221.70930232556</v>
      </c>
      <c r="U22" s="251"/>
      <c r="V22" s="247">
        <v>2</v>
      </c>
      <c r="W22" s="247">
        <v>4</v>
      </c>
      <c r="X22" s="97">
        <v>-1.181839544740626E-2</v>
      </c>
      <c r="Y22" s="97">
        <v>-7.7655309114450843E-2</v>
      </c>
    </row>
    <row r="23" spans="1:25" ht="28.35" customHeight="1">
      <c r="D23" s="140"/>
      <c r="E23" s="253"/>
      <c r="F23" s="253"/>
      <c r="G23" s="253"/>
      <c r="H23" s="142"/>
      <c r="I23" s="253"/>
      <c r="J23" s="253"/>
      <c r="K23" s="253"/>
      <c r="L23" s="142"/>
      <c r="M23" s="253"/>
      <c r="N23" s="253"/>
      <c r="O23" s="253"/>
      <c r="P23" s="142"/>
      <c r="Q23" s="253"/>
      <c r="R23" s="253"/>
      <c r="S23" s="253"/>
      <c r="T23" s="142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236"/>
      <c r="F24" s="236"/>
      <c r="G24" s="236"/>
      <c r="H24" s="141"/>
      <c r="I24" s="236"/>
      <c r="J24" s="236"/>
      <c r="K24" s="236"/>
      <c r="L24" s="141"/>
      <c r="M24" s="236"/>
      <c r="N24" s="236"/>
      <c r="O24" s="236"/>
      <c r="P24" s="141"/>
      <c r="Q24" s="236"/>
      <c r="R24" s="236"/>
      <c r="S24" s="236"/>
      <c r="T24" s="141"/>
      <c r="U24" s="236"/>
      <c r="V24" s="236"/>
      <c r="W24" s="236"/>
      <c r="X24" s="94"/>
      <c r="Y24" s="95"/>
    </row>
    <row r="25" spans="1:25" ht="28.35" customHeight="1">
      <c r="A25" s="161" t="s">
        <v>214</v>
      </c>
      <c r="C25" s="100" t="s">
        <v>562</v>
      </c>
      <c r="D25" s="139">
        <v>1098230.3433001107</v>
      </c>
      <c r="E25" s="249"/>
      <c r="F25" s="249"/>
      <c r="G25" s="250">
        <v>13</v>
      </c>
      <c r="H25" s="139">
        <v>1306379.903803132</v>
      </c>
      <c r="I25" s="249"/>
      <c r="J25" s="249"/>
      <c r="K25" s="250">
        <v>14</v>
      </c>
      <c r="L25" s="139">
        <v>1419129.4921700223</v>
      </c>
      <c r="M25" s="249"/>
      <c r="N25" s="249"/>
      <c r="O25" s="250">
        <v>14</v>
      </c>
      <c r="P25" s="139">
        <v>1445398.5014541382</v>
      </c>
      <c r="Q25" s="249"/>
      <c r="R25" s="249"/>
      <c r="S25" s="250">
        <v>14</v>
      </c>
      <c r="T25" s="139">
        <v>1444470.1478747206</v>
      </c>
      <c r="U25" s="249"/>
      <c r="V25" s="249"/>
      <c r="W25" s="250">
        <v>14</v>
      </c>
      <c r="X25" s="101">
        <v>8.6306891309835487E-2</v>
      </c>
      <c r="Y25" s="101">
        <v>1.7856478809378684E-2</v>
      </c>
    </row>
    <row r="26" spans="1:25" ht="28.35" customHeight="1">
      <c r="D26" s="140"/>
      <c r="E26" s="254"/>
      <c r="F26" s="254"/>
      <c r="G26" s="254"/>
      <c r="H26" s="140"/>
      <c r="I26" s="254"/>
      <c r="J26" s="254"/>
      <c r="K26" s="254"/>
      <c r="L26" s="140"/>
      <c r="M26" s="254"/>
      <c r="N26" s="254"/>
      <c r="O26" s="254"/>
      <c r="P26" s="140"/>
      <c r="Q26" s="254"/>
      <c r="R26" s="254"/>
      <c r="S26" s="254"/>
      <c r="T26" s="140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236"/>
      <c r="F27" s="236"/>
      <c r="G27" s="236"/>
      <c r="H27" s="141"/>
      <c r="I27" s="236"/>
      <c r="J27" s="236"/>
      <c r="K27" s="236"/>
      <c r="L27" s="141"/>
      <c r="M27" s="236"/>
      <c r="N27" s="236"/>
      <c r="O27" s="236"/>
      <c r="P27" s="141"/>
      <c r="Q27" s="236"/>
      <c r="R27" s="236"/>
      <c r="S27" s="236"/>
      <c r="T27" s="141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735736.89280311891</v>
      </c>
      <c r="E28" s="251"/>
      <c r="F28" s="247"/>
      <c r="G28" s="247"/>
      <c r="H28" s="139">
        <v>804812.27449297975</v>
      </c>
      <c r="I28" s="251"/>
      <c r="J28" s="247"/>
      <c r="K28" s="247"/>
      <c r="L28" s="139">
        <v>879561.38406856696</v>
      </c>
      <c r="M28" s="251"/>
      <c r="N28" s="247"/>
      <c r="O28" s="247"/>
      <c r="P28" s="139">
        <v>885822.31648823968</v>
      </c>
      <c r="Q28" s="251"/>
      <c r="R28" s="247"/>
      <c r="S28" s="247"/>
      <c r="T28" s="139">
        <v>888268.54018604662</v>
      </c>
      <c r="U28" s="251"/>
      <c r="V28" s="247"/>
      <c r="W28" s="247"/>
      <c r="X28" s="105">
        <v>9.2877695761633516E-2</v>
      </c>
      <c r="Y28" s="105">
        <v>9.8994297330370351E-3</v>
      </c>
    </row>
    <row r="29" spans="1:25" ht="28.35" customHeight="1">
      <c r="C29" s="96" t="s">
        <v>28</v>
      </c>
      <c r="D29" s="137">
        <v>672891.09818819398</v>
      </c>
      <c r="E29" s="255"/>
      <c r="F29" s="255"/>
      <c r="G29" s="255"/>
      <c r="H29" s="137">
        <v>631973.32209302322</v>
      </c>
      <c r="I29" s="255"/>
      <c r="J29" s="255"/>
      <c r="K29" s="255"/>
      <c r="L29" s="137">
        <v>784285.47085000004</v>
      </c>
      <c r="M29" s="255"/>
      <c r="N29" s="255"/>
      <c r="O29" s="255"/>
      <c r="P29" s="137">
        <v>728490.46250000002</v>
      </c>
      <c r="Q29" s="255"/>
      <c r="R29" s="255"/>
      <c r="S29" s="255"/>
      <c r="T29" s="137">
        <v>826250.71742935735</v>
      </c>
      <c r="U29" s="255"/>
      <c r="V29" s="255"/>
      <c r="W29" s="255"/>
      <c r="X29" s="106">
        <v>0.24101040887697045</v>
      </c>
      <c r="Y29" s="106">
        <v>5.3507616982724215E-2</v>
      </c>
    </row>
    <row r="30" spans="1:25" ht="28.35" customHeight="1">
      <c r="C30" s="96" t="s">
        <v>29</v>
      </c>
      <c r="D30" s="137">
        <v>696698.67241379316</v>
      </c>
      <c r="E30" s="255"/>
      <c r="F30" s="255"/>
      <c r="G30" s="255"/>
      <c r="H30" s="137">
        <v>715284.86954022991</v>
      </c>
      <c r="I30" s="255"/>
      <c r="J30" s="255"/>
      <c r="K30" s="255"/>
      <c r="L30" s="137">
        <v>803229.71278548392</v>
      </c>
      <c r="M30" s="255"/>
      <c r="N30" s="255"/>
      <c r="O30" s="255"/>
      <c r="P30" s="137">
        <v>757813.92413793108</v>
      </c>
      <c r="Q30" s="255"/>
      <c r="R30" s="255"/>
      <c r="S30" s="255"/>
      <c r="T30" s="137">
        <v>743350.92201075284</v>
      </c>
      <c r="U30" s="255"/>
      <c r="V30" s="255"/>
      <c r="W30" s="255"/>
      <c r="X30" s="106">
        <v>0.12295079483756322</v>
      </c>
      <c r="Y30" s="106">
        <v>-7.454752958164379E-2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212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93" priority="1" operator="notEqual">
      <formula>""" """</formula>
    </cfRule>
    <cfRule type="cellIs" dxfId="92" priority="2" operator="equal">
      <formula>" "</formula>
    </cfRule>
  </conditionalFormatting>
  <pageMargins left="0.7" right="0.7" top="0.75" bottom="0.75" header="0.3" footer="0.3"/>
  <pageSetup scale="46" orientation="landscape" r:id="rId1"/>
  <headerFooter differentFirst="1">
    <oddFooter xml:space="preserve">&amp;L&amp;D&amp;CGreen Mountain Care Board&amp;R&amp;P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1" style="82" customWidth="1"/>
    <col min="25" max="25" width="11.285156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184</v>
      </c>
    </row>
    <row r="3" spans="1:25" ht="15.75">
      <c r="A3" s="84" t="s">
        <v>104</v>
      </c>
    </row>
    <row r="4" spans="1:25" ht="15.75">
      <c r="A4" s="87" t="s">
        <v>58</v>
      </c>
      <c r="B4" s="394" t="s">
        <v>184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229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0.1971597142417911</v>
      </c>
      <c r="E8" s="247">
        <v>4</v>
      </c>
      <c r="F8" s="247">
        <v>6</v>
      </c>
      <c r="G8" s="247">
        <v>9</v>
      </c>
      <c r="H8" s="147">
        <v>0.20316924154780469</v>
      </c>
      <c r="I8" s="247">
        <v>5</v>
      </c>
      <c r="J8" s="247">
        <v>7</v>
      </c>
      <c r="K8" s="247">
        <v>10</v>
      </c>
      <c r="L8" s="147">
        <v>0.19104577291528982</v>
      </c>
      <c r="M8" s="247">
        <v>4</v>
      </c>
      <c r="N8" s="247">
        <v>6</v>
      </c>
      <c r="O8" s="247">
        <v>9</v>
      </c>
      <c r="P8" s="147">
        <v>0.19903442321188108</v>
      </c>
      <c r="Q8" s="247">
        <v>5</v>
      </c>
      <c r="R8" s="247">
        <v>7</v>
      </c>
      <c r="S8" s="247">
        <v>10</v>
      </c>
      <c r="T8" s="147">
        <v>0.18001559482872936</v>
      </c>
      <c r="U8" s="247">
        <v>5</v>
      </c>
      <c r="V8" s="247">
        <v>6</v>
      </c>
      <c r="W8" s="247">
        <v>9</v>
      </c>
      <c r="X8" s="97">
        <v>-5.9671771869376555E-2</v>
      </c>
      <c r="Y8" s="97">
        <v>-5.7735787179396314E-2</v>
      </c>
    </row>
    <row r="9" spans="1:25" ht="28.35" customHeight="1">
      <c r="A9" s="76" t="s">
        <v>7</v>
      </c>
      <c r="B9" s="398"/>
      <c r="C9" s="96" t="s">
        <v>550</v>
      </c>
      <c r="D9" s="147">
        <v>0.21410535747129972</v>
      </c>
      <c r="E9" s="247">
        <v>5</v>
      </c>
      <c r="F9" s="247">
        <v>7</v>
      </c>
      <c r="G9" s="247">
        <v>10</v>
      </c>
      <c r="H9" s="147">
        <v>0.21240206380890511</v>
      </c>
      <c r="I9" s="247">
        <v>8</v>
      </c>
      <c r="J9" s="247">
        <v>10</v>
      </c>
      <c r="K9" s="247">
        <v>13</v>
      </c>
      <c r="L9" s="147">
        <v>0.21134518776642275</v>
      </c>
      <c r="M9" s="247">
        <v>7</v>
      </c>
      <c r="N9" s="247">
        <v>9</v>
      </c>
      <c r="O9" s="247">
        <v>12</v>
      </c>
      <c r="P9" s="147">
        <v>0.21110791469773052</v>
      </c>
      <c r="Q9" s="247">
        <v>8</v>
      </c>
      <c r="R9" s="247">
        <v>10</v>
      </c>
      <c r="S9" s="247">
        <v>13</v>
      </c>
      <c r="T9" s="147">
        <v>0.19900999054467058</v>
      </c>
      <c r="U9" s="247">
        <v>6</v>
      </c>
      <c r="V9" s="247">
        <v>8</v>
      </c>
      <c r="W9" s="247">
        <v>11</v>
      </c>
      <c r="X9" s="97">
        <v>-4.9758275580279454E-3</v>
      </c>
      <c r="Y9" s="97">
        <v>-5.8365167204019519E-2</v>
      </c>
    </row>
    <row r="10" spans="1:25" ht="28.35" customHeight="1">
      <c r="A10" s="76" t="s">
        <v>8</v>
      </c>
      <c r="B10" s="398"/>
      <c r="C10" s="96" t="s">
        <v>551</v>
      </c>
      <c r="D10" s="147">
        <v>0.12789205705312634</v>
      </c>
      <c r="E10" s="247">
        <v>1</v>
      </c>
      <c r="F10" s="247">
        <v>2</v>
      </c>
      <c r="G10" s="247">
        <v>4</v>
      </c>
      <c r="H10" s="147">
        <v>8.8958465017855204E-2</v>
      </c>
      <c r="I10" s="247">
        <v>1</v>
      </c>
      <c r="J10" s="247">
        <v>1</v>
      </c>
      <c r="K10" s="247">
        <v>2</v>
      </c>
      <c r="L10" s="147">
        <v>5.7205931547513758E-2</v>
      </c>
      <c r="M10" s="247">
        <v>1</v>
      </c>
      <c r="N10" s="247">
        <v>1</v>
      </c>
      <c r="O10" s="247">
        <v>1</v>
      </c>
      <c r="P10" s="147">
        <v>7.5847645057201069E-2</v>
      </c>
      <c r="Q10" s="247">
        <v>1</v>
      </c>
      <c r="R10" s="247">
        <v>1</v>
      </c>
      <c r="S10" s="247">
        <v>2</v>
      </c>
      <c r="T10" s="147">
        <v>0.22680438706452524</v>
      </c>
      <c r="U10" s="247">
        <v>8</v>
      </c>
      <c r="V10" s="247">
        <v>10</v>
      </c>
      <c r="W10" s="247">
        <v>13</v>
      </c>
      <c r="X10" s="97">
        <v>-0.35693661602601023</v>
      </c>
      <c r="Y10" s="97">
        <v>2.9647005289328683</v>
      </c>
    </row>
    <row r="11" spans="1:25" ht="28.35" customHeight="1">
      <c r="A11" s="76" t="s">
        <v>9</v>
      </c>
      <c r="B11" s="398"/>
      <c r="C11" s="96" t="s">
        <v>552</v>
      </c>
      <c r="D11" s="147">
        <v>0.22797187921093393</v>
      </c>
      <c r="E11" s="247">
        <v>6</v>
      </c>
      <c r="F11" s="247">
        <v>8</v>
      </c>
      <c r="G11" s="247">
        <v>11</v>
      </c>
      <c r="H11" s="147">
        <v>0.2071563791514919</v>
      </c>
      <c r="I11" s="247">
        <v>6</v>
      </c>
      <c r="J11" s="247">
        <v>8</v>
      </c>
      <c r="K11" s="247">
        <v>11</v>
      </c>
      <c r="L11" s="147">
        <v>0.2097457855131811</v>
      </c>
      <c r="M11" s="247">
        <v>6</v>
      </c>
      <c r="N11" s="247">
        <v>8</v>
      </c>
      <c r="O11" s="247">
        <v>11</v>
      </c>
      <c r="P11" s="147">
        <v>0.20139858945651548</v>
      </c>
      <c r="Q11" s="247">
        <v>6</v>
      </c>
      <c r="R11" s="247">
        <v>8</v>
      </c>
      <c r="S11" s="247">
        <v>11</v>
      </c>
      <c r="T11" s="147">
        <v>0.20143585245202056</v>
      </c>
      <c r="U11" s="247">
        <v>7</v>
      </c>
      <c r="V11" s="247">
        <v>9</v>
      </c>
      <c r="W11" s="247">
        <v>12</v>
      </c>
      <c r="X11" s="97">
        <v>1.2499766467706008E-2</v>
      </c>
      <c r="Y11" s="97">
        <v>-3.9619070489682495E-2</v>
      </c>
    </row>
    <row r="12" spans="1:25" ht="28.35" customHeight="1">
      <c r="A12" s="76" t="s">
        <v>10</v>
      </c>
      <c r="B12" s="398"/>
      <c r="C12" s="96" t="s">
        <v>553</v>
      </c>
      <c r="D12" s="147">
        <v>0.23822612787905315</v>
      </c>
      <c r="E12" s="247">
        <v>8</v>
      </c>
      <c r="F12" s="247">
        <v>10</v>
      </c>
      <c r="G12" s="247">
        <v>13</v>
      </c>
      <c r="H12" s="147">
        <v>0.20736143287051356</v>
      </c>
      <c r="I12" s="247">
        <v>7</v>
      </c>
      <c r="J12" s="247">
        <v>9</v>
      </c>
      <c r="K12" s="247">
        <v>12</v>
      </c>
      <c r="L12" s="147">
        <v>0.18646892860698416</v>
      </c>
      <c r="M12" s="247">
        <v>3</v>
      </c>
      <c r="N12" s="247">
        <v>5</v>
      </c>
      <c r="O12" s="247">
        <v>8</v>
      </c>
      <c r="P12" s="147">
        <v>0.20748398614935118</v>
      </c>
      <c r="Q12" s="247">
        <v>7</v>
      </c>
      <c r="R12" s="247">
        <v>9</v>
      </c>
      <c r="S12" s="247">
        <v>12</v>
      </c>
      <c r="T12" s="147">
        <v>0.17979356272257732</v>
      </c>
      <c r="U12" s="247">
        <v>4</v>
      </c>
      <c r="V12" s="247">
        <v>5</v>
      </c>
      <c r="W12" s="247">
        <v>8</v>
      </c>
      <c r="X12" s="97">
        <v>-0.10075405042448604</v>
      </c>
      <c r="Y12" s="97">
        <v>-3.5798810741688447E-2</v>
      </c>
    </row>
    <row r="13" spans="1:25" ht="28.35" customHeight="1">
      <c r="A13" s="76" t="s">
        <v>11</v>
      </c>
      <c r="B13" s="398"/>
      <c r="C13" s="96" t="s">
        <v>554</v>
      </c>
      <c r="D13" s="147">
        <v>0.18128678664846726</v>
      </c>
      <c r="E13" s="247">
        <v>3</v>
      </c>
      <c r="F13" s="247">
        <v>4</v>
      </c>
      <c r="G13" s="247">
        <v>7</v>
      </c>
      <c r="H13" s="147">
        <v>0.16528511505343535</v>
      </c>
      <c r="I13" s="247">
        <v>4</v>
      </c>
      <c r="J13" s="247">
        <v>5</v>
      </c>
      <c r="K13" s="247">
        <v>8</v>
      </c>
      <c r="L13" s="147">
        <v>0.237633250297831</v>
      </c>
      <c r="M13" s="247">
        <v>8</v>
      </c>
      <c r="N13" s="247">
        <v>10</v>
      </c>
      <c r="O13" s="247">
        <v>13</v>
      </c>
      <c r="P13" s="147">
        <v>0.15123460713877604</v>
      </c>
      <c r="Q13" s="247">
        <v>3</v>
      </c>
      <c r="R13" s="247">
        <v>4</v>
      </c>
      <c r="S13" s="247">
        <v>7</v>
      </c>
      <c r="T13" s="147">
        <v>0.16603868903530006</v>
      </c>
      <c r="U13" s="247">
        <v>3</v>
      </c>
      <c r="V13" s="247">
        <v>4</v>
      </c>
      <c r="W13" s="247">
        <v>6</v>
      </c>
      <c r="X13" s="97">
        <v>0.43771718476286314</v>
      </c>
      <c r="Y13" s="97">
        <v>-0.30128174896736837</v>
      </c>
    </row>
    <row r="14" spans="1:25" ht="28.35" customHeight="1">
      <c r="A14" s="76" t="s">
        <v>13</v>
      </c>
      <c r="B14" s="398"/>
      <c r="C14" s="96" t="s">
        <v>555</v>
      </c>
      <c r="D14" s="147">
        <v>0.18050794036223053</v>
      </c>
      <c r="E14" s="247">
        <v>2</v>
      </c>
      <c r="F14" s="247">
        <v>3</v>
      </c>
      <c r="G14" s="247">
        <v>6</v>
      </c>
      <c r="H14" s="147">
        <v>0.15712741589198831</v>
      </c>
      <c r="I14" s="247">
        <v>3</v>
      </c>
      <c r="J14" s="247">
        <v>4</v>
      </c>
      <c r="K14" s="247">
        <v>7</v>
      </c>
      <c r="L14" s="147">
        <v>0.14704214303488633</v>
      </c>
      <c r="M14" s="247">
        <v>2</v>
      </c>
      <c r="N14" s="247">
        <v>2</v>
      </c>
      <c r="O14" s="247">
        <v>4</v>
      </c>
      <c r="P14" s="147">
        <v>0.14215213064626619</v>
      </c>
      <c r="Q14" s="247">
        <v>2</v>
      </c>
      <c r="R14" s="247">
        <v>3</v>
      </c>
      <c r="S14" s="247">
        <v>6</v>
      </c>
      <c r="T14" s="147">
        <v>0.13151411726704337</v>
      </c>
      <c r="U14" s="247">
        <v>1</v>
      </c>
      <c r="V14" s="247">
        <v>1</v>
      </c>
      <c r="W14" s="247">
        <v>3</v>
      </c>
      <c r="X14" s="97">
        <v>-6.4185316100627166E-2</v>
      </c>
      <c r="Y14" s="97">
        <v>-0.10560255344047098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0.23527009096036666</v>
      </c>
      <c r="E15" s="248">
        <v>7</v>
      </c>
      <c r="F15" s="248">
        <v>9</v>
      </c>
      <c r="G15" s="248">
        <v>12</v>
      </c>
      <c r="H15" s="148">
        <v>0.1016216244331381</v>
      </c>
      <c r="I15" s="248">
        <v>2</v>
      </c>
      <c r="J15" s="248">
        <v>3</v>
      </c>
      <c r="K15" s="248">
        <v>4</v>
      </c>
      <c r="L15" s="148">
        <v>0.20487112532295965</v>
      </c>
      <c r="M15" s="248">
        <v>5</v>
      </c>
      <c r="N15" s="248">
        <v>7</v>
      </c>
      <c r="O15" s="248">
        <v>10</v>
      </c>
      <c r="P15" s="148">
        <v>0.18070775704207859</v>
      </c>
      <c r="Q15" s="248">
        <v>4</v>
      </c>
      <c r="R15" s="248">
        <v>6</v>
      </c>
      <c r="S15" s="248">
        <v>9</v>
      </c>
      <c r="T15" s="148">
        <v>0.14608663590361237</v>
      </c>
      <c r="U15" s="248">
        <v>2</v>
      </c>
      <c r="V15" s="248">
        <v>2</v>
      </c>
      <c r="W15" s="248">
        <v>4</v>
      </c>
      <c r="X15" s="99">
        <v>1.016018996603961</v>
      </c>
      <c r="Y15" s="99">
        <v>-0.28693398997383923</v>
      </c>
    </row>
    <row r="16" spans="1:25" ht="28.35" customHeight="1" thickTop="1">
      <c r="A16" s="76" t="s">
        <v>3</v>
      </c>
      <c r="C16" s="100" t="s">
        <v>557</v>
      </c>
      <c r="D16" s="149">
        <v>0.10762663807187375</v>
      </c>
      <c r="E16" s="249"/>
      <c r="F16" s="250">
        <v>1</v>
      </c>
      <c r="G16" s="250">
        <v>2</v>
      </c>
      <c r="H16" s="149">
        <v>9.4599609657512115E-2</v>
      </c>
      <c r="I16" s="249"/>
      <c r="J16" s="250">
        <v>2</v>
      </c>
      <c r="K16" s="250">
        <v>3</v>
      </c>
      <c r="L16" s="149">
        <v>0.18114868128502748</v>
      </c>
      <c r="M16" s="249"/>
      <c r="N16" s="250">
        <v>4</v>
      </c>
      <c r="O16" s="250">
        <v>7</v>
      </c>
      <c r="P16" s="149">
        <v>8.2554280239623842E-2</v>
      </c>
      <c r="Q16" s="249"/>
      <c r="R16" s="250">
        <v>2</v>
      </c>
      <c r="S16" s="250">
        <v>3</v>
      </c>
      <c r="T16" s="149">
        <v>0.18764206726435773</v>
      </c>
      <c r="U16" s="249"/>
      <c r="V16" s="250">
        <v>7</v>
      </c>
      <c r="W16" s="250">
        <v>10</v>
      </c>
      <c r="X16" s="101">
        <v>0.91489882401055489</v>
      </c>
      <c r="Y16" s="101">
        <v>3.5845615509136675E-2</v>
      </c>
    </row>
    <row r="17" spans="1:25" ht="28.35" customHeight="1">
      <c r="A17" s="76" t="s">
        <v>12</v>
      </c>
      <c r="C17" s="96" t="s">
        <v>558</v>
      </c>
      <c r="D17" s="147">
        <v>0.19120038787636515</v>
      </c>
      <c r="E17" s="251"/>
      <c r="F17" s="247">
        <v>5</v>
      </c>
      <c r="G17" s="247">
        <v>8</v>
      </c>
      <c r="H17" s="147">
        <v>0.17991059245295507</v>
      </c>
      <c r="I17" s="251"/>
      <c r="J17" s="247">
        <v>6</v>
      </c>
      <c r="K17" s="247">
        <v>9</v>
      </c>
      <c r="L17" s="147">
        <v>0.17435320584926883</v>
      </c>
      <c r="M17" s="251"/>
      <c r="N17" s="247">
        <v>3</v>
      </c>
      <c r="O17" s="247">
        <v>6</v>
      </c>
      <c r="P17" s="147">
        <v>0.17956567933926351</v>
      </c>
      <c r="Q17" s="251"/>
      <c r="R17" s="247">
        <v>5</v>
      </c>
      <c r="S17" s="247">
        <v>8</v>
      </c>
      <c r="T17" s="147">
        <v>0.16177213407873575</v>
      </c>
      <c r="U17" s="251"/>
      <c r="V17" s="247">
        <v>3</v>
      </c>
      <c r="W17" s="247">
        <v>5</v>
      </c>
      <c r="X17" s="97">
        <v>-3.0889713206516456E-2</v>
      </c>
      <c r="Y17" s="97">
        <v>-7.2158534219380011E-2</v>
      </c>
    </row>
    <row r="18" spans="1:25" ht="28.35" customHeight="1">
      <c r="D18" s="150"/>
      <c r="E18" s="252"/>
      <c r="F18" s="252"/>
      <c r="G18" s="252"/>
      <c r="H18" s="150"/>
      <c r="I18" s="252"/>
      <c r="J18" s="252"/>
      <c r="K18" s="252"/>
      <c r="L18" s="150"/>
      <c r="M18" s="252"/>
      <c r="N18" s="252"/>
      <c r="O18" s="252"/>
      <c r="P18" s="150"/>
      <c r="Q18" s="252"/>
      <c r="R18" s="252"/>
      <c r="S18" s="252"/>
      <c r="T18" s="150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236"/>
      <c r="F19" s="236"/>
      <c r="G19" s="236"/>
      <c r="H19" s="151"/>
      <c r="I19" s="236"/>
      <c r="J19" s="236"/>
      <c r="K19" s="236"/>
      <c r="L19" s="151"/>
      <c r="M19" s="236"/>
      <c r="N19" s="236"/>
      <c r="O19" s="236"/>
      <c r="P19" s="151"/>
      <c r="Q19" s="236"/>
      <c r="R19" s="236"/>
      <c r="S19" s="236"/>
      <c r="T19" s="151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0.10136081022068345</v>
      </c>
      <c r="E20" s="249"/>
      <c r="F20" s="250">
        <v>1</v>
      </c>
      <c r="G20" s="250">
        <v>1</v>
      </c>
      <c r="H20" s="149">
        <v>7.4389780466215111E-2</v>
      </c>
      <c r="I20" s="249"/>
      <c r="J20" s="250">
        <v>1</v>
      </c>
      <c r="K20" s="250">
        <v>1</v>
      </c>
      <c r="L20" s="149">
        <v>7.0185627255490476E-2</v>
      </c>
      <c r="M20" s="249"/>
      <c r="N20" s="250">
        <v>1</v>
      </c>
      <c r="O20" s="250">
        <v>2</v>
      </c>
      <c r="P20" s="149">
        <v>5.8071347795110022E-2</v>
      </c>
      <c r="Q20" s="249"/>
      <c r="R20" s="250">
        <v>1</v>
      </c>
      <c r="S20" s="250">
        <v>1</v>
      </c>
      <c r="T20" s="149">
        <v>3.7191938224859548E-2</v>
      </c>
      <c r="U20" s="249"/>
      <c r="V20" s="250">
        <v>1</v>
      </c>
      <c r="W20" s="250">
        <v>1</v>
      </c>
      <c r="X20" s="101">
        <v>-5.6515198517543608E-2</v>
      </c>
      <c r="Y20" s="101">
        <v>-0.4700918168121081</v>
      </c>
    </row>
    <row r="21" spans="1:25" ht="28.35" customHeight="1">
      <c r="A21" s="76" t="s">
        <v>14</v>
      </c>
      <c r="C21" s="96" t="s">
        <v>560</v>
      </c>
      <c r="D21" s="147">
        <v>0.13533372188006923</v>
      </c>
      <c r="E21" s="251"/>
      <c r="F21" s="247">
        <v>3</v>
      </c>
      <c r="G21" s="247">
        <v>5</v>
      </c>
      <c r="H21" s="147">
        <v>0.12510074517578279</v>
      </c>
      <c r="I21" s="251"/>
      <c r="J21" s="247">
        <v>3</v>
      </c>
      <c r="K21" s="247">
        <v>6</v>
      </c>
      <c r="L21" s="147">
        <v>0.16318523988380879</v>
      </c>
      <c r="M21" s="251"/>
      <c r="N21" s="247">
        <v>3</v>
      </c>
      <c r="O21" s="247">
        <v>5</v>
      </c>
      <c r="P21" s="147">
        <v>0.12533286529019658</v>
      </c>
      <c r="Q21" s="251"/>
      <c r="R21" s="247">
        <v>3</v>
      </c>
      <c r="S21" s="247">
        <v>5</v>
      </c>
      <c r="T21" s="147">
        <v>0.1700752395501301</v>
      </c>
      <c r="U21" s="251"/>
      <c r="V21" s="247">
        <v>3</v>
      </c>
      <c r="W21" s="247">
        <v>7</v>
      </c>
      <c r="X21" s="97">
        <v>0.30443059835105157</v>
      </c>
      <c r="Y21" s="97">
        <v>4.2221953843540883E-2</v>
      </c>
    </row>
    <row r="22" spans="1:25" ht="28.35" customHeight="1">
      <c r="A22" s="76" t="s">
        <v>15</v>
      </c>
      <c r="C22" s="96" t="s">
        <v>561</v>
      </c>
      <c r="D22" s="147">
        <v>0.12002256022384078</v>
      </c>
      <c r="E22" s="251"/>
      <c r="F22" s="247">
        <v>2</v>
      </c>
      <c r="G22" s="247">
        <v>3</v>
      </c>
      <c r="H22" s="147">
        <v>0.11811657855816773</v>
      </c>
      <c r="I22" s="251"/>
      <c r="J22" s="247">
        <v>2</v>
      </c>
      <c r="K22" s="247">
        <v>5</v>
      </c>
      <c r="L22" s="147">
        <v>0.10187448079039205</v>
      </c>
      <c r="M22" s="251"/>
      <c r="N22" s="247">
        <v>2</v>
      </c>
      <c r="O22" s="247">
        <v>3</v>
      </c>
      <c r="P22" s="147">
        <v>0.10829043251578412</v>
      </c>
      <c r="Q22" s="251"/>
      <c r="R22" s="247">
        <v>2</v>
      </c>
      <c r="S22" s="247">
        <v>4</v>
      </c>
      <c r="T22" s="147">
        <v>0.11381122446606055</v>
      </c>
      <c r="U22" s="251"/>
      <c r="V22" s="247">
        <v>2</v>
      </c>
      <c r="W22" s="247">
        <v>2</v>
      </c>
      <c r="X22" s="97">
        <v>-0.13750904374339878</v>
      </c>
      <c r="Y22" s="97">
        <v>0.11717108723457947</v>
      </c>
    </row>
    <row r="23" spans="1:25" ht="28.35" customHeight="1">
      <c r="D23" s="150"/>
      <c r="E23" s="253"/>
      <c r="F23" s="253"/>
      <c r="G23" s="253"/>
      <c r="H23" s="152"/>
      <c r="I23" s="253"/>
      <c r="J23" s="253"/>
      <c r="K23" s="253"/>
      <c r="L23" s="152"/>
      <c r="M23" s="253"/>
      <c r="N23" s="253"/>
      <c r="O23" s="253"/>
      <c r="P23" s="152"/>
      <c r="Q23" s="253"/>
      <c r="R23" s="253"/>
      <c r="S23" s="253"/>
      <c r="T23" s="152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236"/>
      <c r="F24" s="236"/>
      <c r="G24" s="236"/>
      <c r="H24" s="151"/>
      <c r="I24" s="236"/>
      <c r="J24" s="236"/>
      <c r="K24" s="236"/>
      <c r="L24" s="151"/>
      <c r="M24" s="236"/>
      <c r="N24" s="236"/>
      <c r="O24" s="236"/>
      <c r="P24" s="151"/>
      <c r="Q24" s="236"/>
      <c r="R24" s="236"/>
      <c r="S24" s="236"/>
      <c r="T24" s="151"/>
      <c r="U24" s="236"/>
      <c r="V24" s="236"/>
      <c r="W24" s="236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0.30006390463656613</v>
      </c>
      <c r="E25" s="249"/>
      <c r="F25" s="249"/>
      <c r="G25" s="250">
        <v>14</v>
      </c>
      <c r="H25" s="149">
        <v>0.28205454577265998</v>
      </c>
      <c r="I25" s="249"/>
      <c r="J25" s="249"/>
      <c r="K25" s="250">
        <v>14</v>
      </c>
      <c r="L25" s="149">
        <v>0.25482591398949317</v>
      </c>
      <c r="M25" s="249"/>
      <c r="N25" s="249"/>
      <c r="O25" s="250">
        <v>14</v>
      </c>
      <c r="P25" s="149">
        <v>0.26725457940714403</v>
      </c>
      <c r="Q25" s="249"/>
      <c r="R25" s="249"/>
      <c r="S25" s="250">
        <v>14</v>
      </c>
      <c r="T25" s="149">
        <v>0.25053573943796487</v>
      </c>
      <c r="U25" s="249"/>
      <c r="V25" s="249"/>
      <c r="W25" s="250">
        <v>14</v>
      </c>
      <c r="X25" s="101">
        <v>-9.6536759259017502E-2</v>
      </c>
      <c r="Y25" s="101">
        <v>-1.6835707500710395E-2</v>
      </c>
    </row>
    <row r="26" spans="1:25" ht="28.35" customHeight="1">
      <c r="D26" s="150"/>
      <c r="E26" s="254"/>
      <c r="F26" s="254"/>
      <c r="G26" s="254"/>
      <c r="H26" s="150"/>
      <c r="I26" s="254"/>
      <c r="J26" s="254"/>
      <c r="K26" s="254"/>
      <c r="L26" s="150"/>
      <c r="M26" s="254"/>
      <c r="N26" s="254"/>
      <c r="O26" s="254"/>
      <c r="P26" s="150"/>
      <c r="Q26" s="254"/>
      <c r="R26" s="254"/>
      <c r="S26" s="254"/>
      <c r="T26" s="150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236"/>
      <c r="F27" s="236"/>
      <c r="G27" s="236"/>
      <c r="H27" s="151"/>
      <c r="I27" s="236"/>
      <c r="J27" s="236"/>
      <c r="K27" s="236"/>
      <c r="L27" s="151"/>
      <c r="M27" s="236"/>
      <c r="N27" s="236"/>
      <c r="O27" s="236"/>
      <c r="P27" s="151"/>
      <c r="Q27" s="236"/>
      <c r="R27" s="236"/>
      <c r="S27" s="236"/>
      <c r="T27" s="151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0.23919340960704769</v>
      </c>
      <c r="E28" s="251"/>
      <c r="F28" s="247"/>
      <c r="G28" s="247"/>
      <c r="H28" s="149">
        <v>0.22341942254260524</v>
      </c>
      <c r="I28" s="251"/>
      <c r="J28" s="247"/>
      <c r="K28" s="247"/>
      <c r="L28" s="149">
        <v>0.21332163389081141</v>
      </c>
      <c r="M28" s="251"/>
      <c r="N28" s="247"/>
      <c r="O28" s="247"/>
      <c r="P28" s="149">
        <v>0.21393743927705958</v>
      </c>
      <c r="Q28" s="251"/>
      <c r="R28" s="247"/>
      <c r="S28" s="247"/>
      <c r="T28" s="149">
        <v>0.20902986760490425</v>
      </c>
      <c r="U28" s="251"/>
      <c r="V28" s="247"/>
      <c r="W28" s="247"/>
      <c r="X28" s="105">
        <v>-4.5196556937068588E-2</v>
      </c>
      <c r="Y28" s="105">
        <v>-2.0118757800739018E-2</v>
      </c>
    </row>
    <row r="29" spans="1:25" ht="28.35" customHeight="1">
      <c r="C29" s="96" t="s">
        <v>28</v>
      </c>
      <c r="D29" s="147">
        <v>0.18624358726241619</v>
      </c>
      <c r="E29" s="255"/>
      <c r="F29" s="255"/>
      <c r="G29" s="255"/>
      <c r="H29" s="147">
        <v>0.16120626547271183</v>
      </c>
      <c r="I29" s="255"/>
      <c r="J29" s="255"/>
      <c r="K29" s="255"/>
      <c r="L29" s="147">
        <v>0.18380880494600582</v>
      </c>
      <c r="M29" s="255"/>
      <c r="N29" s="255"/>
      <c r="O29" s="255"/>
      <c r="P29" s="147">
        <v>0.16540014323901978</v>
      </c>
      <c r="Q29" s="255"/>
      <c r="R29" s="255"/>
      <c r="S29" s="255"/>
      <c r="T29" s="147">
        <v>0.17493440113635372</v>
      </c>
      <c r="U29" s="255"/>
      <c r="V29" s="255"/>
      <c r="W29" s="255"/>
      <c r="X29" s="106">
        <v>0.1402088151289631</v>
      </c>
      <c r="Y29" s="106">
        <v>-4.8280624055300092E-2</v>
      </c>
    </row>
    <row r="30" spans="1:25" ht="28.35" customHeight="1">
      <c r="C30" s="96" t="s">
        <v>29</v>
      </c>
      <c r="D30" s="147">
        <v>0.2056325358565454</v>
      </c>
      <c r="E30" s="255"/>
      <c r="F30" s="255"/>
      <c r="G30" s="255"/>
      <c r="H30" s="147">
        <v>0.18422717830062002</v>
      </c>
      <c r="I30" s="255"/>
      <c r="J30" s="255"/>
      <c r="K30" s="255"/>
      <c r="L30" s="147">
        <v>0.19795844911912475</v>
      </c>
      <c r="M30" s="255"/>
      <c r="N30" s="255"/>
      <c r="O30" s="255"/>
      <c r="P30" s="147">
        <v>0.18987109012697984</v>
      </c>
      <c r="Q30" s="255"/>
      <c r="R30" s="255"/>
      <c r="S30" s="255"/>
      <c r="T30" s="147">
        <v>0.17990457877565336</v>
      </c>
      <c r="U30" s="255"/>
      <c r="V30" s="255"/>
      <c r="W30" s="255"/>
      <c r="X30" s="106">
        <v>7.4534446791005848E-2</v>
      </c>
      <c r="Y30" s="106">
        <v>-9.1200302001796185E-2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91" priority="1" operator="notEqual">
      <formula>""" """</formula>
    </cfRule>
    <cfRule type="cellIs" dxfId="9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7"/>
  <sheetViews>
    <sheetView zoomScale="55" zoomScaleNormal="55" workbookViewId="0">
      <selection activeCell="F31" sqref="F31"/>
    </sheetView>
  </sheetViews>
  <sheetFormatPr defaultRowHeight="12.75"/>
  <cols>
    <col min="1" max="1" width="17.5703125" bestFit="1" customWidth="1"/>
    <col min="2" max="2" width="95.5703125" bestFit="1" customWidth="1"/>
    <col min="3" max="3" width="18.28515625" customWidth="1"/>
    <col min="5" max="5" width="17.42578125" customWidth="1"/>
    <col min="6" max="6" width="111" bestFit="1" customWidth="1"/>
    <col min="7" max="7" width="15.85546875" bestFit="1" customWidth="1"/>
  </cols>
  <sheetData>
    <row r="1" spans="1:7" ht="26.25">
      <c r="A1" s="46"/>
      <c r="B1" s="47" t="s">
        <v>147</v>
      </c>
      <c r="C1" s="46"/>
      <c r="D1" s="46"/>
      <c r="E1" s="48"/>
      <c r="F1" s="48"/>
      <c r="G1" s="48"/>
    </row>
    <row r="2" spans="1:7" ht="26.25">
      <c r="A2" s="46"/>
      <c r="B2" s="49" t="s">
        <v>148</v>
      </c>
      <c r="C2" s="46"/>
      <c r="D2" s="46"/>
      <c r="E2" s="48"/>
      <c r="F2" s="48"/>
      <c r="G2" s="48"/>
    </row>
    <row r="3" spans="1:7" ht="26.25">
      <c r="A3" s="46"/>
      <c r="B3" s="47"/>
      <c r="C3" s="46"/>
      <c r="D3" s="46"/>
      <c r="E3" s="48"/>
      <c r="F3" s="48"/>
      <c r="G3" s="48"/>
    </row>
    <row r="4" spans="1:7" ht="26.25">
      <c r="A4" s="50"/>
      <c r="B4" s="51"/>
      <c r="C4" s="49"/>
      <c r="D4" s="49"/>
      <c r="E4" s="48"/>
      <c r="F4" s="48"/>
      <c r="G4" s="48"/>
    </row>
    <row r="5" spans="1:7" ht="26.25">
      <c r="A5" s="49"/>
      <c r="B5" s="47" t="s">
        <v>149</v>
      </c>
      <c r="C5" s="52"/>
      <c r="D5" s="49"/>
      <c r="E5" s="48"/>
      <c r="F5" s="48"/>
      <c r="G5" s="48"/>
    </row>
    <row r="6" spans="1:7" ht="26.25">
      <c r="A6" s="49"/>
      <c r="B6" s="53"/>
      <c r="C6" s="48"/>
      <c r="D6" s="48"/>
      <c r="E6" s="48"/>
      <c r="F6" s="48"/>
      <c r="G6" s="48"/>
    </row>
    <row r="7" spans="1:7" ht="26.25">
      <c r="A7" s="49"/>
      <c r="B7" s="53"/>
      <c r="C7" s="49"/>
      <c r="D7" s="49"/>
      <c r="E7" s="48"/>
      <c r="F7" s="48"/>
      <c r="G7" s="48"/>
    </row>
    <row r="8" spans="1:7" ht="27" thickBot="1">
      <c r="A8" s="54" t="s">
        <v>150</v>
      </c>
      <c r="B8" s="55" t="s">
        <v>35</v>
      </c>
      <c r="C8" s="56" t="s">
        <v>151</v>
      </c>
      <c r="D8" s="57"/>
      <c r="E8" s="54" t="s">
        <v>150</v>
      </c>
      <c r="F8" s="55" t="s">
        <v>35</v>
      </c>
      <c r="G8" s="58" t="s">
        <v>151</v>
      </c>
    </row>
    <row r="9" spans="1:7" s="169" customFormat="1" ht="27" thickTop="1">
      <c r="A9" s="59"/>
      <c r="B9" s="75"/>
      <c r="C9" s="60"/>
      <c r="D9" s="57"/>
      <c r="E9" s="61"/>
      <c r="F9" s="62"/>
      <c r="G9" s="63"/>
    </row>
    <row r="10" spans="1:7" s="170" customFormat="1" ht="26.25">
      <c r="A10" s="59" t="s">
        <v>211</v>
      </c>
      <c r="B10" s="69" t="s">
        <v>210</v>
      </c>
      <c r="C10" s="60">
        <v>3</v>
      </c>
      <c r="D10" s="57"/>
      <c r="E10" s="61" t="s">
        <v>152</v>
      </c>
      <c r="F10" s="69" t="s">
        <v>213</v>
      </c>
      <c r="G10" s="63">
        <v>32</v>
      </c>
    </row>
    <row r="11" spans="1:7" s="170" customFormat="1" ht="26.25">
      <c r="A11" s="59" t="s">
        <v>350</v>
      </c>
      <c r="B11" s="69" t="s">
        <v>377</v>
      </c>
      <c r="C11" s="60">
        <v>4</v>
      </c>
      <c r="D11" s="57"/>
      <c r="E11" s="61" t="s">
        <v>152</v>
      </c>
      <c r="F11" s="69" t="s">
        <v>153</v>
      </c>
      <c r="G11" s="64">
        <v>33</v>
      </c>
    </row>
    <row r="12" spans="1:7" ht="26.25">
      <c r="A12" s="59" t="s">
        <v>156</v>
      </c>
      <c r="B12" s="69" t="s">
        <v>157</v>
      </c>
      <c r="C12" s="65">
        <v>5</v>
      </c>
      <c r="D12" s="57"/>
      <c r="E12" s="61" t="s">
        <v>152</v>
      </c>
      <c r="F12" s="69" t="s">
        <v>154</v>
      </c>
      <c r="G12" s="64">
        <v>34</v>
      </c>
    </row>
    <row r="13" spans="1:7" ht="26.25">
      <c r="A13" s="61" t="s">
        <v>156</v>
      </c>
      <c r="B13" s="69" t="s">
        <v>159</v>
      </c>
      <c r="C13" s="66">
        <v>6</v>
      </c>
      <c r="D13" s="57"/>
      <c r="E13" s="61" t="s">
        <v>152</v>
      </c>
      <c r="F13" s="69" t="s">
        <v>155</v>
      </c>
      <c r="G13" s="64">
        <v>35</v>
      </c>
    </row>
    <row r="14" spans="1:7" ht="26.25">
      <c r="A14" s="61" t="s">
        <v>156</v>
      </c>
      <c r="B14" s="69" t="s">
        <v>162</v>
      </c>
      <c r="C14" s="66">
        <v>7</v>
      </c>
      <c r="D14" s="57"/>
      <c r="E14" s="61" t="s">
        <v>152</v>
      </c>
      <c r="F14" s="69" t="s">
        <v>158</v>
      </c>
      <c r="G14" s="64">
        <v>36</v>
      </c>
    </row>
    <row r="15" spans="1:7" ht="26.25">
      <c r="A15" s="61" t="s">
        <v>156</v>
      </c>
      <c r="B15" s="69" t="s">
        <v>164</v>
      </c>
      <c r="C15" s="66">
        <v>8</v>
      </c>
      <c r="D15" s="57"/>
      <c r="E15" s="61" t="s">
        <v>160</v>
      </c>
      <c r="F15" s="69" t="s">
        <v>161</v>
      </c>
      <c r="G15" s="64">
        <v>37</v>
      </c>
    </row>
    <row r="16" spans="1:7" ht="26.25">
      <c r="A16" s="61" t="s">
        <v>156</v>
      </c>
      <c r="B16" s="69" t="s">
        <v>166</v>
      </c>
      <c r="C16" s="66">
        <v>9</v>
      </c>
      <c r="D16" s="57"/>
      <c r="E16" s="61" t="s">
        <v>160</v>
      </c>
      <c r="F16" s="69" t="s">
        <v>163</v>
      </c>
      <c r="G16" s="67">
        <v>38</v>
      </c>
    </row>
    <row r="17" spans="1:7" ht="26.25">
      <c r="A17" s="61" t="s">
        <v>156</v>
      </c>
      <c r="B17" s="69" t="s">
        <v>306</v>
      </c>
      <c r="C17" s="66">
        <v>10</v>
      </c>
      <c r="D17" s="57"/>
      <c r="E17" s="61" t="s">
        <v>160</v>
      </c>
      <c r="F17" s="69" t="s">
        <v>165</v>
      </c>
      <c r="G17" s="64">
        <v>39</v>
      </c>
    </row>
    <row r="18" spans="1:7" ht="26.25">
      <c r="A18" s="61" t="s">
        <v>156</v>
      </c>
      <c r="B18" s="69" t="s">
        <v>357</v>
      </c>
      <c r="C18" s="66">
        <v>11</v>
      </c>
      <c r="D18" s="57"/>
      <c r="E18" s="61" t="s">
        <v>160</v>
      </c>
      <c r="F18" s="69" t="s">
        <v>167</v>
      </c>
      <c r="G18" s="64">
        <v>40</v>
      </c>
    </row>
    <row r="19" spans="1:7" ht="26.25">
      <c r="A19" s="61" t="s">
        <v>156</v>
      </c>
      <c r="B19" s="69" t="s">
        <v>168</v>
      </c>
      <c r="C19" s="66">
        <v>12</v>
      </c>
      <c r="D19" s="57"/>
      <c r="E19" s="61" t="s">
        <v>160</v>
      </c>
      <c r="F19" s="69" t="s">
        <v>169</v>
      </c>
      <c r="G19" s="64">
        <v>41</v>
      </c>
    </row>
    <row r="20" spans="1:7" ht="26.25">
      <c r="A20" s="61" t="s">
        <v>170</v>
      </c>
      <c r="B20" s="69" t="s">
        <v>171</v>
      </c>
      <c r="C20" s="66">
        <v>13</v>
      </c>
      <c r="D20" s="57"/>
      <c r="E20" s="61" t="s">
        <v>172</v>
      </c>
      <c r="F20" s="69" t="s">
        <v>173</v>
      </c>
      <c r="G20" s="64">
        <v>42</v>
      </c>
    </row>
    <row r="21" spans="1:7" ht="26.25">
      <c r="A21" s="61" t="s">
        <v>170</v>
      </c>
      <c r="B21" s="69" t="s">
        <v>174</v>
      </c>
      <c r="C21" s="66">
        <v>14</v>
      </c>
      <c r="D21" s="57"/>
      <c r="E21" s="61" t="s">
        <v>172</v>
      </c>
      <c r="F21" s="69" t="s">
        <v>175</v>
      </c>
      <c r="G21" s="64">
        <v>43</v>
      </c>
    </row>
    <row r="22" spans="1:7" ht="26.25">
      <c r="A22" s="61" t="s">
        <v>170</v>
      </c>
      <c r="B22" s="69" t="s">
        <v>176</v>
      </c>
      <c r="C22" s="66">
        <v>15</v>
      </c>
      <c r="D22" s="57"/>
      <c r="E22" s="61" t="s">
        <v>172</v>
      </c>
      <c r="F22" s="69" t="s">
        <v>177</v>
      </c>
      <c r="G22" s="64">
        <v>44</v>
      </c>
    </row>
    <row r="23" spans="1:7" ht="26.25">
      <c r="A23" s="61" t="s">
        <v>170</v>
      </c>
      <c r="B23" s="69" t="s">
        <v>178</v>
      </c>
      <c r="C23" s="66">
        <v>16</v>
      </c>
      <c r="D23" s="57"/>
      <c r="E23" s="61" t="s">
        <v>172</v>
      </c>
      <c r="F23" s="69" t="s">
        <v>179</v>
      </c>
      <c r="G23" s="64">
        <v>45</v>
      </c>
    </row>
    <row r="24" spans="1:7" ht="26.25">
      <c r="A24" s="61" t="s">
        <v>170</v>
      </c>
      <c r="B24" s="69" t="s">
        <v>180</v>
      </c>
      <c r="C24" s="66">
        <v>17</v>
      </c>
      <c r="D24" s="57"/>
      <c r="E24" s="61" t="s">
        <v>172</v>
      </c>
      <c r="F24" s="69" t="s">
        <v>181</v>
      </c>
      <c r="G24" s="64">
        <v>46</v>
      </c>
    </row>
    <row r="25" spans="1:7" ht="26.25">
      <c r="A25" s="61" t="s">
        <v>170</v>
      </c>
      <c r="B25" s="69" t="s">
        <v>182</v>
      </c>
      <c r="C25" s="66">
        <v>18</v>
      </c>
      <c r="D25" s="57"/>
      <c r="E25" s="61" t="s">
        <v>172</v>
      </c>
      <c r="F25" s="69" t="s">
        <v>183</v>
      </c>
      <c r="G25" s="64">
        <v>47</v>
      </c>
    </row>
    <row r="26" spans="1:7" ht="26.25">
      <c r="A26" s="68" t="s">
        <v>170</v>
      </c>
      <c r="B26" s="69" t="s">
        <v>184</v>
      </c>
      <c r="C26" s="66">
        <v>19</v>
      </c>
      <c r="D26" s="57"/>
      <c r="E26" s="68" t="s">
        <v>172</v>
      </c>
      <c r="F26" s="69" t="s">
        <v>185</v>
      </c>
      <c r="G26" s="64">
        <v>48</v>
      </c>
    </row>
    <row r="27" spans="1:7" ht="26.25">
      <c r="A27" s="68" t="s">
        <v>170</v>
      </c>
      <c r="B27" s="69" t="s">
        <v>359</v>
      </c>
      <c r="C27" s="66">
        <v>20</v>
      </c>
      <c r="D27" s="57"/>
      <c r="E27" s="68" t="s">
        <v>172</v>
      </c>
      <c r="F27" s="69" t="s">
        <v>186</v>
      </c>
      <c r="G27" s="70">
        <v>49</v>
      </c>
    </row>
    <row r="28" spans="1:7" ht="26.25">
      <c r="A28" s="68" t="s">
        <v>170</v>
      </c>
      <c r="B28" s="69" t="s">
        <v>187</v>
      </c>
      <c r="C28" s="66">
        <v>21</v>
      </c>
      <c r="D28" s="57"/>
      <c r="E28" s="68" t="s">
        <v>188</v>
      </c>
      <c r="F28" s="69" t="s">
        <v>189</v>
      </c>
      <c r="G28" s="70">
        <v>50</v>
      </c>
    </row>
    <row r="29" spans="1:7" ht="26.25">
      <c r="A29" s="68" t="s">
        <v>170</v>
      </c>
      <c r="B29" s="69" t="s">
        <v>190</v>
      </c>
      <c r="C29" s="66">
        <v>22</v>
      </c>
      <c r="D29" s="57"/>
      <c r="E29" s="68" t="s">
        <v>188</v>
      </c>
      <c r="F29" s="69" t="s">
        <v>191</v>
      </c>
      <c r="G29" s="70">
        <v>51</v>
      </c>
    </row>
    <row r="30" spans="1:7" ht="26.25">
      <c r="A30" s="68" t="s">
        <v>170</v>
      </c>
      <c r="B30" s="69" t="s">
        <v>192</v>
      </c>
      <c r="C30" s="66">
        <v>23</v>
      </c>
      <c r="D30" s="57"/>
      <c r="E30" s="68" t="s">
        <v>188</v>
      </c>
      <c r="F30" s="69" t="s">
        <v>193</v>
      </c>
      <c r="G30" s="70">
        <v>52</v>
      </c>
    </row>
    <row r="31" spans="1:7" ht="26.25">
      <c r="A31" s="68" t="s">
        <v>170</v>
      </c>
      <c r="B31" s="69" t="s">
        <v>194</v>
      </c>
      <c r="C31" s="66">
        <v>24</v>
      </c>
      <c r="D31" s="57"/>
      <c r="E31" s="61" t="s">
        <v>188</v>
      </c>
      <c r="F31" s="69" t="s">
        <v>195</v>
      </c>
      <c r="G31" s="70">
        <v>53</v>
      </c>
    </row>
    <row r="32" spans="1:7" ht="26.25">
      <c r="A32" s="61" t="s">
        <v>152</v>
      </c>
      <c r="B32" s="69" t="s">
        <v>196</v>
      </c>
      <c r="C32" s="66">
        <v>25</v>
      </c>
      <c r="D32" s="57"/>
      <c r="E32" s="61" t="s">
        <v>188</v>
      </c>
      <c r="F32" s="69" t="s">
        <v>197</v>
      </c>
      <c r="G32" s="70">
        <v>54</v>
      </c>
    </row>
    <row r="33" spans="1:7" ht="26.25">
      <c r="A33" s="61" t="s">
        <v>152</v>
      </c>
      <c r="B33" s="69" t="s">
        <v>198</v>
      </c>
      <c r="C33" s="66">
        <v>26</v>
      </c>
      <c r="D33" s="57"/>
      <c r="E33" s="61" t="s">
        <v>188</v>
      </c>
      <c r="F33" s="69" t="s">
        <v>199</v>
      </c>
      <c r="G33" s="70">
        <v>55</v>
      </c>
    </row>
    <row r="34" spans="1:7" ht="26.25">
      <c r="A34" s="61" t="s">
        <v>152</v>
      </c>
      <c r="B34" s="69" t="s">
        <v>200</v>
      </c>
      <c r="C34" s="66">
        <v>27</v>
      </c>
      <c r="D34" s="57"/>
      <c r="E34" s="61" t="s">
        <v>188</v>
      </c>
      <c r="F34" s="69" t="s">
        <v>201</v>
      </c>
      <c r="G34" s="70">
        <v>56</v>
      </c>
    </row>
    <row r="35" spans="1:7" ht="26.25">
      <c r="A35" s="61" t="s">
        <v>152</v>
      </c>
      <c r="B35" s="69" t="s">
        <v>202</v>
      </c>
      <c r="C35" s="72">
        <v>28</v>
      </c>
      <c r="D35" s="57"/>
      <c r="E35" s="68" t="s">
        <v>203</v>
      </c>
      <c r="F35" s="69" t="s">
        <v>204</v>
      </c>
      <c r="G35" s="71">
        <v>57</v>
      </c>
    </row>
    <row r="36" spans="1:7" ht="26.25">
      <c r="A36" s="68" t="s">
        <v>152</v>
      </c>
      <c r="B36" s="69" t="s">
        <v>205</v>
      </c>
      <c r="C36" s="66">
        <v>29</v>
      </c>
      <c r="D36" s="57"/>
      <c r="E36" s="61" t="s">
        <v>203</v>
      </c>
      <c r="F36" s="69" t="s">
        <v>206</v>
      </c>
      <c r="G36" s="67">
        <v>58</v>
      </c>
    </row>
    <row r="37" spans="1:7" ht="26.25">
      <c r="A37" s="61" t="s">
        <v>152</v>
      </c>
      <c r="B37" s="69" t="s">
        <v>207</v>
      </c>
      <c r="C37" s="72">
        <v>30</v>
      </c>
      <c r="D37" s="57"/>
      <c r="E37" s="61" t="s">
        <v>203</v>
      </c>
      <c r="F37" s="69" t="s">
        <v>208</v>
      </c>
      <c r="G37" s="71">
        <v>59</v>
      </c>
    </row>
    <row r="38" spans="1:7" ht="26.25">
      <c r="A38" s="61" t="s">
        <v>152</v>
      </c>
      <c r="B38" s="69" t="s">
        <v>360</v>
      </c>
      <c r="C38" s="74">
        <v>31</v>
      </c>
      <c r="D38" s="49"/>
      <c r="E38" s="73" t="s">
        <v>203</v>
      </c>
      <c r="F38" s="69" t="s">
        <v>209</v>
      </c>
      <c r="G38" s="67">
        <v>60</v>
      </c>
    </row>
    <row r="39" spans="1:7" ht="25.5">
      <c r="D39" s="48"/>
    </row>
    <row r="40" spans="1:7" ht="26.25">
      <c r="D40" s="48"/>
      <c r="E40" s="48"/>
      <c r="F40" s="48"/>
      <c r="G40" s="67"/>
    </row>
    <row r="41" spans="1:7" ht="15">
      <c r="A41" s="42"/>
      <c r="B41" s="42"/>
      <c r="C41" s="42"/>
      <c r="D41" s="42"/>
      <c r="E41" s="42"/>
      <c r="F41" s="42"/>
      <c r="G41" s="42"/>
    </row>
    <row r="42" spans="1:7" ht="15">
      <c r="A42" s="42"/>
      <c r="B42" s="42"/>
      <c r="C42" s="42"/>
      <c r="D42" s="42"/>
      <c r="E42" s="42"/>
      <c r="F42" s="42"/>
      <c r="G42" s="42"/>
    </row>
    <row r="43" spans="1:7" ht="15">
      <c r="A43" s="42"/>
      <c r="B43" s="42"/>
      <c r="C43" s="42"/>
      <c r="D43" s="42"/>
      <c r="E43" s="42"/>
      <c r="F43" s="42"/>
      <c r="G43" s="42"/>
    </row>
    <row r="44" spans="1:7" ht="15.75">
      <c r="A44" s="42"/>
      <c r="B44" s="42"/>
      <c r="C44" s="42"/>
      <c r="D44" s="42"/>
      <c r="E44" s="42"/>
      <c r="F44" s="42"/>
      <c r="G44" s="43"/>
    </row>
    <row r="45" spans="1:7" ht="15.75">
      <c r="A45" s="45"/>
      <c r="B45" s="44"/>
      <c r="C45" s="42"/>
      <c r="D45" s="42"/>
      <c r="E45" s="42"/>
      <c r="F45" s="42"/>
      <c r="G45" s="43"/>
    </row>
    <row r="46" spans="1:7" ht="15.75">
      <c r="A46" s="42"/>
      <c r="B46" s="42"/>
      <c r="C46" s="42"/>
      <c r="D46" s="42"/>
      <c r="E46" s="42"/>
      <c r="F46" s="42"/>
      <c r="G46" s="43"/>
    </row>
    <row r="47" spans="1:7" ht="15">
      <c r="A47" s="42"/>
      <c r="B47" s="42"/>
      <c r="C47" s="42"/>
      <c r="D47" s="42"/>
      <c r="E47" s="42"/>
      <c r="F47" s="42"/>
      <c r="G47" s="42"/>
    </row>
    <row r="48" spans="1:7" ht="15">
      <c r="A48" s="42"/>
      <c r="B48" s="42"/>
      <c r="C48" s="42"/>
      <c r="D48" s="42"/>
      <c r="E48" s="42"/>
      <c r="F48" s="42"/>
      <c r="G48" s="42"/>
    </row>
    <row r="49" spans="1:7" ht="15">
      <c r="A49" s="42"/>
      <c r="B49" s="42"/>
      <c r="C49" s="42"/>
      <c r="D49" s="42"/>
      <c r="E49" s="42"/>
      <c r="F49" s="42"/>
      <c r="G49" s="42"/>
    </row>
    <row r="50" spans="1:7" ht="15">
      <c r="A50" s="42"/>
      <c r="B50" s="42"/>
      <c r="C50" s="42"/>
      <c r="D50" s="42"/>
      <c r="E50" s="42"/>
      <c r="F50" s="42"/>
      <c r="G50" s="42"/>
    </row>
    <row r="51" spans="1:7" ht="15">
      <c r="A51" s="42"/>
      <c r="B51" s="42"/>
      <c r="C51" s="42"/>
      <c r="D51" s="42"/>
      <c r="E51" s="42"/>
      <c r="F51" s="42"/>
      <c r="G51" s="42"/>
    </row>
    <row r="52" spans="1:7" ht="15">
      <c r="A52" s="42"/>
      <c r="B52" s="42"/>
      <c r="C52" s="42"/>
      <c r="D52" s="42"/>
      <c r="E52" s="42"/>
      <c r="F52" s="42"/>
    </row>
    <row r="53" spans="1:7" ht="15">
      <c r="A53" s="42"/>
      <c r="B53" s="42"/>
      <c r="C53" s="42"/>
      <c r="D53" s="42"/>
      <c r="E53" s="42"/>
      <c r="F53" s="42"/>
    </row>
    <row r="54" spans="1:7" ht="15">
      <c r="A54" s="42"/>
      <c r="B54" s="42"/>
      <c r="C54" s="42"/>
      <c r="D54" s="42"/>
      <c r="E54" s="42"/>
      <c r="F54" s="42"/>
    </row>
    <row r="55" spans="1:7" ht="15">
      <c r="A55" s="42"/>
      <c r="B55" s="42"/>
      <c r="C55" s="42"/>
      <c r="D55" s="42"/>
      <c r="E55" s="42"/>
      <c r="F55" s="42"/>
    </row>
    <row r="56" spans="1:7" ht="15">
      <c r="A56" s="42"/>
      <c r="B56" s="42"/>
      <c r="C56" s="42"/>
      <c r="D56" s="42"/>
      <c r="E56" s="42"/>
      <c r="F56" s="42"/>
    </row>
    <row r="57" spans="1:7" ht="15">
      <c r="A57" s="42"/>
      <c r="B57" s="42"/>
      <c r="C57" s="42"/>
      <c r="D57" s="42"/>
      <c r="E57" s="42"/>
      <c r="F57" s="42"/>
    </row>
    <row r="58" spans="1:7" ht="15">
      <c r="A58" s="42"/>
      <c r="B58" s="42"/>
      <c r="C58" s="42"/>
      <c r="D58" s="42"/>
      <c r="E58" s="42"/>
      <c r="F58" s="42"/>
    </row>
    <row r="59" spans="1:7" ht="15">
      <c r="A59" s="42"/>
      <c r="B59" s="42"/>
      <c r="C59" s="42"/>
      <c r="D59" s="42"/>
      <c r="E59" s="42"/>
      <c r="F59" s="42"/>
    </row>
    <row r="60" spans="1:7" ht="15">
      <c r="A60" s="42"/>
      <c r="B60" s="42"/>
      <c r="C60" s="42"/>
      <c r="D60" s="42"/>
      <c r="E60" s="42"/>
      <c r="F60" s="42"/>
    </row>
    <row r="61" spans="1:7" ht="15">
      <c r="A61" s="42"/>
      <c r="B61" s="42"/>
      <c r="C61" s="42"/>
      <c r="D61" s="42"/>
      <c r="E61" s="42"/>
      <c r="F61" s="42"/>
    </row>
    <row r="62" spans="1:7" ht="15">
      <c r="A62" s="42"/>
      <c r="B62" s="42"/>
      <c r="C62" s="42"/>
      <c r="D62" s="42"/>
      <c r="E62" s="42"/>
      <c r="F62" s="42"/>
    </row>
    <row r="63" spans="1:7" ht="15">
      <c r="A63" s="42"/>
      <c r="B63" s="42"/>
      <c r="C63" s="42"/>
      <c r="D63" s="42"/>
      <c r="E63" s="42"/>
      <c r="F63" s="42"/>
    </row>
    <row r="64" spans="1:7" ht="15">
      <c r="A64" s="42"/>
      <c r="B64" s="42"/>
      <c r="C64" s="42"/>
      <c r="D64" s="42"/>
      <c r="E64" s="42"/>
      <c r="F64" s="42"/>
    </row>
    <row r="65" spans="1:6" ht="15">
      <c r="A65" s="42"/>
      <c r="B65" s="42"/>
      <c r="C65" s="42"/>
      <c r="D65" s="42"/>
      <c r="E65" s="42"/>
      <c r="F65" s="42"/>
    </row>
    <row r="66" spans="1:6" ht="15">
      <c r="A66" s="42"/>
      <c r="B66" s="42"/>
      <c r="C66" s="42"/>
      <c r="D66" s="42"/>
      <c r="E66" s="42"/>
      <c r="F66" s="42"/>
    </row>
    <row r="67" spans="1:6" ht="15">
      <c r="A67" s="42"/>
      <c r="B67" s="42"/>
      <c r="C67" s="42"/>
      <c r="D67" s="42"/>
      <c r="E67" s="42"/>
      <c r="F67" s="42"/>
    </row>
  </sheetData>
  <hyperlinks>
    <hyperlink ref="B13" location="'PAGE 6'!A1" display="Average Length of Stay" xr:uid="{00000000-0004-0000-0100-000000000000}"/>
    <hyperlink ref="B14" location="'PAGE 7'!A1" display="Acute ALOS" xr:uid="{00000000-0004-0000-0100-000001000000}"/>
    <hyperlink ref="B15" location="'PAGE 8'!A1" display="Adjusted Admissions" xr:uid="{00000000-0004-0000-0100-000002000000}"/>
    <hyperlink ref="B16" location="'PAGE 9'!A1" display="Adjusted Days" xr:uid="{00000000-0004-0000-0100-000003000000}"/>
    <hyperlink ref="B19" location="'PAGE 12'!Print_Area" display="Acute Care Ave Daily Census" xr:uid="{00000000-0004-0000-0100-000004000000}"/>
    <hyperlink ref="B20" location="'PAGE 13'!Print_Area" display="Age of Plant" xr:uid="{00000000-0004-0000-0100-000005000000}"/>
    <hyperlink ref="B23" location="'PAGE 16'!Print_Area" display="Long Term Debt to Capitalization" xr:uid="{00000000-0004-0000-0100-000006000000}"/>
    <hyperlink ref="B24" location="'PAGE 17'!Print_Area" display="Debt per Staffed Bed" xr:uid="{00000000-0004-0000-0100-000007000000}"/>
    <hyperlink ref="B26" location="'PAGE 19'!Print_Area" display="Long Term Debt to Total Assets" xr:uid="{00000000-0004-0000-0100-000008000000}"/>
    <hyperlink ref="B31" location="'PAGE 24'!Print_Area" display="Capital Acquisitions As a % of Net Patient Rev" xr:uid="{00000000-0004-0000-0100-000009000000}"/>
    <hyperlink ref="B32" location="'PAGE 25'!Print_Area" display="Deduction %" xr:uid="{00000000-0004-0000-0100-00000A000000}"/>
    <hyperlink ref="B33" location="'PAGE 26'!Print_Area" display="Bad Debt %" xr:uid="{00000000-0004-0000-0100-00000B000000}"/>
    <hyperlink ref="B34" location="'PAGE 27'!Print_Area" display="Free Care %" xr:uid="{00000000-0004-0000-0100-00000C000000}"/>
    <hyperlink ref="B35" location="'PAGE 28'!Print_Area" display="Operating Margin %" xr:uid="{00000000-0004-0000-0100-00000D000000}"/>
    <hyperlink ref="B21" location="'PAGE 14'!Print_Area" display="Age of Plant - Building" xr:uid="{00000000-0004-0000-0100-00000E000000}"/>
    <hyperlink ref="B22" location="'PAGE 15'!Print_Area" display="Age of Plant - Equipment" xr:uid="{00000000-0004-0000-0100-00000F000000}"/>
    <hyperlink ref="B28" location="'PAGE 21'!Print_Area" display="Depreciation Rate" xr:uid="{00000000-0004-0000-0100-000010000000}"/>
    <hyperlink ref="B30" location="'PAGE 23'!Print_Area" display="Capital Expenditure Growth Rate" xr:uid="{00000000-0004-0000-0100-000011000000}"/>
    <hyperlink ref="B36" location="'PAGE 29'!Print_Area" display="Total Margin %" xr:uid="{00000000-0004-0000-0100-000012000000}"/>
    <hyperlink ref="B37" location="'PAGE 30'!Print_Area" display="Outpatient Gross Revenue %" xr:uid="{00000000-0004-0000-0100-000013000000}"/>
    <hyperlink ref="B25" location="'PAGE 18'!Print_Area" display="Net Prop, Plant &amp; Equip per Staffed Bed" xr:uid="{00000000-0004-0000-0100-000014000000}"/>
    <hyperlink ref="B12" location="'PAGE 5'!A1" display="Average Daily Census" xr:uid="{00000000-0004-0000-0100-000015000000}"/>
    <hyperlink ref="B27" location="'PAGE 20'!Print_Area" display="Debt Service Coverage Ratio" xr:uid="{00000000-0004-0000-0100-000016000000}"/>
    <hyperlink ref="B29" location="'PAGE 22'!Print_Area" display="Capital Expenditures to Depreciation" xr:uid="{00000000-0004-0000-0100-000017000000}"/>
    <hyperlink ref="F10" location="'PAGE 32'!Print_Area" display="  SNF/Rehab/Swing Gross Revenue %" xr:uid="{00000000-0004-0000-0100-000018000000}"/>
    <hyperlink ref="F15" location="'PAGE 37'!Print_Area" display="   Adjusted Admissions Per FTE" xr:uid="{00000000-0004-0000-0100-000019000000}"/>
    <hyperlink ref="F16" location="'PAGE 38'!Print_Area" display="   FTEs per 100 Adj Discharges" xr:uid="{00000000-0004-0000-0100-00001A000000}"/>
    <hyperlink ref="F17" location="'PAGE 39'!Print_Area" display="   FTEs Per Adjusted Occupied Bed" xr:uid="{00000000-0004-0000-0100-00001B000000}"/>
    <hyperlink ref="F20" location="'PAGE 42'!Print_Area" display="   Cost per Adjusted Admission" xr:uid="{00000000-0004-0000-0100-00001C000000}"/>
    <hyperlink ref="F21" location="'PAGE 43'!Print_Area" display="   Salary per FTE - Non-MD" xr:uid="{00000000-0004-0000-0100-00001D000000}"/>
    <hyperlink ref="F22" location="'PAGE 44'!Print_Area" display="   Salary &amp; Benefits per FTE - Non-MD" xr:uid="{00000000-0004-0000-0100-00001E000000}"/>
    <hyperlink ref="F23" location="'PAGE 45'!Print_Area" display="   Fringe Benefit % - Non-MD" xr:uid="{00000000-0004-0000-0100-00001F000000}"/>
    <hyperlink ref="F11" location="'PAGE 33'!Print_Area" display="   All Net Patient Revenue %" xr:uid="{00000000-0004-0000-0100-000020000000}"/>
    <hyperlink ref="F12" location="'PAGE 34'!Print_Area" display="   Medicare Net Patient Revenue % incl Phys" xr:uid="{00000000-0004-0000-0100-000021000000}"/>
    <hyperlink ref="F13" location="'PAGE 35'!Print_Area" display="   Medicaid Net Patient Revenue % incl Phys" xr:uid="{00000000-0004-0000-0100-000022000000}"/>
    <hyperlink ref="F14" location="'PAGE 36'!Print_Area" display="   Commercial/Self Pay Net Patient Rev % incl Phys" xr:uid="{00000000-0004-0000-0100-000023000000}"/>
    <hyperlink ref="F18" location="'PAGE 40'!Print_Area" display="   Overhead Expense w/ fringe, as a % of Total Operating Exp" xr:uid="{00000000-0004-0000-0100-000024000000}"/>
    <hyperlink ref="F19" location="'PAGE 41'!Print_Area" display="   Return On Assets" xr:uid="{00000000-0004-0000-0100-000025000000}"/>
    <hyperlink ref="F24" location="'PAGE 46'!Print_Area" display="   Compensation Ratio" xr:uid="{00000000-0004-0000-0100-000026000000}"/>
    <hyperlink ref="F25" location="'PAGE 47'!Print_Area" display="   Capital Cost % of Total Expense" xr:uid="{00000000-0004-0000-0100-000027000000}"/>
    <hyperlink ref="F26" location="'PAGE 48'!Print_Area" display="   Capital Cost per Adjusted Admission" xr:uid="{00000000-0004-0000-0100-000028000000}"/>
    <hyperlink ref="F27" location="'PAGE 49'!Print_Area" display="   Contractual Allowance %" xr:uid="{00000000-0004-0000-0100-000029000000}"/>
    <hyperlink ref="F28" location="'PAGE 50'!Print_Area" display="   Current Ratio" xr:uid="{00000000-0004-0000-0100-00002A000000}"/>
    <hyperlink ref="F29" location="'PAGE 51'!Print_Area" display="   Days Payable" xr:uid="{00000000-0004-0000-0100-00002B000000}"/>
    <hyperlink ref="F30" location="'PAGE 52'!Print_Area" display="   Days Receivable" xr:uid="{00000000-0004-0000-0100-00002C000000}"/>
    <hyperlink ref="F31" location="'PAGE 53'!Print_Area" display="   Days Cash on Hand" xr:uid="{00000000-0004-0000-0100-00002D000000}"/>
    <hyperlink ref="F32" location="'PAGE 54'!Print_Area" display="   Cash Flow Margin" xr:uid="{00000000-0004-0000-0100-00002E000000}"/>
    <hyperlink ref="F33" location="'PAGE 55'!Print_Area" display="   Cash to Long Term Debt" xr:uid="{00000000-0004-0000-0100-00002F000000}"/>
    <hyperlink ref="F34" location="'PAGE 56'!Print_Area" display="   Cash Flow to Debt" xr:uid="{00000000-0004-0000-0100-000030000000}"/>
    <hyperlink ref="F35" location="'PAGE 57'!Print_Area" display="   Gross Price per Discharge" xr:uid="{00000000-0004-0000-0100-000031000000}"/>
    <hyperlink ref="F36" location="'PAGE 58'!Print_Area" display="   Gross Price per Visit" xr:uid="{00000000-0004-0000-0100-000032000000}"/>
    <hyperlink ref="F37" location="'PAGE 59'!Print_Area" display="   Gross Revenue per Adjusted Admission" xr:uid="{00000000-0004-0000-0100-000033000000}"/>
    <hyperlink ref="F38" location="'PAGE 60'!Print_Area" display="   Net Revenue per Adjusted Admission" xr:uid="{00000000-0004-0000-0100-000034000000}"/>
    <hyperlink ref="B17" location="'PAGE 10'!Print_Area" display="Acute Admissions" xr:uid="{00000000-0004-0000-0100-000035000000}"/>
    <hyperlink ref="B38" location="'PAGE 31'!Print_Area" display="Inpatient Gross Revenue %" xr:uid="{00000000-0004-0000-0100-000036000000}"/>
    <hyperlink ref="B18" location="'PAGE 11'!Print_Area" display="Acute Days" xr:uid="{00000000-0004-0000-0100-000037000000}"/>
    <hyperlink ref="B11" location="'Hospital Summary'!Print_Area" display="Hospital Summary Information" xr:uid="{00000000-0004-0000-0100-000038000000}"/>
    <hyperlink ref="B10" location="GENERAL!A1" display="General Information by Hospital" xr:uid="{00000000-0004-0000-0100-000039000000}"/>
  </hyperlinks>
  <pageMargins left="0.7" right="0.7" top="0.75" bottom="0.75" header="0.3" footer="0.3"/>
  <pageSetup scale="43" orientation="landscape" r:id="rId1"/>
  <headerFooter differentFirst="1">
    <oddFooter xml:space="preserve">&amp;L&amp;D&amp;CGreen Mountain Care Board&amp;R&amp;P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.140625" style="86" bestFit="1" customWidth="1"/>
    <col min="5" max="7" width="7.7109375" style="86" customWidth="1"/>
    <col min="8" max="8" width="10.140625" style="86" bestFit="1" customWidth="1"/>
    <col min="9" max="11" width="7.7109375" style="86" customWidth="1"/>
    <col min="12" max="12" width="10.140625" style="86" bestFit="1" customWidth="1"/>
    <col min="13" max="15" width="7.7109375" style="86" customWidth="1"/>
    <col min="16" max="16" width="10.140625" style="86" bestFit="1" customWidth="1"/>
    <col min="17" max="19" width="7.7109375" style="86" customWidth="1"/>
    <col min="20" max="20" width="10.140625" style="86" bestFit="1" customWidth="1"/>
    <col min="21" max="23" width="7.7109375" style="85" customWidth="1"/>
    <col min="24" max="24" width="10.28515625" style="82" bestFit="1" customWidth="1"/>
    <col min="25" max="25" width="11.14062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359</v>
      </c>
    </row>
    <row r="3" spans="1:25" ht="15.75">
      <c r="A3" s="84" t="s">
        <v>104</v>
      </c>
    </row>
    <row r="4" spans="1:25" ht="15.75">
      <c r="A4" s="87" t="s">
        <v>59</v>
      </c>
      <c r="B4" s="394" t="s">
        <v>359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230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7.2577667026054424</v>
      </c>
      <c r="E8" s="257">
        <v>7</v>
      </c>
      <c r="F8" s="257">
        <v>9</v>
      </c>
      <c r="G8" s="257">
        <v>12</v>
      </c>
      <c r="H8" s="122">
        <v>1.5715020556085966</v>
      </c>
      <c r="I8" s="257">
        <v>5</v>
      </c>
      <c r="J8" s="257">
        <v>6</v>
      </c>
      <c r="K8" s="257">
        <v>7</v>
      </c>
      <c r="L8" s="122">
        <v>5.2946611283245311</v>
      </c>
      <c r="M8" s="257">
        <v>6</v>
      </c>
      <c r="N8" s="257">
        <v>7</v>
      </c>
      <c r="O8" s="257">
        <v>9</v>
      </c>
      <c r="P8" s="122">
        <v>1.2903650480665441</v>
      </c>
      <c r="Q8" s="257">
        <v>3</v>
      </c>
      <c r="R8" s="257">
        <v>4</v>
      </c>
      <c r="S8" s="257">
        <v>4</v>
      </c>
      <c r="T8" s="122">
        <v>6.5968048255402625</v>
      </c>
      <c r="U8" s="257">
        <v>7</v>
      </c>
      <c r="V8" s="257">
        <v>9</v>
      </c>
      <c r="W8" s="257">
        <v>12</v>
      </c>
      <c r="X8" s="97">
        <v>2.3691722574769809</v>
      </c>
      <c r="Y8" s="97">
        <v>0.2459352290271668</v>
      </c>
    </row>
    <row r="9" spans="1:25" ht="28.35" customHeight="1">
      <c r="A9" s="76" t="s">
        <v>7</v>
      </c>
      <c r="B9" s="398"/>
      <c r="C9" s="96" t="s">
        <v>550</v>
      </c>
      <c r="D9" s="122">
        <v>2.1716277815593177</v>
      </c>
      <c r="E9" s="257">
        <v>4</v>
      </c>
      <c r="F9" s="257">
        <v>5</v>
      </c>
      <c r="G9" s="257">
        <v>5</v>
      </c>
      <c r="H9" s="122">
        <v>-1.3416758278527268</v>
      </c>
      <c r="I9" s="257">
        <v>1</v>
      </c>
      <c r="J9" s="257">
        <v>1</v>
      </c>
      <c r="K9" s="257">
        <v>1</v>
      </c>
      <c r="L9" s="122">
        <v>3.3010329927411184</v>
      </c>
      <c r="M9" s="257">
        <v>4</v>
      </c>
      <c r="N9" s="257">
        <v>4</v>
      </c>
      <c r="O9" s="257">
        <v>5</v>
      </c>
      <c r="P9" s="122">
        <v>2.0684126821341584</v>
      </c>
      <c r="Q9" s="257">
        <v>4</v>
      </c>
      <c r="R9" s="257">
        <v>5</v>
      </c>
      <c r="S9" s="257">
        <v>6</v>
      </c>
      <c r="T9" s="122">
        <v>2.7303936747029574</v>
      </c>
      <c r="U9" s="257">
        <v>3</v>
      </c>
      <c r="V9" s="257">
        <v>3</v>
      </c>
      <c r="W9" s="257">
        <v>3</v>
      </c>
      <c r="X9" s="97">
        <v>3.4603804616680227</v>
      </c>
      <c r="Y9" s="97">
        <v>-0.17286689327037363</v>
      </c>
    </row>
    <row r="10" spans="1:25" ht="28.35" customHeight="1">
      <c r="A10" s="76" t="s">
        <v>8</v>
      </c>
      <c r="B10" s="398"/>
      <c r="C10" s="96" t="s">
        <v>551</v>
      </c>
      <c r="D10" s="122">
        <v>-1.1442597081973418</v>
      </c>
      <c r="E10" s="257">
        <v>2</v>
      </c>
      <c r="F10" s="257">
        <v>2</v>
      </c>
      <c r="G10" s="257">
        <v>2</v>
      </c>
      <c r="H10" s="122">
        <v>0.3273143891536216</v>
      </c>
      <c r="I10" s="257">
        <v>3</v>
      </c>
      <c r="J10" s="257">
        <v>3</v>
      </c>
      <c r="K10" s="257">
        <v>3</v>
      </c>
      <c r="L10" s="122">
        <v>0.4902188562166529</v>
      </c>
      <c r="M10" s="257">
        <v>1</v>
      </c>
      <c r="N10" s="257">
        <v>1</v>
      </c>
      <c r="O10" s="257">
        <v>1</v>
      </c>
      <c r="P10" s="122">
        <v>-1.0649419566175542</v>
      </c>
      <c r="Q10" s="257">
        <v>1</v>
      </c>
      <c r="R10" s="257">
        <v>1</v>
      </c>
      <c r="S10" s="257">
        <v>1</v>
      </c>
      <c r="T10" s="122">
        <v>-0.88632642317368371</v>
      </c>
      <c r="U10" s="257">
        <v>1</v>
      </c>
      <c r="V10" s="257">
        <v>1</v>
      </c>
      <c r="W10" s="257">
        <v>1</v>
      </c>
      <c r="X10" s="97">
        <v>0.49770029201671839</v>
      </c>
      <c r="Y10" s="97">
        <v>-2.8080218904961312</v>
      </c>
    </row>
    <row r="11" spans="1:25" ht="28.35" customHeight="1">
      <c r="A11" s="76" t="s">
        <v>9</v>
      </c>
      <c r="B11" s="398"/>
      <c r="C11" s="96" t="s">
        <v>552</v>
      </c>
      <c r="D11" s="122">
        <v>9.1465705379172757</v>
      </c>
      <c r="E11" s="257">
        <v>8</v>
      </c>
      <c r="F11" s="257">
        <v>10</v>
      </c>
      <c r="G11" s="257">
        <v>13</v>
      </c>
      <c r="H11" s="122">
        <v>7.9673288203043739</v>
      </c>
      <c r="I11" s="257">
        <v>8</v>
      </c>
      <c r="J11" s="257">
        <v>10</v>
      </c>
      <c r="K11" s="257">
        <v>13</v>
      </c>
      <c r="L11" s="122">
        <v>6.1341642552898801</v>
      </c>
      <c r="M11" s="257">
        <v>8</v>
      </c>
      <c r="N11" s="257">
        <v>10</v>
      </c>
      <c r="O11" s="257">
        <v>13</v>
      </c>
      <c r="P11" s="122">
        <v>5.579458223086176</v>
      </c>
      <c r="Q11" s="257">
        <v>7</v>
      </c>
      <c r="R11" s="257">
        <v>9</v>
      </c>
      <c r="S11" s="257">
        <v>12</v>
      </c>
      <c r="T11" s="122">
        <v>5.4426756197512089</v>
      </c>
      <c r="U11" s="257">
        <v>5</v>
      </c>
      <c r="V11" s="257">
        <v>7</v>
      </c>
      <c r="W11" s="257">
        <v>9</v>
      </c>
      <c r="X11" s="97">
        <v>-0.23008521505259805</v>
      </c>
      <c r="Y11" s="97">
        <v>-0.11272744040760829</v>
      </c>
    </row>
    <row r="12" spans="1:25" ht="28.35" customHeight="1">
      <c r="A12" s="76" t="s">
        <v>10</v>
      </c>
      <c r="B12" s="398"/>
      <c r="C12" s="96" t="s">
        <v>553</v>
      </c>
      <c r="D12" s="122">
        <v>1.9541944065674606</v>
      </c>
      <c r="E12" s="257">
        <v>3</v>
      </c>
      <c r="F12" s="257">
        <v>4</v>
      </c>
      <c r="G12" s="257">
        <v>4</v>
      </c>
      <c r="H12" s="122">
        <v>1.1211964312507319</v>
      </c>
      <c r="I12" s="257">
        <v>4</v>
      </c>
      <c r="J12" s="257">
        <v>5</v>
      </c>
      <c r="K12" s="257">
        <v>6</v>
      </c>
      <c r="L12" s="122">
        <v>3.5137728570067028</v>
      </c>
      <c r="M12" s="257">
        <v>5</v>
      </c>
      <c r="N12" s="257">
        <v>6</v>
      </c>
      <c r="O12" s="257">
        <v>7</v>
      </c>
      <c r="P12" s="122">
        <v>3.5736003097451956</v>
      </c>
      <c r="Q12" s="257">
        <v>5</v>
      </c>
      <c r="R12" s="257">
        <v>7</v>
      </c>
      <c r="S12" s="257">
        <v>9</v>
      </c>
      <c r="T12" s="122">
        <v>3.3797981885250379</v>
      </c>
      <c r="U12" s="257">
        <v>4</v>
      </c>
      <c r="V12" s="257">
        <v>6</v>
      </c>
      <c r="W12" s="257">
        <v>7</v>
      </c>
      <c r="X12" s="97">
        <v>2.1339493768161324</v>
      </c>
      <c r="Y12" s="97">
        <v>-3.8128437418631145E-2</v>
      </c>
    </row>
    <row r="13" spans="1:25" ht="28.35" customHeight="1">
      <c r="A13" s="76" t="s">
        <v>11</v>
      </c>
      <c r="B13" s="398"/>
      <c r="C13" s="96" t="s">
        <v>554</v>
      </c>
      <c r="D13" s="122">
        <v>4.6091104209623701</v>
      </c>
      <c r="E13" s="257">
        <v>5</v>
      </c>
      <c r="F13" s="257">
        <v>7</v>
      </c>
      <c r="G13" s="257">
        <v>9</v>
      </c>
      <c r="H13" s="122">
        <v>4.7501215953307847</v>
      </c>
      <c r="I13" s="257">
        <v>6</v>
      </c>
      <c r="J13" s="257">
        <v>8</v>
      </c>
      <c r="K13" s="257">
        <v>11</v>
      </c>
      <c r="L13" s="122">
        <v>2.2422175732217697</v>
      </c>
      <c r="M13" s="257">
        <v>2</v>
      </c>
      <c r="N13" s="257">
        <v>2</v>
      </c>
      <c r="O13" s="257">
        <v>2</v>
      </c>
      <c r="P13" s="122">
        <v>5.0834083690857206</v>
      </c>
      <c r="Q13" s="257">
        <v>6</v>
      </c>
      <c r="R13" s="257">
        <v>8</v>
      </c>
      <c r="S13" s="257">
        <v>11</v>
      </c>
      <c r="T13" s="122">
        <v>5.9854765350423662</v>
      </c>
      <c r="U13" s="257">
        <v>6</v>
      </c>
      <c r="V13" s="257">
        <v>8</v>
      </c>
      <c r="W13" s="257">
        <v>10</v>
      </c>
      <c r="X13" s="97">
        <v>-0.52796627871046575</v>
      </c>
      <c r="Y13" s="97">
        <v>1.6694450202002606</v>
      </c>
    </row>
    <row r="14" spans="1:25" ht="28.35" customHeight="1">
      <c r="A14" s="76" t="s">
        <v>13</v>
      </c>
      <c r="B14" s="398"/>
      <c r="C14" s="96" t="s">
        <v>555</v>
      </c>
      <c r="D14" s="122">
        <v>4.8195681370753629</v>
      </c>
      <c r="E14" s="257">
        <v>6</v>
      </c>
      <c r="F14" s="257">
        <v>8</v>
      </c>
      <c r="G14" s="257">
        <v>10</v>
      </c>
      <c r="H14" s="122">
        <v>5.2373934512304805</v>
      </c>
      <c r="I14" s="257">
        <v>7</v>
      </c>
      <c r="J14" s="257">
        <v>9</v>
      </c>
      <c r="K14" s="257">
        <v>12</v>
      </c>
      <c r="L14" s="122">
        <v>6.1283295630470667</v>
      </c>
      <c r="M14" s="257">
        <v>7</v>
      </c>
      <c r="N14" s="257">
        <v>9</v>
      </c>
      <c r="O14" s="257">
        <v>12</v>
      </c>
      <c r="P14" s="122">
        <v>9.0104768176773486</v>
      </c>
      <c r="Q14" s="257">
        <v>8</v>
      </c>
      <c r="R14" s="257">
        <v>10</v>
      </c>
      <c r="S14" s="257">
        <v>13</v>
      </c>
      <c r="T14" s="122">
        <v>8.6943169518928158</v>
      </c>
      <c r="U14" s="257">
        <v>8</v>
      </c>
      <c r="V14" s="257">
        <v>10</v>
      </c>
      <c r="W14" s="257">
        <v>13</v>
      </c>
      <c r="X14" s="97">
        <v>0.17011059415581387</v>
      </c>
      <c r="Y14" s="97">
        <v>0.41870910538465145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-1.4269410215916234</v>
      </c>
      <c r="E15" s="258">
        <v>1</v>
      </c>
      <c r="F15" s="258">
        <v>1</v>
      </c>
      <c r="G15" s="258">
        <v>1</v>
      </c>
      <c r="H15" s="124">
        <v>-0.42830840281341853</v>
      </c>
      <c r="I15" s="258">
        <v>2</v>
      </c>
      <c r="J15" s="258">
        <v>2</v>
      </c>
      <c r="K15" s="258">
        <v>2</v>
      </c>
      <c r="L15" s="124">
        <v>2.5773501758415107</v>
      </c>
      <c r="M15" s="258">
        <v>3</v>
      </c>
      <c r="N15" s="258">
        <v>3</v>
      </c>
      <c r="O15" s="258">
        <v>3</v>
      </c>
      <c r="P15" s="124">
        <v>-0.74123765820582188</v>
      </c>
      <c r="Q15" s="258">
        <v>2</v>
      </c>
      <c r="R15" s="258">
        <v>3</v>
      </c>
      <c r="S15" s="258">
        <v>3</v>
      </c>
      <c r="T15" s="124">
        <v>0.14323818181818598</v>
      </c>
      <c r="U15" s="258">
        <v>2</v>
      </c>
      <c r="V15" s="258">
        <v>2</v>
      </c>
      <c r="W15" s="258">
        <v>2</v>
      </c>
      <c r="X15" s="99">
        <v>7.0175101840443386</v>
      </c>
      <c r="Y15" s="99">
        <v>-0.94442424504019196</v>
      </c>
    </row>
    <row r="16" spans="1:25" ht="28.35" customHeight="1" thickTop="1">
      <c r="A16" s="76" t="s">
        <v>3</v>
      </c>
      <c r="C16" s="100" t="s">
        <v>557</v>
      </c>
      <c r="D16" s="126">
        <v>1.4046741909034155</v>
      </c>
      <c r="E16" s="259"/>
      <c r="F16" s="260">
        <v>3</v>
      </c>
      <c r="G16" s="260">
        <v>3</v>
      </c>
      <c r="H16" s="126">
        <v>2.0010219738026436</v>
      </c>
      <c r="I16" s="259"/>
      <c r="J16" s="260">
        <v>7</v>
      </c>
      <c r="K16" s="260">
        <v>8</v>
      </c>
      <c r="L16" s="126">
        <v>3.344715790434214</v>
      </c>
      <c r="M16" s="259"/>
      <c r="N16" s="260">
        <v>5</v>
      </c>
      <c r="O16" s="260">
        <v>6</v>
      </c>
      <c r="P16" s="126">
        <v>3.5476910125084102</v>
      </c>
      <c r="Q16" s="259"/>
      <c r="R16" s="260">
        <v>6</v>
      </c>
      <c r="S16" s="260">
        <v>8</v>
      </c>
      <c r="T16" s="126">
        <v>2.8662770650273988</v>
      </c>
      <c r="U16" s="259"/>
      <c r="V16" s="260">
        <v>4</v>
      </c>
      <c r="W16" s="260">
        <v>5</v>
      </c>
      <c r="X16" s="101">
        <v>0.67150377868069122</v>
      </c>
      <c r="Y16" s="101">
        <v>-0.14304316282272334</v>
      </c>
    </row>
    <row r="17" spans="1:25" ht="28.35" customHeight="1">
      <c r="A17" s="76" t="s">
        <v>12</v>
      </c>
      <c r="C17" s="96" t="s">
        <v>558</v>
      </c>
      <c r="D17" s="122">
        <v>2.515648532639891</v>
      </c>
      <c r="E17" s="261"/>
      <c r="F17" s="257">
        <v>6</v>
      </c>
      <c r="G17" s="257">
        <v>7</v>
      </c>
      <c r="H17" s="122">
        <v>0.93125778138017046</v>
      </c>
      <c r="I17" s="261"/>
      <c r="J17" s="257">
        <v>4</v>
      </c>
      <c r="K17" s="257">
        <v>5</v>
      </c>
      <c r="L17" s="122">
        <v>5.46821139601143</v>
      </c>
      <c r="M17" s="261"/>
      <c r="N17" s="257">
        <v>8</v>
      </c>
      <c r="O17" s="257">
        <v>10</v>
      </c>
      <c r="P17" s="122">
        <v>-1.0614951372940415</v>
      </c>
      <c r="Q17" s="261"/>
      <c r="R17" s="257">
        <v>2</v>
      </c>
      <c r="S17" s="257">
        <v>2</v>
      </c>
      <c r="T17" s="122">
        <v>2.9331659171966487</v>
      </c>
      <c r="U17" s="261"/>
      <c r="V17" s="257">
        <v>5</v>
      </c>
      <c r="W17" s="257">
        <v>6</v>
      </c>
      <c r="X17" s="97">
        <v>4.8718557904635897</v>
      </c>
      <c r="Y17" s="97">
        <v>-0.46359683180205313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2.2365605033133851</v>
      </c>
      <c r="E20" s="259"/>
      <c r="F20" s="260">
        <v>1</v>
      </c>
      <c r="G20" s="260">
        <v>6</v>
      </c>
      <c r="H20" s="126">
        <v>0.42240509898232359</v>
      </c>
      <c r="I20" s="259"/>
      <c r="J20" s="260">
        <v>1</v>
      </c>
      <c r="K20" s="260">
        <v>4</v>
      </c>
      <c r="L20" s="126">
        <v>3.7528211985158326</v>
      </c>
      <c r="M20" s="259"/>
      <c r="N20" s="260">
        <v>1</v>
      </c>
      <c r="O20" s="260">
        <v>8</v>
      </c>
      <c r="P20" s="126">
        <v>1.3008766833472156</v>
      </c>
      <c r="Q20" s="259"/>
      <c r="R20" s="260">
        <v>1</v>
      </c>
      <c r="S20" s="260">
        <v>5</v>
      </c>
      <c r="T20" s="126">
        <v>2.7731556919597136</v>
      </c>
      <c r="U20" s="259"/>
      <c r="V20" s="260">
        <v>1</v>
      </c>
      <c r="W20" s="260">
        <v>4</v>
      </c>
      <c r="X20" s="101">
        <v>7.884412635068303</v>
      </c>
      <c r="Y20" s="101">
        <v>-0.26104774374637341</v>
      </c>
    </row>
    <row r="21" spans="1:25" ht="28.35" customHeight="1">
      <c r="A21" s="76" t="s">
        <v>14</v>
      </c>
      <c r="C21" s="96" t="s">
        <v>560</v>
      </c>
      <c r="D21" s="122">
        <v>5.5311012238944413</v>
      </c>
      <c r="E21" s="261"/>
      <c r="F21" s="257">
        <v>2</v>
      </c>
      <c r="G21" s="257">
        <v>11</v>
      </c>
      <c r="H21" s="122">
        <v>4.5336284975222174</v>
      </c>
      <c r="I21" s="261"/>
      <c r="J21" s="257">
        <v>2</v>
      </c>
      <c r="K21" s="257">
        <v>10</v>
      </c>
      <c r="L21" s="122">
        <v>5.9453925131002778</v>
      </c>
      <c r="M21" s="261"/>
      <c r="N21" s="257">
        <v>2</v>
      </c>
      <c r="O21" s="257">
        <v>11</v>
      </c>
      <c r="P21" s="122">
        <v>4.699459084650992</v>
      </c>
      <c r="Q21" s="261"/>
      <c r="R21" s="257">
        <v>2</v>
      </c>
      <c r="S21" s="257">
        <v>10</v>
      </c>
      <c r="T21" s="122">
        <v>6.378023556760402</v>
      </c>
      <c r="U21" s="261"/>
      <c r="V21" s="257">
        <v>2</v>
      </c>
      <c r="W21" s="257">
        <v>11</v>
      </c>
      <c r="X21" s="97">
        <v>0.31139825778615027</v>
      </c>
      <c r="Y21" s="97">
        <v>7.2767448525366651E-2</v>
      </c>
    </row>
    <row r="22" spans="1:25" ht="28.35" customHeight="1">
      <c r="A22" s="76" t="s">
        <v>15</v>
      </c>
      <c r="C22" s="96" t="s">
        <v>561</v>
      </c>
      <c r="D22" s="122">
        <v>12.506259467729894</v>
      </c>
      <c r="E22" s="261"/>
      <c r="F22" s="257">
        <v>3</v>
      </c>
      <c r="G22" s="257">
        <v>14</v>
      </c>
      <c r="H22" s="122">
        <v>15.074921252039763</v>
      </c>
      <c r="I22" s="261"/>
      <c r="J22" s="257">
        <v>3</v>
      </c>
      <c r="K22" s="257">
        <v>14</v>
      </c>
      <c r="L22" s="122">
        <v>13.673794198321387</v>
      </c>
      <c r="M22" s="261"/>
      <c r="N22" s="257">
        <v>3</v>
      </c>
      <c r="O22" s="257">
        <v>14</v>
      </c>
      <c r="P22" s="122">
        <v>13.423589843715689</v>
      </c>
      <c r="Q22" s="261"/>
      <c r="R22" s="257">
        <v>3</v>
      </c>
      <c r="S22" s="257">
        <v>14</v>
      </c>
      <c r="T22" s="122">
        <v>11.525675816177925</v>
      </c>
      <c r="U22" s="261"/>
      <c r="V22" s="257">
        <v>3</v>
      </c>
      <c r="W22" s="257">
        <v>14</v>
      </c>
      <c r="X22" s="97">
        <v>-9.2944237007459796E-2</v>
      </c>
      <c r="Y22" s="97">
        <v>-0.15709746329275365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4.2170537639522241</v>
      </c>
      <c r="E25" s="259"/>
      <c r="F25" s="259"/>
      <c r="G25" s="260">
        <v>8</v>
      </c>
      <c r="H25" s="126">
        <v>3.3832980988167964</v>
      </c>
      <c r="I25" s="259"/>
      <c r="J25" s="259"/>
      <c r="K25" s="260">
        <v>9</v>
      </c>
      <c r="L25" s="126">
        <v>3.2117489191079565</v>
      </c>
      <c r="M25" s="259"/>
      <c r="N25" s="259"/>
      <c r="O25" s="260">
        <v>4</v>
      </c>
      <c r="P25" s="126">
        <v>2.9791067426506017</v>
      </c>
      <c r="Q25" s="259"/>
      <c r="R25" s="259"/>
      <c r="S25" s="260">
        <v>7</v>
      </c>
      <c r="T25" s="126">
        <v>3.4682561275324346</v>
      </c>
      <c r="U25" s="259"/>
      <c r="V25" s="259"/>
      <c r="W25" s="260">
        <v>8</v>
      </c>
      <c r="X25" s="101">
        <v>-5.070471909313401E-2</v>
      </c>
      <c r="Y25" s="101">
        <v>7.9865274305353173E-2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3.9418539982542611</v>
      </c>
      <c r="E28" s="265"/>
      <c r="F28" s="265"/>
      <c r="G28" s="265"/>
      <c r="H28" s="126">
        <v>2.4123971132558251</v>
      </c>
      <c r="I28" s="265"/>
      <c r="J28" s="265"/>
      <c r="K28" s="265"/>
      <c r="L28" s="126">
        <v>3.6265761920785247</v>
      </c>
      <c r="M28" s="265"/>
      <c r="N28" s="265"/>
      <c r="O28" s="265"/>
      <c r="P28" s="126">
        <v>2.515209154334078</v>
      </c>
      <c r="Q28" s="265"/>
      <c r="R28" s="265"/>
      <c r="S28" s="265"/>
      <c r="T28" s="126">
        <v>3.4109926241498689</v>
      </c>
      <c r="U28" s="265"/>
      <c r="V28" s="265"/>
      <c r="W28" s="265"/>
      <c r="X28" s="105">
        <v>0.50330812955749904</v>
      </c>
      <c r="Y28" s="105">
        <v>-5.9445481498376251E-2</v>
      </c>
    </row>
    <row r="29" spans="1:25" ht="28.35" customHeight="1">
      <c r="C29" s="96" t="s">
        <v>28</v>
      </c>
      <c r="D29" s="122">
        <v>3.3663511482960575</v>
      </c>
      <c r="E29" s="266"/>
      <c r="F29" s="266"/>
      <c r="G29" s="266"/>
      <c r="H29" s="122">
        <v>1.7862620147056201</v>
      </c>
      <c r="I29" s="266"/>
      <c r="J29" s="266"/>
      <c r="K29" s="266"/>
      <c r="L29" s="122">
        <v>3.6332970277612677</v>
      </c>
      <c r="M29" s="266"/>
      <c r="N29" s="266"/>
      <c r="O29" s="266"/>
      <c r="P29" s="122">
        <v>3.263398877579506</v>
      </c>
      <c r="Q29" s="266"/>
      <c r="R29" s="266"/>
      <c r="S29" s="266"/>
      <c r="T29" s="122">
        <v>3.4240271580287365</v>
      </c>
      <c r="U29" s="266"/>
      <c r="V29" s="266"/>
      <c r="W29" s="266"/>
      <c r="X29" s="106">
        <v>1.034022443431986</v>
      </c>
      <c r="Y29" s="106">
        <v>-5.7597787390775812E-2</v>
      </c>
    </row>
    <row r="30" spans="1:25" ht="28.35" customHeight="1">
      <c r="C30" s="96" t="s">
        <v>29</v>
      </c>
      <c r="D30" s="122">
        <v>3.3903691012608439</v>
      </c>
      <c r="E30" s="266"/>
      <c r="F30" s="266"/>
      <c r="G30" s="266"/>
      <c r="H30" s="122">
        <v>1.3463492434296642</v>
      </c>
      <c r="I30" s="266"/>
      <c r="J30" s="266"/>
      <c r="K30" s="266"/>
      <c r="L30" s="122">
        <v>3.4074029248739106</v>
      </c>
      <c r="M30" s="266"/>
      <c r="N30" s="266"/>
      <c r="O30" s="266"/>
      <c r="P30" s="122">
        <v>2.821006495939677</v>
      </c>
      <c r="Q30" s="266"/>
      <c r="R30" s="266"/>
      <c r="S30" s="266"/>
      <c r="T30" s="122">
        <v>4.4112369041381232</v>
      </c>
      <c r="U30" s="266"/>
      <c r="V30" s="266"/>
      <c r="W30" s="266"/>
      <c r="X30" s="106">
        <v>1.5308462432778271</v>
      </c>
      <c r="Y30" s="106">
        <v>0.29460383799528467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>
        <v>6.64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>
        <v>2.3999999999999995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>
        <v>2.6000000000000005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89" priority="1" operator="notEqual">
      <formula>""" """</formula>
    </cfRule>
    <cfRule type="cellIs" dxfId="8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Y42"/>
  <sheetViews>
    <sheetView view="pageBreakPreview" topLeftCell="B1" zoomScale="55" zoomScaleNormal="100" zoomScaleSheetLayoutView="55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0.85546875" style="82" customWidth="1"/>
    <col min="25" max="25" width="11.570312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187</v>
      </c>
    </row>
    <row r="3" spans="1:25" ht="15.75">
      <c r="A3" s="84" t="s">
        <v>104</v>
      </c>
    </row>
    <row r="4" spans="1:25" ht="15.75">
      <c r="A4" s="87" t="s">
        <v>60</v>
      </c>
      <c r="B4" s="394" t="s">
        <v>187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231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4.2820973734927614</v>
      </c>
      <c r="E8" s="257">
        <v>3</v>
      </c>
      <c r="F8" s="257">
        <v>4</v>
      </c>
      <c r="G8" s="257">
        <v>4</v>
      </c>
      <c r="H8" s="122">
        <v>5.2445499062221117</v>
      </c>
      <c r="I8" s="257">
        <v>7</v>
      </c>
      <c r="J8" s="257">
        <v>8</v>
      </c>
      <c r="K8" s="257">
        <v>11</v>
      </c>
      <c r="L8" s="122">
        <v>4.7090257683641088</v>
      </c>
      <c r="M8" s="257">
        <v>5</v>
      </c>
      <c r="N8" s="257">
        <v>5</v>
      </c>
      <c r="O8" s="257">
        <v>8</v>
      </c>
      <c r="P8" s="122">
        <v>4.8338771283097115</v>
      </c>
      <c r="Q8" s="257">
        <v>4</v>
      </c>
      <c r="R8" s="257">
        <v>5</v>
      </c>
      <c r="S8" s="257">
        <v>8</v>
      </c>
      <c r="T8" s="122">
        <v>4.8477237222170952</v>
      </c>
      <c r="U8" s="257">
        <v>4</v>
      </c>
      <c r="V8" s="257">
        <v>5</v>
      </c>
      <c r="W8" s="257">
        <v>9</v>
      </c>
      <c r="X8" s="97">
        <v>-0.10211060003884398</v>
      </c>
      <c r="Y8" s="97">
        <v>2.9453640875099607E-2</v>
      </c>
    </row>
    <row r="9" spans="1:25" ht="28.35" customHeight="1">
      <c r="A9" s="76" t="s">
        <v>7</v>
      </c>
      <c r="B9" s="398"/>
      <c r="C9" s="96" t="s">
        <v>550</v>
      </c>
      <c r="D9" s="122">
        <v>3.7470563703302679</v>
      </c>
      <c r="E9" s="257">
        <v>2</v>
      </c>
      <c r="F9" s="257">
        <v>2</v>
      </c>
      <c r="G9" s="257">
        <v>2</v>
      </c>
      <c r="H9" s="122">
        <v>3.231457450430375</v>
      </c>
      <c r="I9" s="257">
        <v>1</v>
      </c>
      <c r="J9" s="257">
        <v>1</v>
      </c>
      <c r="K9" s="257">
        <v>1</v>
      </c>
      <c r="L9" s="122">
        <v>3.1106054684081688</v>
      </c>
      <c r="M9" s="257">
        <v>1</v>
      </c>
      <c r="N9" s="257">
        <v>1</v>
      </c>
      <c r="O9" s="257">
        <v>1</v>
      </c>
      <c r="P9" s="122">
        <v>3.1230275995618095</v>
      </c>
      <c r="Q9" s="257">
        <v>1</v>
      </c>
      <c r="R9" s="257">
        <v>1</v>
      </c>
      <c r="S9" s="257">
        <v>1</v>
      </c>
      <c r="T9" s="122">
        <v>2.8569236609967779</v>
      </c>
      <c r="U9" s="257">
        <v>1</v>
      </c>
      <c r="V9" s="257">
        <v>1</v>
      </c>
      <c r="W9" s="257">
        <v>1</v>
      </c>
      <c r="X9" s="97">
        <v>-3.7398599200528237E-2</v>
      </c>
      <c r="Y9" s="97">
        <v>-8.1553835736426827E-2</v>
      </c>
    </row>
    <row r="10" spans="1:25" ht="28.35" customHeight="1">
      <c r="A10" s="76" t="s">
        <v>8</v>
      </c>
      <c r="B10" s="398"/>
      <c r="C10" s="96" t="s">
        <v>551</v>
      </c>
      <c r="D10" s="122">
        <v>3.6201913831209063</v>
      </c>
      <c r="E10" s="257">
        <v>1</v>
      </c>
      <c r="F10" s="257">
        <v>1</v>
      </c>
      <c r="G10" s="257">
        <v>1</v>
      </c>
      <c r="H10" s="122">
        <v>3.4317792771898761</v>
      </c>
      <c r="I10" s="257">
        <v>2</v>
      </c>
      <c r="J10" s="257">
        <v>2</v>
      </c>
      <c r="K10" s="257">
        <v>2</v>
      </c>
      <c r="L10" s="122">
        <v>3.6825679528316493</v>
      </c>
      <c r="M10" s="257">
        <v>3</v>
      </c>
      <c r="N10" s="257">
        <v>3</v>
      </c>
      <c r="O10" s="257">
        <v>3</v>
      </c>
      <c r="P10" s="122">
        <v>3.8932089742313756</v>
      </c>
      <c r="Q10" s="257">
        <v>2</v>
      </c>
      <c r="R10" s="257">
        <v>2</v>
      </c>
      <c r="S10" s="257">
        <v>3</v>
      </c>
      <c r="T10" s="122">
        <v>3.8299898531152308</v>
      </c>
      <c r="U10" s="257">
        <v>3</v>
      </c>
      <c r="V10" s="257">
        <v>3</v>
      </c>
      <c r="W10" s="257">
        <v>3</v>
      </c>
      <c r="X10" s="97">
        <v>7.3078323337604667E-2</v>
      </c>
      <c r="Y10" s="97">
        <v>4.0032363875383226E-2</v>
      </c>
    </row>
    <row r="11" spans="1:25" ht="28.35" customHeight="1">
      <c r="A11" s="76" t="s">
        <v>9</v>
      </c>
      <c r="B11" s="398"/>
      <c r="C11" s="96" t="s">
        <v>552</v>
      </c>
      <c r="D11" s="122">
        <v>5.0145696260403074</v>
      </c>
      <c r="E11" s="257">
        <v>6</v>
      </c>
      <c r="F11" s="257">
        <v>7</v>
      </c>
      <c r="G11" s="257">
        <v>9</v>
      </c>
      <c r="H11" s="122">
        <v>4.6528934983923156</v>
      </c>
      <c r="I11" s="257">
        <v>4</v>
      </c>
      <c r="J11" s="257">
        <v>5</v>
      </c>
      <c r="K11" s="257">
        <v>7</v>
      </c>
      <c r="L11" s="122">
        <v>4.6833099865184513</v>
      </c>
      <c r="M11" s="257">
        <v>4</v>
      </c>
      <c r="N11" s="257">
        <v>4</v>
      </c>
      <c r="O11" s="257">
        <v>7</v>
      </c>
      <c r="P11" s="122">
        <v>5.2024005453992341</v>
      </c>
      <c r="Q11" s="257">
        <v>8</v>
      </c>
      <c r="R11" s="257">
        <v>9</v>
      </c>
      <c r="S11" s="257">
        <v>13</v>
      </c>
      <c r="T11" s="122">
        <v>4.8798228226365232</v>
      </c>
      <c r="U11" s="257">
        <v>5</v>
      </c>
      <c r="V11" s="257">
        <v>6</v>
      </c>
      <c r="W11" s="257">
        <v>10</v>
      </c>
      <c r="X11" s="97">
        <v>6.5371124734845409E-3</v>
      </c>
      <c r="Y11" s="97">
        <v>4.1960245357185677E-2</v>
      </c>
    </row>
    <row r="12" spans="1:25" ht="28.35" customHeight="1">
      <c r="A12" s="76" t="s">
        <v>10</v>
      </c>
      <c r="B12" s="398"/>
      <c r="C12" s="96" t="s">
        <v>553</v>
      </c>
      <c r="D12" s="122">
        <v>6.1741774927024142</v>
      </c>
      <c r="E12" s="257">
        <v>8</v>
      </c>
      <c r="F12" s="257">
        <v>10</v>
      </c>
      <c r="G12" s="257">
        <v>14</v>
      </c>
      <c r="H12" s="122">
        <v>5.5209888440242665</v>
      </c>
      <c r="I12" s="257">
        <v>8</v>
      </c>
      <c r="J12" s="257">
        <v>9</v>
      </c>
      <c r="K12" s="257">
        <v>12</v>
      </c>
      <c r="L12" s="122">
        <v>5.3618787161079453</v>
      </c>
      <c r="M12" s="257">
        <v>8</v>
      </c>
      <c r="N12" s="257">
        <v>9</v>
      </c>
      <c r="O12" s="257">
        <v>13</v>
      </c>
      <c r="P12" s="122">
        <v>5.1715771802374046</v>
      </c>
      <c r="Q12" s="257">
        <v>7</v>
      </c>
      <c r="R12" s="257">
        <v>8</v>
      </c>
      <c r="S12" s="257">
        <v>12</v>
      </c>
      <c r="T12" s="122">
        <v>5.1134061793560965</v>
      </c>
      <c r="U12" s="257">
        <v>6</v>
      </c>
      <c r="V12" s="257">
        <v>8</v>
      </c>
      <c r="W12" s="257">
        <v>12</v>
      </c>
      <c r="X12" s="97">
        <v>-2.8819135921373307E-2</v>
      </c>
      <c r="Y12" s="97">
        <v>-4.6340573874861679E-2</v>
      </c>
    </row>
    <row r="13" spans="1:25" ht="28.35" customHeight="1">
      <c r="A13" s="76" t="s">
        <v>11</v>
      </c>
      <c r="B13" s="398"/>
      <c r="C13" s="96" t="s">
        <v>554</v>
      </c>
      <c r="D13" s="122">
        <v>4.9442186943413926</v>
      </c>
      <c r="E13" s="257">
        <v>5</v>
      </c>
      <c r="F13" s="257">
        <v>6</v>
      </c>
      <c r="G13" s="257">
        <v>8</v>
      </c>
      <c r="H13" s="122">
        <v>4.899203610528339</v>
      </c>
      <c r="I13" s="257">
        <v>5</v>
      </c>
      <c r="J13" s="257">
        <v>6</v>
      </c>
      <c r="K13" s="257">
        <v>8</v>
      </c>
      <c r="L13" s="122">
        <v>4.8244354382722721</v>
      </c>
      <c r="M13" s="257">
        <v>6</v>
      </c>
      <c r="N13" s="257">
        <v>7</v>
      </c>
      <c r="O13" s="257">
        <v>10</v>
      </c>
      <c r="P13" s="122">
        <v>4.907488702209525</v>
      </c>
      <c r="Q13" s="257">
        <v>5</v>
      </c>
      <c r="R13" s="257">
        <v>6</v>
      </c>
      <c r="S13" s="257">
        <v>9</v>
      </c>
      <c r="T13" s="122">
        <v>5.2955363369953776</v>
      </c>
      <c r="U13" s="257">
        <v>7</v>
      </c>
      <c r="V13" s="257">
        <v>9</v>
      </c>
      <c r="W13" s="257">
        <v>13</v>
      </c>
      <c r="X13" s="97">
        <v>-1.5261291058691784E-2</v>
      </c>
      <c r="Y13" s="97">
        <v>9.7648917630000831E-2</v>
      </c>
    </row>
    <row r="14" spans="1:25" ht="28.35" customHeight="1">
      <c r="A14" s="76" t="s">
        <v>13</v>
      </c>
      <c r="B14" s="398"/>
      <c r="C14" s="96" t="s">
        <v>555</v>
      </c>
      <c r="D14" s="122">
        <v>5.4171876593082686</v>
      </c>
      <c r="E14" s="257">
        <v>7</v>
      </c>
      <c r="F14" s="257">
        <v>8</v>
      </c>
      <c r="G14" s="257">
        <v>11</v>
      </c>
      <c r="H14" s="122">
        <v>5.2369961906592568</v>
      </c>
      <c r="I14" s="257">
        <v>6</v>
      </c>
      <c r="J14" s="257">
        <v>7</v>
      </c>
      <c r="K14" s="257">
        <v>10</v>
      </c>
      <c r="L14" s="122">
        <v>4.9538992462109706</v>
      </c>
      <c r="M14" s="257">
        <v>7</v>
      </c>
      <c r="N14" s="257">
        <v>8</v>
      </c>
      <c r="O14" s="257">
        <v>11</v>
      </c>
      <c r="P14" s="122">
        <v>5.1211422968763989</v>
      </c>
      <c r="Q14" s="257">
        <v>6</v>
      </c>
      <c r="R14" s="257">
        <v>7</v>
      </c>
      <c r="S14" s="257">
        <v>11</v>
      </c>
      <c r="T14" s="122">
        <v>5.6636359895321577</v>
      </c>
      <c r="U14" s="257">
        <v>8</v>
      </c>
      <c r="V14" s="257">
        <v>10</v>
      </c>
      <c r="W14" s="257">
        <v>14</v>
      </c>
      <c r="X14" s="97">
        <v>-5.4057122469025276E-2</v>
      </c>
      <c r="Y14" s="97">
        <v>0.14326830402617396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4.3116847405393699</v>
      </c>
      <c r="E15" s="258">
        <v>4</v>
      </c>
      <c r="F15" s="258">
        <v>5</v>
      </c>
      <c r="G15" s="258">
        <v>6</v>
      </c>
      <c r="H15" s="124">
        <v>4.0011084825475978</v>
      </c>
      <c r="I15" s="258">
        <v>3</v>
      </c>
      <c r="J15" s="258">
        <v>3</v>
      </c>
      <c r="K15" s="258">
        <v>4</v>
      </c>
      <c r="L15" s="124">
        <v>3.5627603059923492</v>
      </c>
      <c r="M15" s="258">
        <v>2</v>
      </c>
      <c r="N15" s="258">
        <v>2</v>
      </c>
      <c r="O15" s="258">
        <v>2</v>
      </c>
      <c r="P15" s="124">
        <v>4.1805610994869307</v>
      </c>
      <c r="Q15" s="258">
        <v>3</v>
      </c>
      <c r="R15" s="258">
        <v>3</v>
      </c>
      <c r="S15" s="258">
        <v>5</v>
      </c>
      <c r="T15" s="124">
        <v>3.6673769894302031</v>
      </c>
      <c r="U15" s="258">
        <v>2</v>
      </c>
      <c r="V15" s="258">
        <v>2</v>
      </c>
      <c r="W15" s="258">
        <v>2</v>
      </c>
      <c r="X15" s="99">
        <v>-0.10955668372084282</v>
      </c>
      <c r="Y15" s="99">
        <v>2.9363941004365346E-2</v>
      </c>
    </row>
    <row r="16" spans="1:25" ht="28.35" customHeight="1" thickTop="1">
      <c r="A16" s="76" t="s">
        <v>3</v>
      </c>
      <c r="C16" s="100" t="s">
        <v>557</v>
      </c>
      <c r="D16" s="126">
        <v>6.0622596053709907</v>
      </c>
      <c r="E16" s="259"/>
      <c r="F16" s="260">
        <v>9</v>
      </c>
      <c r="G16" s="260">
        <v>13</v>
      </c>
      <c r="H16" s="126">
        <v>6.2627111083422395</v>
      </c>
      <c r="I16" s="259"/>
      <c r="J16" s="260">
        <v>10</v>
      </c>
      <c r="K16" s="260">
        <v>14</v>
      </c>
      <c r="L16" s="126">
        <v>5.4731052919944458</v>
      </c>
      <c r="M16" s="259"/>
      <c r="N16" s="260">
        <v>10</v>
      </c>
      <c r="O16" s="260">
        <v>14</v>
      </c>
      <c r="P16" s="126">
        <v>5.4481464367808758</v>
      </c>
      <c r="Q16" s="259"/>
      <c r="R16" s="260">
        <v>10</v>
      </c>
      <c r="S16" s="260">
        <v>14</v>
      </c>
      <c r="T16" s="126">
        <v>4.1416625564030705</v>
      </c>
      <c r="U16" s="259"/>
      <c r="V16" s="260">
        <v>4</v>
      </c>
      <c r="W16" s="260">
        <v>4</v>
      </c>
      <c r="X16" s="101">
        <v>-0.12608051093016248</v>
      </c>
      <c r="Y16" s="101">
        <v>-0.24327007513246401</v>
      </c>
    </row>
    <row r="17" spans="1:25" ht="28.35" customHeight="1">
      <c r="A17" s="76" t="s">
        <v>12</v>
      </c>
      <c r="C17" s="96" t="s">
        <v>558</v>
      </c>
      <c r="D17" s="122">
        <v>4.161753362237957</v>
      </c>
      <c r="E17" s="261"/>
      <c r="F17" s="257">
        <v>3</v>
      </c>
      <c r="G17" s="257">
        <v>3</v>
      </c>
      <c r="H17" s="122">
        <v>4.0641246299054758</v>
      </c>
      <c r="I17" s="261"/>
      <c r="J17" s="257">
        <v>4</v>
      </c>
      <c r="K17" s="257">
        <v>5</v>
      </c>
      <c r="L17" s="122">
        <v>4.7104247104247108</v>
      </c>
      <c r="M17" s="261"/>
      <c r="N17" s="257">
        <v>6</v>
      </c>
      <c r="O17" s="257">
        <v>9</v>
      </c>
      <c r="P17" s="122">
        <v>4.3602447521581711</v>
      </c>
      <c r="Q17" s="261"/>
      <c r="R17" s="257">
        <v>4</v>
      </c>
      <c r="S17" s="257">
        <v>6</v>
      </c>
      <c r="T17" s="122">
        <v>4.9462671586715867</v>
      </c>
      <c r="U17" s="261"/>
      <c r="V17" s="257">
        <v>7</v>
      </c>
      <c r="W17" s="257">
        <v>11</v>
      </c>
      <c r="X17" s="97">
        <v>0.15902565481469177</v>
      </c>
      <c r="Y17" s="97">
        <v>5.00681918819188E-2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5.7076461338410454</v>
      </c>
      <c r="E20" s="259"/>
      <c r="F20" s="260">
        <v>3</v>
      </c>
      <c r="G20" s="260">
        <v>12</v>
      </c>
      <c r="H20" s="126">
        <v>5.6141608189361998</v>
      </c>
      <c r="I20" s="259"/>
      <c r="J20" s="260">
        <v>3</v>
      </c>
      <c r="K20" s="260">
        <v>13</v>
      </c>
      <c r="L20" s="126">
        <v>5.1319283433594602</v>
      </c>
      <c r="M20" s="259"/>
      <c r="N20" s="260">
        <v>3</v>
      </c>
      <c r="O20" s="260">
        <v>12</v>
      </c>
      <c r="P20" s="126">
        <v>5.1146567663317395</v>
      </c>
      <c r="Q20" s="259"/>
      <c r="R20" s="260">
        <v>3</v>
      </c>
      <c r="S20" s="260">
        <v>10</v>
      </c>
      <c r="T20" s="126">
        <v>4.8241714212223243</v>
      </c>
      <c r="U20" s="259"/>
      <c r="V20" s="260">
        <v>3</v>
      </c>
      <c r="W20" s="260">
        <v>8</v>
      </c>
      <c r="X20" s="101">
        <v>-8.5895736002111089E-2</v>
      </c>
      <c r="Y20" s="101">
        <v>-5.9969060662228957E-2</v>
      </c>
    </row>
    <row r="21" spans="1:25" ht="28.35" customHeight="1">
      <c r="A21" s="76" t="s">
        <v>14</v>
      </c>
      <c r="C21" s="96" t="s">
        <v>560</v>
      </c>
      <c r="D21" s="122">
        <v>5.0919442900321119</v>
      </c>
      <c r="E21" s="261"/>
      <c r="F21" s="257">
        <v>2</v>
      </c>
      <c r="G21" s="257">
        <v>10</v>
      </c>
      <c r="H21" s="122">
        <v>4.9057418291754296</v>
      </c>
      <c r="I21" s="261"/>
      <c r="J21" s="257">
        <v>2</v>
      </c>
      <c r="K21" s="257">
        <v>9</v>
      </c>
      <c r="L21" s="122">
        <v>4.2200228564191669</v>
      </c>
      <c r="M21" s="261"/>
      <c r="N21" s="257">
        <v>2</v>
      </c>
      <c r="O21" s="257">
        <v>6</v>
      </c>
      <c r="P21" s="122">
        <v>4.7352605693476368</v>
      </c>
      <c r="Q21" s="261"/>
      <c r="R21" s="257">
        <v>2</v>
      </c>
      <c r="S21" s="257">
        <v>7</v>
      </c>
      <c r="T21" s="122">
        <v>4.516728911218844</v>
      </c>
      <c r="U21" s="261"/>
      <c r="V21" s="257">
        <v>2</v>
      </c>
      <c r="W21" s="257">
        <v>6</v>
      </c>
      <c r="X21" s="97">
        <v>-0.13977885437797699</v>
      </c>
      <c r="Y21" s="97">
        <v>7.0309110849565926E-2</v>
      </c>
    </row>
    <row r="22" spans="1:25" ht="28.35" customHeight="1">
      <c r="A22" s="76" t="s">
        <v>15</v>
      </c>
      <c r="C22" s="96" t="s">
        <v>561</v>
      </c>
      <c r="D22" s="122">
        <v>4.2964721018140377</v>
      </c>
      <c r="E22" s="261"/>
      <c r="F22" s="257">
        <v>1</v>
      </c>
      <c r="G22" s="257">
        <v>5</v>
      </c>
      <c r="H22" s="122">
        <v>4.213240684048368</v>
      </c>
      <c r="I22" s="261"/>
      <c r="J22" s="257">
        <v>1</v>
      </c>
      <c r="K22" s="257">
        <v>6</v>
      </c>
      <c r="L22" s="122">
        <v>4.146764551814333</v>
      </c>
      <c r="M22" s="261"/>
      <c r="N22" s="257">
        <v>1</v>
      </c>
      <c r="O22" s="257">
        <v>5</v>
      </c>
      <c r="P22" s="122">
        <v>4.0896813369768248</v>
      </c>
      <c r="Q22" s="261"/>
      <c r="R22" s="257">
        <v>1</v>
      </c>
      <c r="S22" s="257">
        <v>4</v>
      </c>
      <c r="T22" s="122">
        <v>4.1804170767387863</v>
      </c>
      <c r="U22" s="261"/>
      <c r="V22" s="257">
        <v>1</v>
      </c>
      <c r="W22" s="257">
        <v>5</v>
      </c>
      <c r="X22" s="97">
        <v>-1.5777909979298954E-2</v>
      </c>
      <c r="Y22" s="97">
        <v>8.1153691037822995E-3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4.311698323706679</v>
      </c>
      <c r="E25" s="259"/>
      <c r="F25" s="259"/>
      <c r="G25" s="260">
        <v>7</v>
      </c>
      <c r="H25" s="126">
        <v>3.9128238852000332</v>
      </c>
      <c r="I25" s="259"/>
      <c r="J25" s="259"/>
      <c r="K25" s="260">
        <v>3</v>
      </c>
      <c r="L25" s="126">
        <v>3.8990986496825459</v>
      </c>
      <c r="M25" s="259"/>
      <c r="N25" s="259"/>
      <c r="O25" s="260">
        <v>4</v>
      </c>
      <c r="P25" s="126">
        <v>3.8366780226545281</v>
      </c>
      <c r="Q25" s="259"/>
      <c r="R25" s="259"/>
      <c r="S25" s="260">
        <v>2</v>
      </c>
      <c r="T25" s="126">
        <v>4.563884051538321</v>
      </c>
      <c r="U25" s="259"/>
      <c r="V25" s="259"/>
      <c r="W25" s="260">
        <v>7</v>
      </c>
      <c r="X25" s="101">
        <v>-3.5077570369067557E-3</v>
      </c>
      <c r="Y25" s="101">
        <v>0.17049719988744072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4.6376585094333542</v>
      </c>
      <c r="E28" s="265"/>
      <c r="F28" s="265"/>
      <c r="G28" s="265"/>
      <c r="H28" s="126">
        <v>4.3532930790609123</v>
      </c>
      <c r="I28" s="265"/>
      <c r="J28" s="265"/>
      <c r="K28" s="265"/>
      <c r="L28" s="126">
        <v>4.2160888900616023</v>
      </c>
      <c r="M28" s="265"/>
      <c r="N28" s="265"/>
      <c r="O28" s="265"/>
      <c r="P28" s="126">
        <v>4.2258737693580271</v>
      </c>
      <c r="Q28" s="265"/>
      <c r="R28" s="265"/>
      <c r="S28" s="265"/>
      <c r="T28" s="126">
        <v>4.5579351623466762</v>
      </c>
      <c r="U28" s="265"/>
      <c r="V28" s="265"/>
      <c r="W28" s="265"/>
      <c r="X28" s="105">
        <v>-3.1517333316990359E-2</v>
      </c>
      <c r="Y28" s="105">
        <v>8.1081372143479324E-2</v>
      </c>
    </row>
    <row r="29" spans="1:25" ht="28.35" customHeight="1">
      <c r="C29" s="96" t="s">
        <v>28</v>
      </c>
      <c r="D29" s="122">
        <v>4.6279585090240358</v>
      </c>
      <c r="E29" s="266"/>
      <c r="F29" s="266"/>
      <c r="G29" s="266"/>
      <c r="H29" s="122">
        <v>4.7760485544603277</v>
      </c>
      <c r="I29" s="266"/>
      <c r="J29" s="266"/>
      <c r="K29" s="266"/>
      <c r="L29" s="122">
        <v>4.6961678774412796</v>
      </c>
      <c r="M29" s="266"/>
      <c r="N29" s="266"/>
      <c r="O29" s="266"/>
      <c r="P29" s="122">
        <v>4.7845688488286742</v>
      </c>
      <c r="Q29" s="266"/>
      <c r="R29" s="266"/>
      <c r="S29" s="266"/>
      <c r="T29" s="122">
        <v>4.6940277363803222</v>
      </c>
      <c r="U29" s="266"/>
      <c r="V29" s="266"/>
      <c r="W29" s="266"/>
      <c r="X29" s="106">
        <v>-1.6725264851934596E-2</v>
      </c>
      <c r="Y29" s="106">
        <v>-4.557207316283618E-4</v>
      </c>
    </row>
    <row r="30" spans="1:25" ht="28.35" customHeight="1">
      <c r="C30" s="96" t="s">
        <v>29</v>
      </c>
      <c r="D30" s="122">
        <v>4.6279517174403813</v>
      </c>
      <c r="E30" s="266"/>
      <c r="F30" s="266"/>
      <c r="G30" s="266"/>
      <c r="H30" s="122">
        <v>4.7760485544603277</v>
      </c>
      <c r="I30" s="266"/>
      <c r="J30" s="266"/>
      <c r="K30" s="266"/>
      <c r="L30" s="122">
        <v>4.6961678774412796</v>
      </c>
      <c r="M30" s="266"/>
      <c r="N30" s="266"/>
      <c r="O30" s="266"/>
      <c r="P30" s="122">
        <v>4.8706829152596178</v>
      </c>
      <c r="Q30" s="266"/>
      <c r="R30" s="266"/>
      <c r="S30" s="266"/>
      <c r="T30" s="122">
        <v>4.8637732724268092</v>
      </c>
      <c r="U30" s="266"/>
      <c r="V30" s="266"/>
      <c r="W30" s="266"/>
      <c r="X30" s="106">
        <v>-1.6725264851934596E-2</v>
      </c>
      <c r="Y30" s="106">
        <v>3.5689821863193361E-2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>
        <v>4.8999999999999995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>
        <v>4.7999999999999989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87" priority="1" operator="notEqual">
      <formula>""" """</formula>
    </cfRule>
    <cfRule type="cellIs" dxfId="8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.7109375" style="102" bestFit="1" customWidth="1"/>
    <col min="5" max="7" width="7.7109375" style="86" customWidth="1"/>
    <col min="8" max="8" width="10.7109375" style="102" bestFit="1" customWidth="1"/>
    <col min="9" max="11" width="7.7109375" style="86" customWidth="1"/>
    <col min="12" max="12" width="10.7109375" style="102" bestFit="1" customWidth="1"/>
    <col min="13" max="15" width="7.7109375" style="86" customWidth="1"/>
    <col min="16" max="16" width="10.7109375" style="102" bestFit="1" customWidth="1"/>
    <col min="17" max="19" width="7.7109375" style="86" customWidth="1"/>
    <col min="20" max="20" width="10.7109375" style="102" bestFit="1" customWidth="1"/>
    <col min="21" max="23" width="7.7109375" style="85" customWidth="1"/>
    <col min="24" max="24" width="10.28515625" style="82" customWidth="1"/>
    <col min="25" max="25" width="10.57031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190</v>
      </c>
    </row>
    <row r="3" spans="1:25" ht="15.75">
      <c r="A3" s="84" t="s">
        <v>104</v>
      </c>
    </row>
    <row r="4" spans="1:25" ht="15.75">
      <c r="A4" s="87" t="s">
        <v>61</v>
      </c>
      <c r="B4" s="394" t="s">
        <v>190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232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0.99548703829075402</v>
      </c>
      <c r="E8" s="257">
        <v>5</v>
      </c>
      <c r="F8" s="257">
        <v>5</v>
      </c>
      <c r="G8" s="257">
        <v>7</v>
      </c>
      <c r="H8" s="147">
        <v>0.67695792030911228</v>
      </c>
      <c r="I8" s="257">
        <v>4</v>
      </c>
      <c r="J8" s="257">
        <v>4</v>
      </c>
      <c r="K8" s="257">
        <v>4</v>
      </c>
      <c r="L8" s="147">
        <v>0.98180237828576888</v>
      </c>
      <c r="M8" s="257">
        <v>2</v>
      </c>
      <c r="N8" s="257">
        <v>3</v>
      </c>
      <c r="O8" s="257">
        <v>5</v>
      </c>
      <c r="P8" s="147">
        <v>0.54330789971466009</v>
      </c>
      <c r="Q8" s="257">
        <v>2</v>
      </c>
      <c r="R8" s="257">
        <v>2</v>
      </c>
      <c r="S8" s="257">
        <v>2</v>
      </c>
      <c r="T8" s="147">
        <v>1.0611090711060558</v>
      </c>
      <c r="U8" s="257">
        <v>3</v>
      </c>
      <c r="V8" s="257">
        <v>4</v>
      </c>
      <c r="W8" s="257">
        <v>7</v>
      </c>
      <c r="X8" s="97">
        <v>0.45031522467077223</v>
      </c>
      <c r="Y8" s="97">
        <v>8.077663547602798E-2</v>
      </c>
    </row>
    <row r="9" spans="1:25" ht="28.35" customHeight="1">
      <c r="A9" s="76" t="s">
        <v>7</v>
      </c>
      <c r="B9" s="398"/>
      <c r="C9" s="96" t="s">
        <v>550</v>
      </c>
      <c r="D9" s="147">
        <v>0.99467227058242524</v>
      </c>
      <c r="E9" s="257">
        <v>4</v>
      </c>
      <c r="F9" s="257">
        <v>4</v>
      </c>
      <c r="G9" s="257">
        <v>6</v>
      </c>
      <c r="H9" s="147">
        <v>0.55735531799011506</v>
      </c>
      <c r="I9" s="257">
        <v>3</v>
      </c>
      <c r="J9" s="257">
        <v>3</v>
      </c>
      <c r="K9" s="257">
        <v>3</v>
      </c>
      <c r="L9" s="147">
        <v>1.934605932474172</v>
      </c>
      <c r="M9" s="257">
        <v>8</v>
      </c>
      <c r="N9" s="257">
        <v>10</v>
      </c>
      <c r="O9" s="257">
        <v>14</v>
      </c>
      <c r="P9" s="147">
        <v>0.7011783031422274</v>
      </c>
      <c r="Q9" s="257">
        <v>3</v>
      </c>
      <c r="R9" s="257">
        <v>3</v>
      </c>
      <c r="S9" s="257">
        <v>4</v>
      </c>
      <c r="T9" s="147">
        <v>1.6811671784649758</v>
      </c>
      <c r="U9" s="257">
        <v>6</v>
      </c>
      <c r="V9" s="257">
        <v>8</v>
      </c>
      <c r="W9" s="257">
        <v>12</v>
      </c>
      <c r="X9" s="97">
        <v>2.4710459737794825</v>
      </c>
      <c r="Y9" s="97">
        <v>-0.13100277930248716</v>
      </c>
    </row>
    <row r="10" spans="1:25" ht="28.35" customHeight="1">
      <c r="A10" s="76" t="s">
        <v>8</v>
      </c>
      <c r="B10" s="398"/>
      <c r="C10" s="96" t="s">
        <v>551</v>
      </c>
      <c r="D10" s="147">
        <v>1.376391859561078</v>
      </c>
      <c r="E10" s="257">
        <v>8</v>
      </c>
      <c r="F10" s="257">
        <v>10</v>
      </c>
      <c r="G10" s="257">
        <v>14</v>
      </c>
      <c r="H10" s="147">
        <v>1.0227021107711491</v>
      </c>
      <c r="I10" s="257">
        <v>5</v>
      </c>
      <c r="J10" s="257">
        <v>6</v>
      </c>
      <c r="K10" s="257">
        <v>10</v>
      </c>
      <c r="L10" s="147">
        <v>1.6511086200334966</v>
      </c>
      <c r="M10" s="257">
        <v>6</v>
      </c>
      <c r="N10" s="257">
        <v>8</v>
      </c>
      <c r="O10" s="257">
        <v>12</v>
      </c>
      <c r="P10" s="147">
        <v>0.43938403938697967</v>
      </c>
      <c r="Q10" s="257">
        <v>1</v>
      </c>
      <c r="R10" s="257">
        <v>1</v>
      </c>
      <c r="S10" s="257">
        <v>1</v>
      </c>
      <c r="T10" s="147">
        <v>1.7040358426295192</v>
      </c>
      <c r="U10" s="257">
        <v>7</v>
      </c>
      <c r="V10" s="257">
        <v>9</v>
      </c>
      <c r="W10" s="257">
        <v>13</v>
      </c>
      <c r="X10" s="97">
        <v>0.61445703753217984</v>
      </c>
      <c r="Y10" s="97">
        <v>3.2055566759108034E-2</v>
      </c>
    </row>
    <row r="11" spans="1:25" ht="28.35" customHeight="1">
      <c r="A11" s="76" t="s">
        <v>9</v>
      </c>
      <c r="B11" s="398"/>
      <c r="C11" s="96" t="s">
        <v>552</v>
      </c>
      <c r="D11" s="147">
        <v>0.73656590001762612</v>
      </c>
      <c r="E11" s="257">
        <v>2</v>
      </c>
      <c r="F11" s="257">
        <v>2</v>
      </c>
      <c r="G11" s="257">
        <v>3</v>
      </c>
      <c r="H11" s="147">
        <v>1.5709233292514559</v>
      </c>
      <c r="I11" s="257">
        <v>7</v>
      </c>
      <c r="J11" s="257">
        <v>8</v>
      </c>
      <c r="K11" s="257">
        <v>12</v>
      </c>
      <c r="L11" s="147">
        <v>1.7199753375348878</v>
      </c>
      <c r="M11" s="257">
        <v>7</v>
      </c>
      <c r="N11" s="257">
        <v>9</v>
      </c>
      <c r="O11" s="257">
        <v>13</v>
      </c>
      <c r="P11" s="147">
        <v>1.3020339872967053</v>
      </c>
      <c r="Q11" s="257">
        <v>8</v>
      </c>
      <c r="R11" s="257">
        <v>10</v>
      </c>
      <c r="S11" s="257">
        <v>14</v>
      </c>
      <c r="T11" s="147">
        <v>1.8232437155804837</v>
      </c>
      <c r="U11" s="257">
        <v>8</v>
      </c>
      <c r="V11" s="257">
        <v>10</v>
      </c>
      <c r="W11" s="257">
        <v>14</v>
      </c>
      <c r="X11" s="97">
        <v>9.4881784176223949E-2</v>
      </c>
      <c r="Y11" s="97">
        <v>6.0040615578594636E-2</v>
      </c>
    </row>
    <row r="12" spans="1:25" ht="28.35" customHeight="1">
      <c r="A12" s="76" t="s">
        <v>10</v>
      </c>
      <c r="B12" s="398"/>
      <c r="C12" s="96" t="s">
        <v>553</v>
      </c>
      <c r="D12" s="147">
        <v>0.53476255135684092</v>
      </c>
      <c r="E12" s="257">
        <v>1</v>
      </c>
      <c r="F12" s="257">
        <v>1</v>
      </c>
      <c r="G12" s="257">
        <v>1</v>
      </c>
      <c r="H12" s="147">
        <v>0</v>
      </c>
      <c r="I12" s="257">
        <v>1</v>
      </c>
      <c r="J12" s="257">
        <v>1</v>
      </c>
      <c r="K12" s="257">
        <v>1</v>
      </c>
      <c r="L12" s="147">
        <v>1.4343719853760315</v>
      </c>
      <c r="M12" s="257">
        <v>5</v>
      </c>
      <c r="N12" s="257">
        <v>6</v>
      </c>
      <c r="O12" s="257">
        <v>10</v>
      </c>
      <c r="P12" s="147">
        <v>1.1707830062649025</v>
      </c>
      <c r="Q12" s="257">
        <v>7</v>
      </c>
      <c r="R12" s="257">
        <v>9</v>
      </c>
      <c r="S12" s="257">
        <v>13</v>
      </c>
      <c r="T12" s="147">
        <v>1.3173019257830214</v>
      </c>
      <c r="U12" s="257">
        <v>5</v>
      </c>
      <c r="V12" s="257">
        <v>6</v>
      </c>
      <c r="W12" s="257">
        <v>10</v>
      </c>
      <c r="X12" s="97">
        <v>1</v>
      </c>
      <c r="Y12" s="97">
        <v>-8.1617642275911617E-2</v>
      </c>
    </row>
    <row r="13" spans="1:25" ht="28.35" customHeight="1">
      <c r="A13" s="76" t="s">
        <v>11</v>
      </c>
      <c r="B13" s="398"/>
      <c r="C13" s="96" t="s">
        <v>554</v>
      </c>
      <c r="D13" s="147">
        <v>1.1678531069795883</v>
      </c>
      <c r="E13" s="257">
        <v>7</v>
      </c>
      <c r="F13" s="257">
        <v>8</v>
      </c>
      <c r="G13" s="257">
        <v>11</v>
      </c>
      <c r="H13" s="147">
        <v>1.6436751207530051</v>
      </c>
      <c r="I13" s="257">
        <v>8</v>
      </c>
      <c r="J13" s="257">
        <v>9</v>
      </c>
      <c r="K13" s="257">
        <v>13</v>
      </c>
      <c r="L13" s="147">
        <v>1.0989237681159425</v>
      </c>
      <c r="M13" s="257">
        <v>3</v>
      </c>
      <c r="N13" s="257">
        <v>4</v>
      </c>
      <c r="O13" s="257">
        <v>6</v>
      </c>
      <c r="P13" s="147">
        <v>0.76459361301836304</v>
      </c>
      <c r="Q13" s="257">
        <v>4</v>
      </c>
      <c r="R13" s="257">
        <v>4</v>
      </c>
      <c r="S13" s="257">
        <v>6</v>
      </c>
      <c r="T13" s="147">
        <v>1.2564186633039094</v>
      </c>
      <c r="U13" s="257">
        <v>4</v>
      </c>
      <c r="V13" s="257">
        <v>5</v>
      </c>
      <c r="W13" s="257">
        <v>9</v>
      </c>
      <c r="X13" s="97">
        <v>-0.33142276460782572</v>
      </c>
      <c r="Y13" s="97">
        <v>0.14331739812852096</v>
      </c>
    </row>
    <row r="14" spans="1:25" ht="28.35" customHeight="1">
      <c r="A14" s="76" t="s">
        <v>13</v>
      </c>
      <c r="B14" s="398"/>
      <c r="C14" s="96" t="s">
        <v>555</v>
      </c>
      <c r="D14" s="147">
        <v>0.81473700634124324</v>
      </c>
      <c r="E14" s="257">
        <v>3</v>
      </c>
      <c r="F14" s="257">
        <v>3</v>
      </c>
      <c r="G14" s="257">
        <v>4</v>
      </c>
      <c r="H14" s="147">
        <v>1.0781918615227462</v>
      </c>
      <c r="I14" s="257">
        <v>6</v>
      </c>
      <c r="J14" s="257">
        <v>7</v>
      </c>
      <c r="K14" s="257">
        <v>11</v>
      </c>
      <c r="L14" s="147">
        <v>1.2513351947094928</v>
      </c>
      <c r="M14" s="257">
        <v>4</v>
      </c>
      <c r="N14" s="257">
        <v>5</v>
      </c>
      <c r="O14" s="257">
        <v>7</v>
      </c>
      <c r="P14" s="147">
        <v>0.77180815158848171</v>
      </c>
      <c r="Q14" s="257">
        <v>5</v>
      </c>
      <c r="R14" s="257">
        <v>5</v>
      </c>
      <c r="S14" s="257">
        <v>7</v>
      </c>
      <c r="T14" s="147">
        <v>1.0057531763130767</v>
      </c>
      <c r="U14" s="257">
        <v>2</v>
      </c>
      <c r="V14" s="257">
        <v>3</v>
      </c>
      <c r="W14" s="257">
        <v>6</v>
      </c>
      <c r="X14" s="97">
        <v>0.16058675581376947</v>
      </c>
      <c r="Y14" s="97">
        <v>-0.19625598275722589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1.1115706228803477</v>
      </c>
      <c r="E15" s="258">
        <v>6</v>
      </c>
      <c r="F15" s="258">
        <v>6</v>
      </c>
      <c r="G15" s="258">
        <v>9</v>
      </c>
      <c r="H15" s="148">
        <v>0.19842017981929558</v>
      </c>
      <c r="I15" s="258">
        <v>2</v>
      </c>
      <c r="J15" s="258">
        <v>2</v>
      </c>
      <c r="K15" s="258">
        <v>2</v>
      </c>
      <c r="L15" s="148">
        <v>0.68104089441053095</v>
      </c>
      <c r="M15" s="258">
        <v>1</v>
      </c>
      <c r="N15" s="258">
        <v>2</v>
      </c>
      <c r="O15" s="258">
        <v>2</v>
      </c>
      <c r="P15" s="148">
        <v>0.81270025261173606</v>
      </c>
      <c r="Q15" s="258">
        <v>6</v>
      </c>
      <c r="R15" s="258">
        <v>6</v>
      </c>
      <c r="S15" s="258">
        <v>10</v>
      </c>
      <c r="T15" s="148">
        <v>0.64996630908581343</v>
      </c>
      <c r="U15" s="258">
        <v>1</v>
      </c>
      <c r="V15" s="258">
        <v>2</v>
      </c>
      <c r="W15" s="258">
        <v>3</v>
      </c>
      <c r="X15" s="99">
        <v>2.4323166879032452</v>
      </c>
      <c r="Y15" s="99">
        <v>-4.5628075464710371E-2</v>
      </c>
    </row>
    <row r="16" spans="1:25" ht="28.35" customHeight="1" thickTop="1">
      <c r="A16" s="76" t="s">
        <v>3</v>
      </c>
      <c r="C16" s="100" t="s">
        <v>557</v>
      </c>
      <c r="D16" s="149">
        <v>1.2929369593994962</v>
      </c>
      <c r="E16" s="259"/>
      <c r="F16" s="260">
        <v>9</v>
      </c>
      <c r="G16" s="260">
        <v>13</v>
      </c>
      <c r="H16" s="149">
        <v>0.79586087550858109</v>
      </c>
      <c r="I16" s="259"/>
      <c r="J16" s="260">
        <v>5</v>
      </c>
      <c r="K16" s="260">
        <v>7</v>
      </c>
      <c r="L16" s="149">
        <v>0.44691155107400504</v>
      </c>
      <c r="M16" s="259"/>
      <c r="N16" s="260">
        <v>1</v>
      </c>
      <c r="O16" s="260">
        <v>1</v>
      </c>
      <c r="P16" s="149">
        <v>0.87168690386645109</v>
      </c>
      <c r="Q16" s="259"/>
      <c r="R16" s="260">
        <v>7</v>
      </c>
      <c r="S16" s="260">
        <v>11</v>
      </c>
      <c r="T16" s="149">
        <v>0.32419407172045134</v>
      </c>
      <c r="U16" s="259"/>
      <c r="V16" s="260">
        <v>1</v>
      </c>
      <c r="W16" s="260">
        <v>1</v>
      </c>
      <c r="X16" s="101">
        <v>-0.43845518126718575</v>
      </c>
      <c r="Y16" s="101">
        <v>-0.27459008177041422</v>
      </c>
    </row>
    <row r="17" spans="1:25" ht="28.35" customHeight="1">
      <c r="A17" s="76" t="s">
        <v>12</v>
      </c>
      <c r="C17" s="96" t="s">
        <v>558</v>
      </c>
      <c r="D17" s="147">
        <v>1.1585553818889336</v>
      </c>
      <c r="E17" s="261"/>
      <c r="F17" s="257">
        <v>7</v>
      </c>
      <c r="G17" s="257">
        <v>10</v>
      </c>
      <c r="H17" s="147">
        <v>1.7343952062578827</v>
      </c>
      <c r="I17" s="261"/>
      <c r="J17" s="257">
        <v>10</v>
      </c>
      <c r="K17" s="257">
        <v>14</v>
      </c>
      <c r="L17" s="147">
        <v>1.4864516393442624</v>
      </c>
      <c r="M17" s="261"/>
      <c r="N17" s="257">
        <v>7</v>
      </c>
      <c r="O17" s="257">
        <v>11</v>
      </c>
      <c r="P17" s="147">
        <v>1.0308966258650907</v>
      </c>
      <c r="Q17" s="261"/>
      <c r="R17" s="257">
        <v>8</v>
      </c>
      <c r="S17" s="257">
        <v>12</v>
      </c>
      <c r="T17" s="147">
        <v>1.5929270602811736</v>
      </c>
      <c r="U17" s="261"/>
      <c r="V17" s="257">
        <v>7</v>
      </c>
      <c r="W17" s="257">
        <v>11</v>
      </c>
      <c r="X17" s="97">
        <v>-0.14295678748362162</v>
      </c>
      <c r="Y17" s="97">
        <v>7.1630598748494867E-2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1.0930110575263927</v>
      </c>
      <c r="E20" s="259"/>
      <c r="F20" s="260">
        <v>2</v>
      </c>
      <c r="G20" s="260">
        <v>8</v>
      </c>
      <c r="H20" s="149">
        <v>0.88668469227707969</v>
      </c>
      <c r="I20" s="259"/>
      <c r="J20" s="260">
        <v>2</v>
      </c>
      <c r="K20" s="260">
        <v>8</v>
      </c>
      <c r="L20" s="149">
        <v>1.335134455183655</v>
      </c>
      <c r="M20" s="259"/>
      <c r="N20" s="260">
        <v>3</v>
      </c>
      <c r="O20" s="260">
        <v>9</v>
      </c>
      <c r="P20" s="149">
        <v>0.78657885119415683</v>
      </c>
      <c r="Q20" s="259"/>
      <c r="R20" s="260">
        <v>2</v>
      </c>
      <c r="S20" s="260">
        <v>8</v>
      </c>
      <c r="T20" s="149">
        <v>1.1320867822403768</v>
      </c>
      <c r="U20" s="259"/>
      <c r="V20" s="260">
        <v>3</v>
      </c>
      <c r="W20" s="260">
        <v>8</v>
      </c>
      <c r="X20" s="101">
        <v>0.50576012737393627</v>
      </c>
      <c r="Y20" s="101">
        <v>-0.1520803183192122</v>
      </c>
    </row>
    <row r="21" spans="1:25" ht="28.35" customHeight="1">
      <c r="A21" s="76" t="s">
        <v>14</v>
      </c>
      <c r="C21" s="96" t="s">
        <v>560</v>
      </c>
      <c r="D21" s="147">
        <v>0.58788914950258719</v>
      </c>
      <c r="E21" s="261"/>
      <c r="F21" s="257">
        <v>1</v>
      </c>
      <c r="G21" s="257">
        <v>2</v>
      </c>
      <c r="H21" s="147">
        <v>0.70783468877269373</v>
      </c>
      <c r="I21" s="261"/>
      <c r="J21" s="257">
        <v>1</v>
      </c>
      <c r="K21" s="257">
        <v>6</v>
      </c>
      <c r="L21" s="147">
        <v>1.2947036866758332</v>
      </c>
      <c r="M21" s="261"/>
      <c r="N21" s="257">
        <v>2</v>
      </c>
      <c r="O21" s="257">
        <v>8</v>
      </c>
      <c r="P21" s="147">
        <v>0.78859786440009094</v>
      </c>
      <c r="Q21" s="261"/>
      <c r="R21" s="257">
        <v>3</v>
      </c>
      <c r="S21" s="257">
        <v>9</v>
      </c>
      <c r="T21" s="147">
        <v>0.70332302805181068</v>
      </c>
      <c r="U21" s="261"/>
      <c r="V21" s="257">
        <v>1</v>
      </c>
      <c r="W21" s="257">
        <v>4</v>
      </c>
      <c r="X21" s="97">
        <v>0.82910460198087321</v>
      </c>
      <c r="Y21" s="97">
        <v>-0.45676911613838012</v>
      </c>
    </row>
    <row r="22" spans="1:25" ht="28.35" customHeight="1">
      <c r="A22" s="76" t="s">
        <v>15</v>
      </c>
      <c r="C22" s="96" t="s">
        <v>561</v>
      </c>
      <c r="D22" s="147">
        <v>1.2323647091611889</v>
      </c>
      <c r="E22" s="261"/>
      <c r="F22" s="257">
        <v>3</v>
      </c>
      <c r="G22" s="257">
        <v>12</v>
      </c>
      <c r="H22" s="147">
        <v>0.91120046778364128</v>
      </c>
      <c r="I22" s="261"/>
      <c r="J22" s="257">
        <v>3</v>
      </c>
      <c r="K22" s="257">
        <v>9</v>
      </c>
      <c r="L22" s="147">
        <v>0.95090433379404649</v>
      </c>
      <c r="M22" s="261"/>
      <c r="N22" s="257">
        <v>1</v>
      </c>
      <c r="O22" s="257">
        <v>3</v>
      </c>
      <c r="P22" s="147">
        <v>0.69169169413107978</v>
      </c>
      <c r="Q22" s="261"/>
      <c r="R22" s="257">
        <v>1</v>
      </c>
      <c r="S22" s="257">
        <v>3</v>
      </c>
      <c r="T22" s="147">
        <v>0.92307692307692268</v>
      </c>
      <c r="U22" s="261"/>
      <c r="V22" s="257">
        <v>2</v>
      </c>
      <c r="W22" s="257">
        <v>5</v>
      </c>
      <c r="X22" s="97">
        <v>4.3573140504392871E-2</v>
      </c>
      <c r="Y22" s="97">
        <v>-2.9264153846154217E-2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0.82882748219372349</v>
      </c>
      <c r="E25" s="259"/>
      <c r="F25" s="259"/>
      <c r="G25" s="260">
        <v>5</v>
      </c>
      <c r="H25" s="149">
        <v>0.68508575911864156</v>
      </c>
      <c r="I25" s="259"/>
      <c r="J25" s="259"/>
      <c r="K25" s="260">
        <v>5</v>
      </c>
      <c r="L25" s="149">
        <v>0.95684006975061198</v>
      </c>
      <c r="M25" s="259"/>
      <c r="N25" s="259"/>
      <c r="O25" s="260">
        <v>4</v>
      </c>
      <c r="P25" s="149">
        <v>0.75008844516682338</v>
      </c>
      <c r="Q25" s="259"/>
      <c r="R25" s="259"/>
      <c r="S25" s="260">
        <v>5</v>
      </c>
      <c r="T25" s="149">
        <v>0.48619332529142922</v>
      </c>
      <c r="U25" s="259"/>
      <c r="V25" s="259"/>
      <c r="W25" s="260">
        <v>2</v>
      </c>
      <c r="X25" s="101">
        <v>0.39667195969973257</v>
      </c>
      <c r="Y25" s="101">
        <v>-0.49187608184286302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0.89104696609107303</v>
      </c>
      <c r="E28" s="265"/>
      <c r="F28" s="265"/>
      <c r="G28" s="265"/>
      <c r="H28" s="149">
        <v>0.79367562059266827</v>
      </c>
      <c r="I28" s="265"/>
      <c r="J28" s="265"/>
      <c r="K28" s="265"/>
      <c r="L28" s="149">
        <v>1.1056276297481809</v>
      </c>
      <c r="M28" s="265"/>
      <c r="N28" s="265"/>
      <c r="O28" s="265"/>
      <c r="P28" s="149">
        <v>0.79502774567239409</v>
      </c>
      <c r="Q28" s="265"/>
      <c r="R28" s="265"/>
      <c r="S28" s="265"/>
      <c r="T28" s="149">
        <v>0.77140459826569752</v>
      </c>
      <c r="U28" s="265"/>
      <c r="V28" s="265"/>
      <c r="W28" s="265"/>
      <c r="X28" s="105">
        <v>0.39304723625322646</v>
      </c>
      <c r="Y28" s="105">
        <v>-0.30229258250230817</v>
      </c>
    </row>
    <row r="29" spans="1:25" ht="28.35" customHeight="1">
      <c r="C29" s="96" t="s">
        <v>28</v>
      </c>
      <c r="D29" s="147">
        <v>1.0442490479085733</v>
      </c>
      <c r="E29" s="266"/>
      <c r="F29" s="266"/>
      <c r="G29" s="266"/>
      <c r="H29" s="147">
        <v>0.84127278389283044</v>
      </c>
      <c r="I29" s="266"/>
      <c r="J29" s="266"/>
      <c r="K29" s="266"/>
      <c r="L29" s="147">
        <v>1.2730194406926629</v>
      </c>
      <c r="M29" s="266"/>
      <c r="N29" s="266"/>
      <c r="O29" s="266"/>
      <c r="P29" s="147">
        <v>0.77919350139131927</v>
      </c>
      <c r="Q29" s="266"/>
      <c r="R29" s="266"/>
      <c r="S29" s="266"/>
      <c r="T29" s="147">
        <v>1.0965979266732164</v>
      </c>
      <c r="U29" s="266"/>
      <c r="V29" s="266"/>
      <c r="W29" s="266"/>
      <c r="X29" s="106">
        <v>0.51320649504671545</v>
      </c>
      <c r="Y29" s="106">
        <v>-0.13858509020369225</v>
      </c>
    </row>
    <row r="30" spans="1:25" ht="28.35" customHeight="1">
      <c r="C30" s="96" t="s">
        <v>29</v>
      </c>
      <c r="D30" s="147">
        <v>0.99507965443658963</v>
      </c>
      <c r="E30" s="266"/>
      <c r="F30" s="266"/>
      <c r="G30" s="266"/>
      <c r="H30" s="147">
        <v>0.84983001554013071</v>
      </c>
      <c r="I30" s="266"/>
      <c r="J30" s="266"/>
      <c r="K30" s="266"/>
      <c r="L30" s="147">
        <v>1.3428535900427621</v>
      </c>
      <c r="M30" s="266"/>
      <c r="N30" s="266"/>
      <c r="O30" s="266"/>
      <c r="P30" s="147">
        <v>0.76820088230342232</v>
      </c>
      <c r="Q30" s="266"/>
      <c r="R30" s="266"/>
      <c r="S30" s="266"/>
      <c r="T30" s="147">
        <v>1.2868602945434655</v>
      </c>
      <c r="U30" s="266"/>
      <c r="V30" s="266"/>
      <c r="W30" s="266"/>
      <c r="X30" s="106">
        <v>0.58014375285306663</v>
      </c>
      <c r="Y30" s="106">
        <v>-4.1697245265221672E-2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85" priority="1" operator="notEqual">
      <formula>""" """</formula>
    </cfRule>
    <cfRule type="cellIs" dxfId="84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0.85546875" style="82" customWidth="1"/>
    <col min="25" max="25" width="11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192</v>
      </c>
    </row>
    <row r="3" spans="1:25" ht="15.75">
      <c r="A3" s="84" t="s">
        <v>104</v>
      </c>
    </row>
    <row r="4" spans="1:25" ht="15.75">
      <c r="A4" s="87" t="s">
        <v>62</v>
      </c>
      <c r="B4" s="394" t="s">
        <v>192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233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4.2627724320109257</v>
      </c>
      <c r="E8" s="257">
        <v>4</v>
      </c>
      <c r="F8" s="257">
        <v>4</v>
      </c>
      <c r="G8" s="257">
        <v>6</v>
      </c>
      <c r="H8" s="122">
        <v>3.5503395974734708</v>
      </c>
      <c r="I8" s="257">
        <v>5</v>
      </c>
      <c r="J8" s="257">
        <v>5</v>
      </c>
      <c r="K8" s="257">
        <v>7</v>
      </c>
      <c r="L8" s="122">
        <v>4.623332698788853</v>
      </c>
      <c r="M8" s="257">
        <v>2</v>
      </c>
      <c r="N8" s="257">
        <v>3</v>
      </c>
      <c r="O8" s="257">
        <v>5</v>
      </c>
      <c r="P8" s="122">
        <v>2.6262836300606818</v>
      </c>
      <c r="Q8" s="257">
        <v>3</v>
      </c>
      <c r="R8" s="257">
        <v>3</v>
      </c>
      <c r="S8" s="257">
        <v>3</v>
      </c>
      <c r="T8" s="122">
        <v>5.1439636158605726</v>
      </c>
      <c r="U8" s="257">
        <v>3</v>
      </c>
      <c r="V8" s="257">
        <v>4</v>
      </c>
      <c r="W8" s="257">
        <v>7</v>
      </c>
      <c r="X8" s="97">
        <v>0.30222266683416898</v>
      </c>
      <c r="Y8" s="97">
        <v>0.11260944236353709</v>
      </c>
    </row>
    <row r="9" spans="1:25" ht="28.35" customHeight="1">
      <c r="A9" s="76" t="s">
        <v>7</v>
      </c>
      <c r="B9" s="398"/>
      <c r="C9" s="96" t="s">
        <v>550</v>
      </c>
      <c r="D9" s="122">
        <v>3.7270930678767482</v>
      </c>
      <c r="E9" s="257">
        <v>3</v>
      </c>
      <c r="F9" s="257">
        <v>3</v>
      </c>
      <c r="G9" s="257">
        <v>5</v>
      </c>
      <c r="H9" s="122">
        <v>1.8010699948561484</v>
      </c>
      <c r="I9" s="257">
        <v>3</v>
      </c>
      <c r="J9" s="257">
        <v>3</v>
      </c>
      <c r="K9" s="257">
        <v>3</v>
      </c>
      <c r="L9" s="122">
        <v>6.0177957927690438</v>
      </c>
      <c r="M9" s="257">
        <v>4</v>
      </c>
      <c r="N9" s="257">
        <v>5</v>
      </c>
      <c r="O9" s="257">
        <v>8</v>
      </c>
      <c r="P9" s="122">
        <v>2.1897991929270932</v>
      </c>
      <c r="Q9" s="257">
        <v>2</v>
      </c>
      <c r="R9" s="257">
        <v>2</v>
      </c>
      <c r="S9" s="257">
        <v>2</v>
      </c>
      <c r="T9" s="122">
        <v>4.8029662902477819</v>
      </c>
      <c r="U9" s="257">
        <v>2</v>
      </c>
      <c r="V9" s="257">
        <v>3</v>
      </c>
      <c r="W9" s="257">
        <v>6</v>
      </c>
      <c r="X9" s="97">
        <v>2.3412337165994961</v>
      </c>
      <c r="Y9" s="97">
        <v>-0.20187283589466354</v>
      </c>
    </row>
    <row r="10" spans="1:25" ht="28.35" customHeight="1">
      <c r="A10" s="76" t="s">
        <v>8</v>
      </c>
      <c r="B10" s="398"/>
      <c r="C10" s="96" t="s">
        <v>551</v>
      </c>
      <c r="D10" s="122">
        <v>4.9828019497807752</v>
      </c>
      <c r="E10" s="257">
        <v>7</v>
      </c>
      <c r="F10" s="257">
        <v>8</v>
      </c>
      <c r="G10" s="257">
        <v>10</v>
      </c>
      <c r="H10" s="122">
        <v>3.509687910482775</v>
      </c>
      <c r="I10" s="257">
        <v>4</v>
      </c>
      <c r="J10" s="257">
        <v>4</v>
      </c>
      <c r="K10" s="257">
        <v>6</v>
      </c>
      <c r="L10" s="122">
        <v>6.0803196907794437</v>
      </c>
      <c r="M10" s="257">
        <v>5</v>
      </c>
      <c r="N10" s="257">
        <v>6</v>
      </c>
      <c r="O10" s="257">
        <v>9</v>
      </c>
      <c r="P10" s="122">
        <v>1.7106138852754214</v>
      </c>
      <c r="Q10" s="257">
        <v>1</v>
      </c>
      <c r="R10" s="257">
        <v>1</v>
      </c>
      <c r="S10" s="257">
        <v>1</v>
      </c>
      <c r="T10" s="122">
        <v>6.5264399866157206</v>
      </c>
      <c r="U10" s="257">
        <v>5</v>
      </c>
      <c r="V10" s="257">
        <v>6</v>
      </c>
      <c r="W10" s="257">
        <v>10</v>
      </c>
      <c r="X10" s="97">
        <v>0.73243885093562788</v>
      </c>
      <c r="Y10" s="97">
        <v>7.3371190747223425E-2</v>
      </c>
    </row>
    <row r="11" spans="1:25" ht="28.35" customHeight="1">
      <c r="A11" s="76" t="s">
        <v>9</v>
      </c>
      <c r="B11" s="398"/>
      <c r="C11" s="96" t="s">
        <v>552</v>
      </c>
      <c r="D11" s="122">
        <v>3.6935609898054307</v>
      </c>
      <c r="E11" s="257">
        <v>2</v>
      </c>
      <c r="F11" s="257">
        <v>2</v>
      </c>
      <c r="G11" s="257">
        <v>4</v>
      </c>
      <c r="H11" s="122">
        <v>7.3093389451469104</v>
      </c>
      <c r="I11" s="257">
        <v>7</v>
      </c>
      <c r="J11" s="257">
        <v>9</v>
      </c>
      <c r="K11" s="257">
        <v>13</v>
      </c>
      <c r="L11" s="122">
        <v>8.0551776748425823</v>
      </c>
      <c r="M11" s="257">
        <v>8</v>
      </c>
      <c r="N11" s="257">
        <v>10</v>
      </c>
      <c r="O11" s="257">
        <v>14</v>
      </c>
      <c r="P11" s="122">
        <v>6.7737023256407198</v>
      </c>
      <c r="Q11" s="257">
        <v>8</v>
      </c>
      <c r="R11" s="257">
        <v>10</v>
      </c>
      <c r="S11" s="257">
        <v>14</v>
      </c>
      <c r="T11" s="122">
        <v>8.8971062945182577</v>
      </c>
      <c r="U11" s="257">
        <v>8</v>
      </c>
      <c r="V11" s="257">
        <v>10</v>
      </c>
      <c r="W11" s="257">
        <v>14</v>
      </c>
      <c r="X11" s="97">
        <v>0.10203914954455318</v>
      </c>
      <c r="Y11" s="97">
        <v>0.10452017989685491</v>
      </c>
    </row>
    <row r="12" spans="1:25" ht="28.35" customHeight="1">
      <c r="A12" s="76" t="s">
        <v>10</v>
      </c>
      <c r="B12" s="398"/>
      <c r="C12" s="96" t="s">
        <v>553</v>
      </c>
      <c r="D12" s="122">
        <v>3.3017189085275263</v>
      </c>
      <c r="E12" s="257">
        <v>1</v>
      </c>
      <c r="F12" s="257">
        <v>1</v>
      </c>
      <c r="G12" s="257">
        <v>2</v>
      </c>
      <c r="H12" s="122">
        <v>0</v>
      </c>
      <c r="I12" s="257">
        <v>1</v>
      </c>
      <c r="J12" s="257">
        <v>1</v>
      </c>
      <c r="K12" s="257">
        <v>1</v>
      </c>
      <c r="L12" s="122">
        <v>7.6909286193692399</v>
      </c>
      <c r="M12" s="257">
        <v>7</v>
      </c>
      <c r="N12" s="257">
        <v>9</v>
      </c>
      <c r="O12" s="257">
        <v>13</v>
      </c>
      <c r="P12" s="122">
        <v>6.0547946782093165</v>
      </c>
      <c r="Q12" s="257">
        <v>7</v>
      </c>
      <c r="R12" s="257">
        <v>9</v>
      </c>
      <c r="S12" s="257">
        <v>13</v>
      </c>
      <c r="T12" s="122">
        <v>6.7358998073765886</v>
      </c>
      <c r="U12" s="257">
        <v>7</v>
      </c>
      <c r="V12" s="257">
        <v>8</v>
      </c>
      <c r="W12" s="257">
        <v>12</v>
      </c>
      <c r="X12" s="97">
        <v>1</v>
      </c>
      <c r="Y12" s="97">
        <v>-0.1241760077693943</v>
      </c>
    </row>
    <row r="13" spans="1:25" ht="28.35" customHeight="1">
      <c r="A13" s="76" t="s">
        <v>11</v>
      </c>
      <c r="B13" s="398"/>
      <c r="C13" s="96" t="s">
        <v>554</v>
      </c>
      <c r="D13" s="122">
        <v>5.7741211637731586</v>
      </c>
      <c r="E13" s="257">
        <v>8</v>
      </c>
      <c r="F13" s="257">
        <v>9</v>
      </c>
      <c r="G13" s="257">
        <v>12</v>
      </c>
      <c r="H13" s="122">
        <v>8.0526990861287278</v>
      </c>
      <c r="I13" s="257">
        <v>8</v>
      </c>
      <c r="J13" s="257">
        <v>10</v>
      </c>
      <c r="K13" s="257">
        <v>14</v>
      </c>
      <c r="L13" s="122">
        <v>5.3016867708582529</v>
      </c>
      <c r="M13" s="257">
        <v>3</v>
      </c>
      <c r="N13" s="257">
        <v>4</v>
      </c>
      <c r="O13" s="257">
        <v>6</v>
      </c>
      <c r="P13" s="122">
        <v>3.7522345176691783</v>
      </c>
      <c r="Q13" s="257">
        <v>5</v>
      </c>
      <c r="R13" s="257">
        <v>5</v>
      </c>
      <c r="S13" s="257">
        <v>8</v>
      </c>
      <c r="T13" s="122">
        <v>6.653410686005012</v>
      </c>
      <c r="U13" s="257">
        <v>6</v>
      </c>
      <c r="V13" s="257">
        <v>7</v>
      </c>
      <c r="W13" s="257">
        <v>11</v>
      </c>
      <c r="X13" s="97">
        <v>-0.3416261163923614</v>
      </c>
      <c r="Y13" s="97">
        <v>0.25496110456331955</v>
      </c>
    </row>
    <row r="14" spans="1:25" ht="28.35" customHeight="1">
      <c r="A14" s="76" t="s">
        <v>13</v>
      </c>
      <c r="B14" s="398"/>
      <c r="C14" s="96" t="s">
        <v>555</v>
      </c>
      <c r="D14" s="122">
        <v>4.4135832563335455</v>
      </c>
      <c r="E14" s="257">
        <v>5</v>
      </c>
      <c r="F14" s="257">
        <v>5</v>
      </c>
      <c r="G14" s="257">
        <v>7</v>
      </c>
      <c r="H14" s="122">
        <v>5.6464866715944355</v>
      </c>
      <c r="I14" s="257">
        <v>6</v>
      </c>
      <c r="J14" s="257">
        <v>7</v>
      </c>
      <c r="K14" s="257">
        <v>11</v>
      </c>
      <c r="L14" s="122">
        <v>6.1989884778286148</v>
      </c>
      <c r="M14" s="257">
        <v>6</v>
      </c>
      <c r="N14" s="257">
        <v>7</v>
      </c>
      <c r="O14" s="257">
        <v>10</v>
      </c>
      <c r="P14" s="122">
        <v>3.9525393701737648</v>
      </c>
      <c r="Q14" s="257">
        <v>6</v>
      </c>
      <c r="R14" s="257">
        <v>6</v>
      </c>
      <c r="S14" s="257">
        <v>9</v>
      </c>
      <c r="T14" s="122">
        <v>5.6962198859530231</v>
      </c>
      <c r="U14" s="257">
        <v>4</v>
      </c>
      <c r="V14" s="257">
        <v>5</v>
      </c>
      <c r="W14" s="257">
        <v>9</v>
      </c>
      <c r="X14" s="97">
        <v>9.7848775418815537E-2</v>
      </c>
      <c r="Y14" s="97">
        <v>-8.1104940535669745E-2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4.7927420927050379</v>
      </c>
      <c r="E15" s="258">
        <v>6</v>
      </c>
      <c r="F15" s="258">
        <v>6</v>
      </c>
      <c r="G15" s="258">
        <v>8</v>
      </c>
      <c r="H15" s="124">
        <v>0.7939006645836032</v>
      </c>
      <c r="I15" s="258">
        <v>2</v>
      </c>
      <c r="J15" s="258">
        <v>2</v>
      </c>
      <c r="K15" s="258">
        <v>2</v>
      </c>
      <c r="L15" s="124">
        <v>2.4263854653633659</v>
      </c>
      <c r="M15" s="258">
        <v>1</v>
      </c>
      <c r="N15" s="258">
        <v>1</v>
      </c>
      <c r="O15" s="258">
        <v>1</v>
      </c>
      <c r="P15" s="124">
        <v>3.3975430616118256</v>
      </c>
      <c r="Q15" s="258">
        <v>4</v>
      </c>
      <c r="R15" s="258">
        <v>4</v>
      </c>
      <c r="S15" s="258">
        <v>6</v>
      </c>
      <c r="T15" s="124">
        <v>2.3836714858461909</v>
      </c>
      <c r="U15" s="258">
        <v>1</v>
      </c>
      <c r="V15" s="258">
        <v>2</v>
      </c>
      <c r="W15" s="258">
        <v>3</v>
      </c>
      <c r="X15" s="99">
        <v>2.056283454096858</v>
      </c>
      <c r="Y15" s="99">
        <v>-1.7603954576433378E-2</v>
      </c>
    </row>
    <row r="16" spans="1:25" ht="28.35" customHeight="1" thickTop="1">
      <c r="A16" s="76" t="s">
        <v>3</v>
      </c>
      <c r="C16" s="100" t="s">
        <v>557</v>
      </c>
      <c r="D16" s="126">
        <v>7.838119501258757</v>
      </c>
      <c r="E16" s="259"/>
      <c r="F16" s="260">
        <v>10</v>
      </c>
      <c r="G16" s="260">
        <v>14</v>
      </c>
      <c r="H16" s="126">
        <v>4.9842467457425705</v>
      </c>
      <c r="I16" s="259"/>
      <c r="J16" s="260">
        <v>6</v>
      </c>
      <c r="K16" s="260">
        <v>10</v>
      </c>
      <c r="L16" s="126">
        <v>2.4459939752365831</v>
      </c>
      <c r="M16" s="259"/>
      <c r="N16" s="260">
        <v>2</v>
      </c>
      <c r="O16" s="260">
        <v>2</v>
      </c>
      <c r="P16" s="126">
        <v>4.7490778992885589</v>
      </c>
      <c r="Q16" s="259"/>
      <c r="R16" s="260">
        <v>8</v>
      </c>
      <c r="S16" s="260">
        <v>12</v>
      </c>
      <c r="T16" s="126">
        <v>1.3427024478524447</v>
      </c>
      <c r="U16" s="259"/>
      <c r="V16" s="260">
        <v>1</v>
      </c>
      <c r="W16" s="260">
        <v>1</v>
      </c>
      <c r="X16" s="101">
        <v>-0.50925503892320434</v>
      </c>
      <c r="Y16" s="101">
        <v>-0.45106060707996021</v>
      </c>
    </row>
    <row r="17" spans="1:25" ht="28.35" customHeight="1">
      <c r="A17" s="76" t="s">
        <v>12</v>
      </c>
      <c r="C17" s="96" t="s">
        <v>558</v>
      </c>
      <c r="D17" s="122">
        <v>4.8216217559151495</v>
      </c>
      <c r="E17" s="261"/>
      <c r="F17" s="257">
        <v>7</v>
      </c>
      <c r="G17" s="257">
        <v>9</v>
      </c>
      <c r="H17" s="122">
        <v>7.0487982757426488</v>
      </c>
      <c r="I17" s="261"/>
      <c r="J17" s="257">
        <v>8</v>
      </c>
      <c r="K17" s="257">
        <v>12</v>
      </c>
      <c r="L17" s="122">
        <v>7.0018185328185325</v>
      </c>
      <c r="M17" s="261"/>
      <c r="N17" s="257">
        <v>8</v>
      </c>
      <c r="O17" s="257">
        <v>12</v>
      </c>
      <c r="P17" s="122">
        <v>4.4949616029458275</v>
      </c>
      <c r="Q17" s="261"/>
      <c r="R17" s="257">
        <v>7</v>
      </c>
      <c r="S17" s="257">
        <v>11</v>
      </c>
      <c r="T17" s="122">
        <v>7.8790428044280434</v>
      </c>
      <c r="U17" s="261"/>
      <c r="V17" s="257">
        <v>9</v>
      </c>
      <c r="W17" s="257">
        <v>13</v>
      </c>
      <c r="X17" s="97">
        <v>-6.664929408717768E-3</v>
      </c>
      <c r="Y17" s="97">
        <v>0.1252852051931701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6.2385203367360278</v>
      </c>
      <c r="E20" s="259"/>
      <c r="F20" s="260">
        <v>3</v>
      </c>
      <c r="G20" s="260">
        <v>13</v>
      </c>
      <c r="H20" s="126">
        <v>4.9779904581324823</v>
      </c>
      <c r="I20" s="259"/>
      <c r="J20" s="260">
        <v>3</v>
      </c>
      <c r="K20" s="260">
        <v>9</v>
      </c>
      <c r="L20" s="126">
        <v>6.8518143527527897</v>
      </c>
      <c r="M20" s="259"/>
      <c r="N20" s="260">
        <v>3</v>
      </c>
      <c r="O20" s="260">
        <v>11</v>
      </c>
      <c r="P20" s="126">
        <v>4.0230808435136405</v>
      </c>
      <c r="Q20" s="259"/>
      <c r="R20" s="260">
        <v>3</v>
      </c>
      <c r="S20" s="260">
        <v>10</v>
      </c>
      <c r="T20" s="126">
        <v>5.4613807012275668</v>
      </c>
      <c r="U20" s="259"/>
      <c r="V20" s="260">
        <v>3</v>
      </c>
      <c r="W20" s="260">
        <v>8</v>
      </c>
      <c r="X20" s="101">
        <v>0.37642175299051939</v>
      </c>
      <c r="Y20" s="101">
        <v>-0.20292926514662524</v>
      </c>
    </row>
    <row r="21" spans="1:25" ht="28.35" customHeight="1">
      <c r="A21" s="76" t="s">
        <v>14</v>
      </c>
      <c r="C21" s="96" t="s">
        <v>560</v>
      </c>
      <c r="D21" s="122">
        <v>2.9934987979815331</v>
      </c>
      <c r="E21" s="261"/>
      <c r="F21" s="257">
        <v>1</v>
      </c>
      <c r="G21" s="257">
        <v>1</v>
      </c>
      <c r="H21" s="122">
        <v>3.4724542408535757</v>
      </c>
      <c r="I21" s="261"/>
      <c r="J21" s="257">
        <v>1</v>
      </c>
      <c r="K21" s="257">
        <v>5</v>
      </c>
      <c r="L21" s="122">
        <v>5.463679150062176</v>
      </c>
      <c r="M21" s="261"/>
      <c r="N21" s="257">
        <v>2</v>
      </c>
      <c r="O21" s="257">
        <v>7</v>
      </c>
      <c r="P21" s="122">
        <v>3.7342163723655051</v>
      </c>
      <c r="Q21" s="261"/>
      <c r="R21" s="257">
        <v>2</v>
      </c>
      <c r="S21" s="257">
        <v>7</v>
      </c>
      <c r="T21" s="122">
        <v>3.1767194547275954</v>
      </c>
      <c r="U21" s="261"/>
      <c r="V21" s="257">
        <v>1</v>
      </c>
      <c r="W21" s="257">
        <v>4</v>
      </c>
      <c r="X21" s="97">
        <v>0.5734344561785012</v>
      </c>
      <c r="Y21" s="97">
        <v>-0.41857503570804577</v>
      </c>
    </row>
    <row r="22" spans="1:25" ht="28.35" customHeight="1">
      <c r="A22" s="76" t="s">
        <v>15</v>
      </c>
      <c r="C22" s="96" t="s">
        <v>561</v>
      </c>
      <c r="D22" s="122">
        <v>5.2948205921712184</v>
      </c>
      <c r="E22" s="261"/>
      <c r="F22" s="257">
        <v>2</v>
      </c>
      <c r="G22" s="257">
        <v>11</v>
      </c>
      <c r="H22" s="122">
        <v>3.8391068821899417</v>
      </c>
      <c r="I22" s="261"/>
      <c r="J22" s="257">
        <v>2</v>
      </c>
      <c r="K22" s="257">
        <v>8</v>
      </c>
      <c r="L22" s="122">
        <v>3.9431763835437761</v>
      </c>
      <c r="M22" s="261"/>
      <c r="N22" s="257">
        <v>1</v>
      </c>
      <c r="O22" s="257">
        <v>4</v>
      </c>
      <c r="P22" s="122">
        <v>2.8287986124297593</v>
      </c>
      <c r="Q22" s="261"/>
      <c r="R22" s="257">
        <v>1</v>
      </c>
      <c r="S22" s="257">
        <v>4</v>
      </c>
      <c r="T22" s="122">
        <v>3.8588465323742627</v>
      </c>
      <c r="U22" s="261"/>
      <c r="V22" s="257">
        <v>2</v>
      </c>
      <c r="W22" s="257">
        <v>5</v>
      </c>
      <c r="X22" s="97">
        <v>2.7107737436700363E-2</v>
      </c>
      <c r="Y22" s="97">
        <v>-2.138627415234351E-2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3.5736540656167057</v>
      </c>
      <c r="E25" s="259"/>
      <c r="F25" s="259"/>
      <c r="G25" s="260">
        <v>3</v>
      </c>
      <c r="H25" s="126">
        <v>2.6806199216898174</v>
      </c>
      <c r="I25" s="259"/>
      <c r="J25" s="259"/>
      <c r="K25" s="260">
        <v>4</v>
      </c>
      <c r="L25" s="126">
        <v>3.7308138239267645</v>
      </c>
      <c r="M25" s="259"/>
      <c r="N25" s="259"/>
      <c r="O25" s="260">
        <v>3</v>
      </c>
      <c r="P25" s="126">
        <v>2.8778478526186571</v>
      </c>
      <c r="Q25" s="259"/>
      <c r="R25" s="259"/>
      <c r="S25" s="260">
        <v>5</v>
      </c>
      <c r="T25" s="126">
        <v>2.2189299632619366</v>
      </c>
      <c r="U25" s="259"/>
      <c r="V25" s="259"/>
      <c r="W25" s="260">
        <v>2</v>
      </c>
      <c r="X25" s="101">
        <v>0.39177277380484532</v>
      </c>
      <c r="Y25" s="101">
        <v>-0.40524237660123619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4.1323715445970386</v>
      </c>
      <c r="E28" s="265"/>
      <c r="F28" s="265"/>
      <c r="G28" s="265"/>
      <c r="H28" s="126">
        <v>3.4551025861454372</v>
      </c>
      <c r="I28" s="265"/>
      <c r="J28" s="265"/>
      <c r="K28" s="265"/>
      <c r="L28" s="126">
        <v>4.6614243663264476</v>
      </c>
      <c r="M28" s="265"/>
      <c r="N28" s="265"/>
      <c r="O28" s="265"/>
      <c r="P28" s="126">
        <v>3.3596868963488147</v>
      </c>
      <c r="Q28" s="265"/>
      <c r="R28" s="265"/>
      <c r="S28" s="265"/>
      <c r="T28" s="126">
        <v>3.5160121428311339</v>
      </c>
      <c r="U28" s="265"/>
      <c r="V28" s="265"/>
      <c r="W28" s="265"/>
      <c r="X28" s="105">
        <v>0.34914210218192121</v>
      </c>
      <c r="Y28" s="105">
        <v>-0.24572150773691182</v>
      </c>
    </row>
    <row r="29" spans="1:25" ht="28.35" customHeight="1">
      <c r="C29" s="96" t="s">
        <v>28</v>
      </c>
      <c r="D29" s="122">
        <v>4.6031626745192913</v>
      </c>
      <c r="E29" s="266"/>
      <c r="F29" s="266"/>
      <c r="G29" s="266"/>
      <c r="H29" s="122">
        <v>3.6947232398317063</v>
      </c>
      <c r="I29" s="266"/>
      <c r="J29" s="266"/>
      <c r="K29" s="266"/>
      <c r="L29" s="122">
        <v>5.7407374714156099</v>
      </c>
      <c r="M29" s="266"/>
      <c r="N29" s="266"/>
      <c r="O29" s="266"/>
      <c r="P29" s="122">
        <v>3.7432254450173419</v>
      </c>
      <c r="Q29" s="266"/>
      <c r="R29" s="266"/>
      <c r="S29" s="266"/>
      <c r="T29" s="122">
        <v>5.3026721585440697</v>
      </c>
      <c r="U29" s="266"/>
      <c r="V29" s="266"/>
      <c r="W29" s="266"/>
      <c r="X29" s="106">
        <v>0.55376657432048937</v>
      </c>
      <c r="Y29" s="106">
        <v>-7.6308194731559031E-2</v>
      </c>
    </row>
    <row r="30" spans="1:25" ht="28.35" customHeight="1">
      <c r="C30" s="96" t="s">
        <v>29</v>
      </c>
      <c r="D30" s="122">
        <v>4.3381778441722361</v>
      </c>
      <c r="E30" s="266"/>
      <c r="F30" s="266"/>
      <c r="G30" s="266"/>
      <c r="H30" s="122">
        <v>3.5300137539781229</v>
      </c>
      <c r="I30" s="266"/>
      <c r="J30" s="266"/>
      <c r="K30" s="266"/>
      <c r="L30" s="122">
        <v>6.0490577417742433</v>
      </c>
      <c r="M30" s="266"/>
      <c r="N30" s="266"/>
      <c r="O30" s="266"/>
      <c r="P30" s="122">
        <v>3.5748887896405019</v>
      </c>
      <c r="Q30" s="266"/>
      <c r="R30" s="266"/>
      <c r="S30" s="266"/>
      <c r="T30" s="122">
        <v>6.1113299362843723</v>
      </c>
      <c r="U30" s="266"/>
      <c r="V30" s="266"/>
      <c r="W30" s="266"/>
      <c r="X30" s="106">
        <v>0.71360741440661601</v>
      </c>
      <c r="Y30" s="106">
        <v>1.029452803534725E-2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>
        <v>3.100000000000001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>
        <v>4.6000000000000005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83" priority="1" operator="notEqual">
      <formula>""" """</formula>
    </cfRule>
    <cfRule type="cellIs" dxfId="82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0.5703125" style="82" customWidth="1"/>
    <col min="25" max="25" width="11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590</v>
      </c>
    </row>
    <row r="3" spans="1:25" ht="15.75">
      <c r="A3" s="84" t="s">
        <v>104</v>
      </c>
    </row>
    <row r="4" spans="1:25" ht="15.75">
      <c r="A4" s="87" t="s">
        <v>63</v>
      </c>
      <c r="B4" s="394" t="s">
        <v>590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234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3.6520747287107712E-2</v>
      </c>
      <c r="E8" s="257">
        <v>5</v>
      </c>
      <c r="F8" s="257">
        <v>5</v>
      </c>
      <c r="G8" s="257">
        <v>7</v>
      </c>
      <c r="H8" s="147">
        <v>2.9756344474340526E-2</v>
      </c>
      <c r="I8" s="257">
        <v>3</v>
      </c>
      <c r="J8" s="257">
        <v>3</v>
      </c>
      <c r="K8" s="257">
        <v>4</v>
      </c>
      <c r="L8" s="147">
        <v>4.0096826674873139E-2</v>
      </c>
      <c r="M8" s="257">
        <v>2</v>
      </c>
      <c r="N8" s="257">
        <v>3</v>
      </c>
      <c r="O8" s="257">
        <v>4</v>
      </c>
      <c r="P8" s="147">
        <v>2.1989805745652697E-2</v>
      </c>
      <c r="Q8" s="257">
        <v>2</v>
      </c>
      <c r="R8" s="257">
        <v>2</v>
      </c>
      <c r="S8" s="257">
        <v>2</v>
      </c>
      <c r="T8" s="147">
        <v>4.2276978388254872E-2</v>
      </c>
      <c r="U8" s="257">
        <v>2</v>
      </c>
      <c r="V8" s="257">
        <v>3</v>
      </c>
      <c r="W8" s="257">
        <v>5</v>
      </c>
      <c r="X8" s="97">
        <v>0.34750512481294238</v>
      </c>
      <c r="Y8" s="97">
        <v>5.4372175909569886E-2</v>
      </c>
    </row>
    <row r="9" spans="1:25" ht="28.35" customHeight="1">
      <c r="A9" s="76" t="s">
        <v>7</v>
      </c>
      <c r="B9" s="398"/>
      <c r="C9" s="96" t="s">
        <v>550</v>
      </c>
      <c r="D9" s="147">
        <v>5.7147648325746848E-2</v>
      </c>
      <c r="E9" s="257">
        <v>8</v>
      </c>
      <c r="F9" s="257">
        <v>9</v>
      </c>
      <c r="G9" s="257">
        <v>13</v>
      </c>
      <c r="H9" s="147">
        <v>3.1195234579447881E-2</v>
      </c>
      <c r="I9" s="257">
        <v>4</v>
      </c>
      <c r="J9" s="257">
        <v>4</v>
      </c>
      <c r="K9" s="257">
        <v>5</v>
      </c>
      <c r="L9" s="147">
        <v>9.7490620982289083E-2</v>
      </c>
      <c r="M9" s="257">
        <v>8</v>
      </c>
      <c r="N9" s="257">
        <v>9</v>
      </c>
      <c r="O9" s="257">
        <v>13</v>
      </c>
      <c r="P9" s="147">
        <v>3.8976404026494056E-2</v>
      </c>
      <c r="Q9" s="257">
        <v>6</v>
      </c>
      <c r="R9" s="257">
        <v>6</v>
      </c>
      <c r="S9" s="257">
        <v>9</v>
      </c>
      <c r="T9" s="147">
        <v>8.8932704790033776E-2</v>
      </c>
      <c r="U9" s="257">
        <v>7</v>
      </c>
      <c r="V9" s="257">
        <v>8</v>
      </c>
      <c r="W9" s="257">
        <v>12</v>
      </c>
      <c r="X9" s="97">
        <v>2.1251767231947052</v>
      </c>
      <c r="Y9" s="97">
        <v>-8.7781943596502487E-2</v>
      </c>
    </row>
    <row r="10" spans="1:25" ht="28.35" customHeight="1">
      <c r="A10" s="76" t="s">
        <v>8</v>
      </c>
      <c r="B10" s="398"/>
      <c r="C10" s="96" t="s">
        <v>551</v>
      </c>
      <c r="D10" s="147">
        <v>4.7793816052735166E-2</v>
      </c>
      <c r="E10" s="257">
        <v>7</v>
      </c>
      <c r="F10" s="257">
        <v>7</v>
      </c>
      <c r="G10" s="257">
        <v>9</v>
      </c>
      <c r="H10" s="147">
        <v>3.2646838854491524E-2</v>
      </c>
      <c r="I10" s="257">
        <v>5</v>
      </c>
      <c r="J10" s="257">
        <v>5</v>
      </c>
      <c r="K10" s="257">
        <v>6</v>
      </c>
      <c r="L10" s="147">
        <v>5.7793822402508001E-2</v>
      </c>
      <c r="M10" s="257">
        <v>5</v>
      </c>
      <c r="N10" s="257">
        <v>6</v>
      </c>
      <c r="O10" s="257">
        <v>8</v>
      </c>
      <c r="P10" s="147">
        <v>1.4357474167456722E-2</v>
      </c>
      <c r="Q10" s="257">
        <v>1</v>
      </c>
      <c r="R10" s="257">
        <v>1</v>
      </c>
      <c r="S10" s="257">
        <v>1</v>
      </c>
      <c r="T10" s="147">
        <v>6.0152031611260919E-2</v>
      </c>
      <c r="U10" s="257">
        <v>4</v>
      </c>
      <c r="V10" s="257">
        <v>5</v>
      </c>
      <c r="W10" s="257">
        <v>8</v>
      </c>
      <c r="X10" s="97">
        <v>0.77027315447286493</v>
      </c>
      <c r="Y10" s="97">
        <v>4.0803828345684634E-2</v>
      </c>
    </row>
    <row r="11" spans="1:25" ht="28.35" customHeight="1">
      <c r="A11" s="76" t="s">
        <v>9</v>
      </c>
      <c r="B11" s="398"/>
      <c r="C11" s="96" t="s">
        <v>552</v>
      </c>
      <c r="D11" s="147">
        <v>3.2129524632334892E-2</v>
      </c>
      <c r="E11" s="257">
        <v>2</v>
      </c>
      <c r="F11" s="257">
        <v>2</v>
      </c>
      <c r="G11" s="257">
        <v>3</v>
      </c>
      <c r="H11" s="147">
        <v>6.5146496015858729E-2</v>
      </c>
      <c r="I11" s="257">
        <v>7</v>
      </c>
      <c r="J11" s="257">
        <v>8</v>
      </c>
      <c r="K11" s="257">
        <v>12</v>
      </c>
      <c r="L11" s="147">
        <v>7.582459238017937E-2</v>
      </c>
      <c r="M11" s="257">
        <v>6</v>
      </c>
      <c r="N11" s="257">
        <v>7</v>
      </c>
      <c r="O11" s="257">
        <v>10</v>
      </c>
      <c r="P11" s="147">
        <v>6.8928025822171321E-2</v>
      </c>
      <c r="Q11" s="257">
        <v>8</v>
      </c>
      <c r="R11" s="257">
        <v>10</v>
      </c>
      <c r="S11" s="257">
        <v>14</v>
      </c>
      <c r="T11" s="147">
        <v>9.8357983970163029E-2</v>
      </c>
      <c r="U11" s="257">
        <v>8</v>
      </c>
      <c r="V11" s="257">
        <v>9</v>
      </c>
      <c r="W11" s="257">
        <v>13</v>
      </c>
      <c r="X11" s="97">
        <v>0.16390899000494596</v>
      </c>
      <c r="Y11" s="97">
        <v>0.29717787966472353</v>
      </c>
    </row>
    <row r="12" spans="1:25" ht="28.35" customHeight="1">
      <c r="A12" s="76" t="s">
        <v>10</v>
      </c>
      <c r="B12" s="398"/>
      <c r="C12" s="96" t="s">
        <v>553</v>
      </c>
      <c r="D12" s="147">
        <v>3.2428734637550888E-2</v>
      </c>
      <c r="E12" s="257">
        <v>3</v>
      </c>
      <c r="F12" s="257">
        <v>3</v>
      </c>
      <c r="G12" s="257">
        <v>4</v>
      </c>
      <c r="H12" s="147">
        <v>0</v>
      </c>
      <c r="I12" s="257">
        <v>1</v>
      </c>
      <c r="J12" s="257">
        <v>1</v>
      </c>
      <c r="K12" s="257">
        <v>1</v>
      </c>
      <c r="L12" s="147">
        <v>8.2366280120169069E-2</v>
      </c>
      <c r="M12" s="257">
        <v>7</v>
      </c>
      <c r="N12" s="257">
        <v>8</v>
      </c>
      <c r="O12" s="257">
        <v>12</v>
      </c>
      <c r="P12" s="147">
        <v>6.5084191540813602E-2</v>
      </c>
      <c r="Q12" s="257">
        <v>7</v>
      </c>
      <c r="R12" s="257">
        <v>8</v>
      </c>
      <c r="S12" s="257">
        <v>12</v>
      </c>
      <c r="T12" s="147">
        <v>7.5400059635676919E-2</v>
      </c>
      <c r="U12" s="257">
        <v>6</v>
      </c>
      <c r="V12" s="257">
        <v>7</v>
      </c>
      <c r="W12" s="257">
        <v>11</v>
      </c>
      <c r="X12" s="97">
        <v>1</v>
      </c>
      <c r="Y12" s="97">
        <v>-8.4576121130257587E-2</v>
      </c>
    </row>
    <row r="13" spans="1:25" ht="28.35" customHeight="1">
      <c r="A13" s="76" t="s">
        <v>11</v>
      </c>
      <c r="B13" s="398"/>
      <c r="C13" s="96" t="s">
        <v>554</v>
      </c>
      <c r="D13" s="147">
        <v>4.4718919404594333E-2</v>
      </c>
      <c r="E13" s="257">
        <v>6</v>
      </c>
      <c r="F13" s="257">
        <v>6</v>
      </c>
      <c r="G13" s="257">
        <v>8</v>
      </c>
      <c r="H13" s="147">
        <v>6.5990085393764414E-2</v>
      </c>
      <c r="I13" s="257">
        <v>8</v>
      </c>
      <c r="J13" s="257">
        <v>9</v>
      </c>
      <c r="K13" s="257">
        <v>13</v>
      </c>
      <c r="L13" s="147">
        <v>4.6479676243480879E-2</v>
      </c>
      <c r="M13" s="257">
        <v>3</v>
      </c>
      <c r="N13" s="257">
        <v>4</v>
      </c>
      <c r="O13" s="257">
        <v>5</v>
      </c>
      <c r="P13" s="147">
        <v>2.9864222766363271E-2</v>
      </c>
      <c r="Q13" s="257">
        <v>4</v>
      </c>
      <c r="R13" s="257">
        <v>4</v>
      </c>
      <c r="S13" s="257">
        <v>4</v>
      </c>
      <c r="T13" s="147">
        <v>6.0242767578645377E-2</v>
      </c>
      <c r="U13" s="257">
        <v>5</v>
      </c>
      <c r="V13" s="257">
        <v>6</v>
      </c>
      <c r="W13" s="257">
        <v>9</v>
      </c>
      <c r="X13" s="97">
        <v>-0.29565667378462168</v>
      </c>
      <c r="Y13" s="97">
        <v>0.29610987957548174</v>
      </c>
    </row>
    <row r="14" spans="1:25" ht="28.35" customHeight="1">
      <c r="A14" s="76" t="s">
        <v>13</v>
      </c>
      <c r="B14" s="398"/>
      <c r="C14" s="96" t="s">
        <v>555</v>
      </c>
      <c r="D14" s="147">
        <v>3.0703016877844526E-2</v>
      </c>
      <c r="E14" s="257">
        <v>1</v>
      </c>
      <c r="F14" s="257">
        <v>1</v>
      </c>
      <c r="G14" s="257">
        <v>1</v>
      </c>
      <c r="H14" s="147">
        <v>4.4394440815368238E-2</v>
      </c>
      <c r="I14" s="257">
        <v>6</v>
      </c>
      <c r="J14" s="257">
        <v>6</v>
      </c>
      <c r="K14" s="257">
        <v>9</v>
      </c>
      <c r="L14" s="147">
        <v>5.596801464209003E-2</v>
      </c>
      <c r="M14" s="257">
        <v>4</v>
      </c>
      <c r="N14" s="257">
        <v>5</v>
      </c>
      <c r="O14" s="257">
        <v>7</v>
      </c>
      <c r="P14" s="147">
        <v>3.1977188937448379E-2</v>
      </c>
      <c r="Q14" s="257">
        <v>5</v>
      </c>
      <c r="R14" s="257">
        <v>5</v>
      </c>
      <c r="S14" s="257">
        <v>6</v>
      </c>
      <c r="T14" s="147">
        <v>5.2322122603387117E-2</v>
      </c>
      <c r="U14" s="257">
        <v>3</v>
      </c>
      <c r="V14" s="257">
        <v>4</v>
      </c>
      <c r="W14" s="257">
        <v>7</v>
      </c>
      <c r="X14" s="97">
        <v>0.26069871844664183</v>
      </c>
      <c r="Y14" s="97">
        <v>-6.5142422185564985E-2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3.6280665744488447E-2</v>
      </c>
      <c r="E15" s="258">
        <v>4</v>
      </c>
      <c r="F15" s="258">
        <v>4</v>
      </c>
      <c r="G15" s="258">
        <v>6</v>
      </c>
      <c r="H15" s="148">
        <v>5.9238966992591997E-3</v>
      </c>
      <c r="I15" s="258">
        <v>2</v>
      </c>
      <c r="J15" s="258">
        <v>2</v>
      </c>
      <c r="K15" s="258">
        <v>2</v>
      </c>
      <c r="L15" s="148">
        <v>1.8878075970063628E-2</v>
      </c>
      <c r="M15" s="258">
        <v>1</v>
      </c>
      <c r="N15" s="258">
        <v>1</v>
      </c>
      <c r="O15" s="258">
        <v>1</v>
      </c>
      <c r="P15" s="148">
        <v>2.9291734124136576E-2</v>
      </c>
      <c r="Q15" s="258">
        <v>3</v>
      </c>
      <c r="R15" s="258">
        <v>3</v>
      </c>
      <c r="S15" s="258">
        <v>3</v>
      </c>
      <c r="T15" s="148">
        <v>2.0065785914346015E-2</v>
      </c>
      <c r="U15" s="258">
        <v>1</v>
      </c>
      <c r="V15" s="258">
        <v>2</v>
      </c>
      <c r="W15" s="258">
        <v>2</v>
      </c>
      <c r="X15" s="99">
        <v>2.1867665707986408</v>
      </c>
      <c r="Y15" s="99">
        <v>6.2914777235022701E-2</v>
      </c>
    </row>
    <row r="16" spans="1:25" ht="28.35" customHeight="1" thickTop="1">
      <c r="A16" s="76" t="s">
        <v>3</v>
      </c>
      <c r="C16" s="100" t="s">
        <v>557</v>
      </c>
      <c r="D16" s="149">
        <v>7.3569928793210421E-2</v>
      </c>
      <c r="E16" s="259"/>
      <c r="F16" s="260">
        <v>10</v>
      </c>
      <c r="G16" s="260">
        <v>14</v>
      </c>
      <c r="H16" s="149">
        <v>5.2467679662528695E-2</v>
      </c>
      <c r="I16" s="259"/>
      <c r="J16" s="260">
        <v>7</v>
      </c>
      <c r="K16" s="260">
        <v>10</v>
      </c>
      <c r="L16" s="149">
        <v>2.7898092236200423E-2</v>
      </c>
      <c r="M16" s="259"/>
      <c r="N16" s="260">
        <v>2</v>
      </c>
      <c r="O16" s="260">
        <v>2</v>
      </c>
      <c r="P16" s="149">
        <v>5.0262778856767325E-2</v>
      </c>
      <c r="Q16" s="259"/>
      <c r="R16" s="260">
        <v>7</v>
      </c>
      <c r="S16" s="260">
        <v>11</v>
      </c>
      <c r="T16" s="149">
        <v>1.7990312140049203E-2</v>
      </c>
      <c r="U16" s="259"/>
      <c r="V16" s="260">
        <v>1</v>
      </c>
      <c r="W16" s="260">
        <v>1</v>
      </c>
      <c r="X16" s="101">
        <v>-0.46828042681436421</v>
      </c>
      <c r="Y16" s="101">
        <v>-0.35514185028376011</v>
      </c>
    </row>
    <row r="17" spans="1:25" ht="28.35" customHeight="1">
      <c r="A17" s="76" t="s">
        <v>12</v>
      </c>
      <c r="C17" s="96" t="s">
        <v>558</v>
      </c>
      <c r="D17" s="147">
        <v>5.389736077063631E-2</v>
      </c>
      <c r="E17" s="261"/>
      <c r="F17" s="257">
        <v>8</v>
      </c>
      <c r="G17" s="257">
        <v>11</v>
      </c>
      <c r="H17" s="147">
        <v>9.883121443604731E-2</v>
      </c>
      <c r="I17" s="261"/>
      <c r="J17" s="257">
        <v>10</v>
      </c>
      <c r="K17" s="257">
        <v>14</v>
      </c>
      <c r="L17" s="147">
        <v>0.11128750204858801</v>
      </c>
      <c r="M17" s="261"/>
      <c r="N17" s="257">
        <v>10</v>
      </c>
      <c r="O17" s="257">
        <v>14</v>
      </c>
      <c r="P17" s="147">
        <v>6.5471344873756721E-2</v>
      </c>
      <c r="Q17" s="261"/>
      <c r="R17" s="257">
        <v>9</v>
      </c>
      <c r="S17" s="257">
        <v>13</v>
      </c>
      <c r="T17" s="147">
        <v>0.11562132449490713</v>
      </c>
      <c r="U17" s="261"/>
      <c r="V17" s="257">
        <v>10</v>
      </c>
      <c r="W17" s="257">
        <v>14</v>
      </c>
      <c r="X17" s="97">
        <v>0.12603596630496772</v>
      </c>
      <c r="Y17" s="97">
        <v>3.8942579953200607E-2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5.6861021353494599E-2</v>
      </c>
      <c r="E20" s="259"/>
      <c r="F20" s="260">
        <v>3</v>
      </c>
      <c r="G20" s="260">
        <v>12</v>
      </c>
      <c r="H20" s="149">
        <v>5.2533077962358503E-2</v>
      </c>
      <c r="I20" s="259"/>
      <c r="J20" s="260">
        <v>3</v>
      </c>
      <c r="K20" s="260">
        <v>11</v>
      </c>
      <c r="L20" s="149">
        <v>8.1708752762105902E-2</v>
      </c>
      <c r="M20" s="259"/>
      <c r="N20" s="260">
        <v>3</v>
      </c>
      <c r="O20" s="260">
        <v>11</v>
      </c>
      <c r="P20" s="149">
        <v>4.325424483136435E-2</v>
      </c>
      <c r="Q20" s="259"/>
      <c r="R20" s="260">
        <v>3</v>
      </c>
      <c r="S20" s="260">
        <v>10</v>
      </c>
      <c r="T20" s="149">
        <v>6.5199799112577436E-2</v>
      </c>
      <c r="U20" s="259"/>
      <c r="V20" s="260">
        <v>3</v>
      </c>
      <c r="W20" s="260">
        <v>10</v>
      </c>
      <c r="X20" s="101">
        <v>0.55537722005652568</v>
      </c>
      <c r="Y20" s="101">
        <v>-0.2020463303067922</v>
      </c>
    </row>
    <row r="21" spans="1:25" ht="28.35" customHeight="1">
      <c r="A21" s="76" t="s">
        <v>14</v>
      </c>
      <c r="C21" s="96" t="s">
        <v>560</v>
      </c>
      <c r="D21" s="147">
        <v>3.1032150496270072E-2</v>
      </c>
      <c r="E21" s="261"/>
      <c r="F21" s="257">
        <v>1</v>
      </c>
      <c r="G21" s="257">
        <v>2</v>
      </c>
      <c r="H21" s="147">
        <v>3.3135658107915578E-2</v>
      </c>
      <c r="I21" s="261"/>
      <c r="J21" s="257">
        <v>1</v>
      </c>
      <c r="K21" s="257">
        <v>7</v>
      </c>
      <c r="L21" s="147">
        <v>7.1639776678983719E-2</v>
      </c>
      <c r="M21" s="261"/>
      <c r="N21" s="257">
        <v>2</v>
      </c>
      <c r="O21" s="257">
        <v>9</v>
      </c>
      <c r="P21" s="147">
        <v>3.7419381333528776E-2</v>
      </c>
      <c r="Q21" s="261"/>
      <c r="R21" s="257">
        <v>2</v>
      </c>
      <c r="S21" s="257">
        <v>8</v>
      </c>
      <c r="T21" s="147">
        <v>3.4777873636511247E-2</v>
      </c>
      <c r="U21" s="261"/>
      <c r="V21" s="257">
        <v>1</v>
      </c>
      <c r="W21" s="257">
        <v>4</v>
      </c>
      <c r="X21" s="97">
        <v>1.1620146020842159</v>
      </c>
      <c r="Y21" s="97">
        <v>-0.51454519753250849</v>
      </c>
    </row>
    <row r="22" spans="1:25" ht="28.35" customHeight="1">
      <c r="A22" s="76" t="s">
        <v>15</v>
      </c>
      <c r="C22" s="96" t="s">
        <v>561</v>
      </c>
      <c r="D22" s="147">
        <v>4.8795513731449205E-2</v>
      </c>
      <c r="E22" s="261"/>
      <c r="F22" s="257">
        <v>2</v>
      </c>
      <c r="G22" s="257">
        <v>10</v>
      </c>
      <c r="H22" s="147">
        <v>3.6023448486491624E-2</v>
      </c>
      <c r="I22" s="261"/>
      <c r="J22" s="257">
        <v>2</v>
      </c>
      <c r="K22" s="257">
        <v>8</v>
      </c>
      <c r="L22" s="147">
        <v>3.7873077269081463E-2</v>
      </c>
      <c r="M22" s="261"/>
      <c r="N22" s="257">
        <v>1</v>
      </c>
      <c r="O22" s="257">
        <v>3</v>
      </c>
      <c r="P22" s="147">
        <v>3.0372578034113022E-2</v>
      </c>
      <c r="Q22" s="261"/>
      <c r="R22" s="257">
        <v>1</v>
      </c>
      <c r="S22" s="257">
        <v>5</v>
      </c>
      <c r="T22" s="147">
        <v>4.4187617826743235E-2</v>
      </c>
      <c r="U22" s="261"/>
      <c r="V22" s="257">
        <v>2</v>
      </c>
      <c r="W22" s="257">
        <v>6</v>
      </c>
      <c r="X22" s="97">
        <v>5.1345133803151199E-2</v>
      </c>
      <c r="Y22" s="97">
        <v>0.16672900680338398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3.3409814137580554E-2</v>
      </c>
      <c r="E25" s="259"/>
      <c r="F25" s="259"/>
      <c r="G25" s="260">
        <v>5</v>
      </c>
      <c r="H25" s="149">
        <v>2.9537197615563685E-2</v>
      </c>
      <c r="I25" s="259"/>
      <c r="J25" s="259"/>
      <c r="K25" s="260">
        <v>3</v>
      </c>
      <c r="L25" s="149">
        <v>4.6745055390629078E-2</v>
      </c>
      <c r="M25" s="259"/>
      <c r="N25" s="259"/>
      <c r="O25" s="260">
        <v>6</v>
      </c>
      <c r="P25" s="149">
        <v>3.4421694984523549E-2</v>
      </c>
      <c r="Q25" s="259"/>
      <c r="R25" s="259"/>
      <c r="S25" s="260">
        <v>7</v>
      </c>
      <c r="T25" s="149">
        <v>2.8437513985884965E-2</v>
      </c>
      <c r="U25" s="259"/>
      <c r="V25" s="259"/>
      <c r="W25" s="260">
        <v>3</v>
      </c>
      <c r="X25" s="101">
        <v>0.58258261325367777</v>
      </c>
      <c r="Y25" s="101">
        <v>-0.3916465870401814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3.9071213082844183E-2</v>
      </c>
      <c r="E28" s="265"/>
      <c r="F28" s="265"/>
      <c r="G28" s="265"/>
      <c r="H28" s="149">
        <v>3.6394451877220631E-2</v>
      </c>
      <c r="I28" s="265"/>
      <c r="J28" s="265"/>
      <c r="K28" s="265"/>
      <c r="L28" s="149">
        <v>5.5358557406917974E-2</v>
      </c>
      <c r="M28" s="265"/>
      <c r="N28" s="265"/>
      <c r="O28" s="265"/>
      <c r="P28" s="149">
        <v>3.7724763915009056E-2</v>
      </c>
      <c r="Q28" s="265"/>
      <c r="R28" s="265"/>
      <c r="S28" s="265"/>
      <c r="T28" s="149">
        <v>4.24626829679298E-2</v>
      </c>
      <c r="U28" s="265"/>
      <c r="V28" s="265"/>
      <c r="W28" s="265"/>
      <c r="X28" s="105">
        <v>0.52107133234686853</v>
      </c>
      <c r="Y28" s="105">
        <v>-0.23295177914763765</v>
      </c>
    </row>
    <row r="29" spans="1:25" ht="28.35" customHeight="1">
      <c r="C29" s="96" t="s">
        <v>28</v>
      </c>
      <c r="D29" s="147">
        <v>4.0619833345851022E-2</v>
      </c>
      <c r="E29" s="266"/>
      <c r="F29" s="266"/>
      <c r="G29" s="266"/>
      <c r="H29" s="147">
        <v>3.4579553297203601E-2</v>
      </c>
      <c r="I29" s="266"/>
      <c r="J29" s="266"/>
      <c r="K29" s="266"/>
      <c r="L29" s="147">
        <v>5.6880918522299012E-2</v>
      </c>
      <c r="M29" s="266"/>
      <c r="N29" s="266"/>
      <c r="O29" s="266"/>
      <c r="P29" s="147">
        <v>3.5920538159026162E-2</v>
      </c>
      <c r="Q29" s="266"/>
      <c r="R29" s="266"/>
      <c r="S29" s="266"/>
      <c r="T29" s="147">
        <v>5.6237077107324021E-2</v>
      </c>
      <c r="U29" s="266"/>
      <c r="V29" s="266"/>
      <c r="W29" s="266"/>
      <c r="X29" s="106">
        <v>0.64492924571408183</v>
      </c>
      <c r="Y29" s="106">
        <v>-1.131911072643077E-2</v>
      </c>
    </row>
    <row r="30" spans="1:25" ht="28.35" customHeight="1">
      <c r="C30" s="96" t="s">
        <v>29</v>
      </c>
      <c r="D30" s="147">
        <v>3.6400706515798076E-2</v>
      </c>
      <c r="E30" s="266"/>
      <c r="F30" s="266"/>
      <c r="G30" s="266"/>
      <c r="H30" s="147">
        <v>3.1921036716969706E-2</v>
      </c>
      <c r="I30" s="266"/>
      <c r="J30" s="266"/>
      <c r="K30" s="266"/>
      <c r="L30" s="147">
        <v>5.6880918522299012E-2</v>
      </c>
      <c r="M30" s="266"/>
      <c r="N30" s="266"/>
      <c r="O30" s="266"/>
      <c r="P30" s="147">
        <v>3.0920705851905823E-2</v>
      </c>
      <c r="Q30" s="266"/>
      <c r="R30" s="266"/>
      <c r="S30" s="266"/>
      <c r="T30" s="147">
        <v>6.0197399594953148E-2</v>
      </c>
      <c r="U30" s="266"/>
      <c r="V30" s="266"/>
      <c r="W30" s="266"/>
      <c r="X30" s="106">
        <v>0.78192578852115591</v>
      </c>
      <c r="Y30" s="106">
        <v>5.8305687721163846E-2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81" priority="1" operator="notEqual">
      <formula>""" """</formula>
    </cfRule>
    <cfRule type="cellIs" dxfId="8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196</v>
      </c>
    </row>
    <row r="3" spans="1:25" ht="15.75">
      <c r="A3" s="84" t="s">
        <v>104</v>
      </c>
    </row>
    <row r="4" spans="1:25" ht="15.75">
      <c r="A4" s="87" t="s">
        <v>64</v>
      </c>
      <c r="B4" s="394" t="s">
        <v>196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235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0.40800001705380623</v>
      </c>
      <c r="E8" s="257">
        <v>2</v>
      </c>
      <c r="F8" s="257">
        <v>2</v>
      </c>
      <c r="G8" s="257">
        <v>2</v>
      </c>
      <c r="H8" s="147">
        <v>0.38122493723809958</v>
      </c>
      <c r="I8" s="257">
        <v>2</v>
      </c>
      <c r="J8" s="257">
        <v>2</v>
      </c>
      <c r="K8" s="257">
        <v>2</v>
      </c>
      <c r="L8" s="147">
        <v>0.38793010683453538</v>
      </c>
      <c r="M8" s="257">
        <v>2</v>
      </c>
      <c r="N8" s="257">
        <v>2</v>
      </c>
      <c r="O8" s="257">
        <v>2</v>
      </c>
      <c r="P8" s="147">
        <v>0.41108426081399857</v>
      </c>
      <c r="Q8" s="257">
        <v>2</v>
      </c>
      <c r="R8" s="257">
        <v>2</v>
      </c>
      <c r="S8" s="257">
        <v>2</v>
      </c>
      <c r="T8" s="147">
        <v>0.4181345739481459</v>
      </c>
      <c r="U8" s="257">
        <v>2</v>
      </c>
      <c r="V8" s="257">
        <v>2</v>
      </c>
      <c r="W8" s="257">
        <v>2</v>
      </c>
      <c r="X8" s="97">
        <v>1.758848632781862E-2</v>
      </c>
      <c r="Y8" s="97">
        <v>7.7860590300854682E-2</v>
      </c>
    </row>
    <row r="9" spans="1:25" ht="28.35" customHeight="1">
      <c r="A9" s="76" t="s">
        <v>7</v>
      </c>
      <c r="B9" s="398"/>
      <c r="C9" s="96" t="s">
        <v>550</v>
      </c>
      <c r="D9" s="147">
        <v>0.5246386153623801</v>
      </c>
      <c r="E9" s="257">
        <v>5</v>
      </c>
      <c r="F9" s="257">
        <v>7</v>
      </c>
      <c r="G9" s="257">
        <v>8</v>
      </c>
      <c r="H9" s="147">
        <v>0.54622031615135935</v>
      </c>
      <c r="I9" s="257">
        <v>5</v>
      </c>
      <c r="J9" s="257">
        <v>5</v>
      </c>
      <c r="K9" s="257">
        <v>7</v>
      </c>
      <c r="L9" s="147">
        <v>0.53916055342942926</v>
      </c>
      <c r="M9" s="257">
        <v>5</v>
      </c>
      <c r="N9" s="257">
        <v>5</v>
      </c>
      <c r="O9" s="257">
        <v>5</v>
      </c>
      <c r="P9" s="147">
        <v>0.55933866791717113</v>
      </c>
      <c r="Q9" s="257">
        <v>4</v>
      </c>
      <c r="R9" s="257">
        <v>4</v>
      </c>
      <c r="S9" s="257">
        <v>5</v>
      </c>
      <c r="T9" s="147">
        <v>0.56440100088000966</v>
      </c>
      <c r="U9" s="257">
        <v>5</v>
      </c>
      <c r="V9" s="257">
        <v>5</v>
      </c>
      <c r="W9" s="257">
        <v>6</v>
      </c>
      <c r="X9" s="97">
        <v>-1.2924753095367891E-2</v>
      </c>
      <c r="Y9" s="97">
        <v>4.6814343686744087E-2</v>
      </c>
    </row>
    <row r="10" spans="1:25" ht="28.35" customHeight="1">
      <c r="A10" s="76" t="s">
        <v>8</v>
      </c>
      <c r="B10" s="398"/>
      <c r="C10" s="96" t="s">
        <v>551</v>
      </c>
      <c r="D10" s="147">
        <v>0.33900192062795814</v>
      </c>
      <c r="E10" s="257">
        <v>1</v>
      </c>
      <c r="F10" s="257">
        <v>1</v>
      </c>
      <c r="G10" s="257">
        <v>1</v>
      </c>
      <c r="H10" s="147">
        <v>0.35924130453509712</v>
      </c>
      <c r="I10" s="257">
        <v>1</v>
      </c>
      <c r="J10" s="257">
        <v>1</v>
      </c>
      <c r="K10" s="257">
        <v>1</v>
      </c>
      <c r="L10" s="147">
        <v>0.35649852211254252</v>
      </c>
      <c r="M10" s="257">
        <v>1</v>
      </c>
      <c r="N10" s="257">
        <v>1</v>
      </c>
      <c r="O10" s="257">
        <v>1</v>
      </c>
      <c r="P10" s="147">
        <v>0.36929755630981437</v>
      </c>
      <c r="Q10" s="257">
        <v>1</v>
      </c>
      <c r="R10" s="257">
        <v>1</v>
      </c>
      <c r="S10" s="257">
        <v>1</v>
      </c>
      <c r="T10" s="147">
        <v>0.35618971680541089</v>
      </c>
      <c r="U10" s="257">
        <v>1</v>
      </c>
      <c r="V10" s="257">
        <v>1</v>
      </c>
      <c r="W10" s="257">
        <v>1</v>
      </c>
      <c r="X10" s="97">
        <v>-7.6349305826737268E-3</v>
      </c>
      <c r="Y10" s="97">
        <v>-8.6621763619576519E-4</v>
      </c>
    </row>
    <row r="11" spans="1:25" ht="28.35" customHeight="1">
      <c r="A11" s="76" t="s">
        <v>9</v>
      </c>
      <c r="B11" s="398"/>
      <c r="C11" s="96" t="s">
        <v>552</v>
      </c>
      <c r="D11" s="147">
        <v>0.45435766283502371</v>
      </c>
      <c r="E11" s="257">
        <v>3</v>
      </c>
      <c r="F11" s="257">
        <v>3</v>
      </c>
      <c r="G11" s="257">
        <v>3</v>
      </c>
      <c r="H11" s="147">
        <v>0.48570754441574665</v>
      </c>
      <c r="I11" s="257">
        <v>3</v>
      </c>
      <c r="J11" s="257">
        <v>3</v>
      </c>
      <c r="K11" s="257">
        <v>3</v>
      </c>
      <c r="L11" s="147">
        <v>0.50347635566560323</v>
      </c>
      <c r="M11" s="257">
        <v>3</v>
      </c>
      <c r="N11" s="257">
        <v>3</v>
      </c>
      <c r="O11" s="257">
        <v>3</v>
      </c>
      <c r="P11" s="147">
        <v>0.56299036760068943</v>
      </c>
      <c r="Q11" s="257">
        <v>5</v>
      </c>
      <c r="R11" s="257">
        <v>5</v>
      </c>
      <c r="S11" s="257">
        <v>6</v>
      </c>
      <c r="T11" s="147">
        <v>0.5659108435046768</v>
      </c>
      <c r="U11" s="257">
        <v>6</v>
      </c>
      <c r="V11" s="257">
        <v>6</v>
      </c>
      <c r="W11" s="257">
        <v>7</v>
      </c>
      <c r="X11" s="97">
        <v>3.6583354436527271E-2</v>
      </c>
      <c r="Y11" s="97">
        <v>0.12400679224853417</v>
      </c>
    </row>
    <row r="12" spans="1:25" ht="28.35" customHeight="1">
      <c r="A12" s="76" t="s">
        <v>10</v>
      </c>
      <c r="B12" s="398"/>
      <c r="C12" s="96" t="s">
        <v>553</v>
      </c>
      <c r="D12" s="147">
        <v>0.56655538286563834</v>
      </c>
      <c r="E12" s="257">
        <v>8</v>
      </c>
      <c r="F12" s="257">
        <v>10</v>
      </c>
      <c r="G12" s="257">
        <v>14</v>
      </c>
      <c r="H12" s="147">
        <v>0.6026157044956707</v>
      </c>
      <c r="I12" s="257">
        <v>8</v>
      </c>
      <c r="J12" s="257">
        <v>10</v>
      </c>
      <c r="K12" s="257">
        <v>14</v>
      </c>
      <c r="L12" s="147">
        <v>0.60675649144941668</v>
      </c>
      <c r="M12" s="257">
        <v>8</v>
      </c>
      <c r="N12" s="257">
        <v>9</v>
      </c>
      <c r="O12" s="257">
        <v>11</v>
      </c>
      <c r="P12" s="147">
        <v>0.60999488145972158</v>
      </c>
      <c r="Q12" s="257">
        <v>8</v>
      </c>
      <c r="R12" s="257">
        <v>10</v>
      </c>
      <c r="S12" s="257">
        <v>13</v>
      </c>
      <c r="T12" s="147">
        <v>0.61247482099279704</v>
      </c>
      <c r="U12" s="257">
        <v>8</v>
      </c>
      <c r="V12" s="257">
        <v>10</v>
      </c>
      <c r="W12" s="257">
        <v>12</v>
      </c>
      <c r="X12" s="97">
        <v>6.8713558622097715E-3</v>
      </c>
      <c r="Y12" s="97">
        <v>9.4244225219914934E-3</v>
      </c>
    </row>
    <row r="13" spans="1:25" ht="28.35" customHeight="1">
      <c r="A13" s="76" t="s">
        <v>11</v>
      </c>
      <c r="B13" s="398"/>
      <c r="C13" s="96" t="s">
        <v>554</v>
      </c>
      <c r="D13" s="147">
        <v>0.51103338891892081</v>
      </c>
      <c r="E13" s="257">
        <v>4</v>
      </c>
      <c r="F13" s="257">
        <v>6</v>
      </c>
      <c r="G13" s="257">
        <v>7</v>
      </c>
      <c r="H13" s="147">
        <v>0.51305996857292102</v>
      </c>
      <c r="I13" s="257">
        <v>4</v>
      </c>
      <c r="J13" s="257">
        <v>4</v>
      </c>
      <c r="K13" s="257">
        <v>4</v>
      </c>
      <c r="L13" s="147">
        <v>0.5229676505642854</v>
      </c>
      <c r="M13" s="257">
        <v>4</v>
      </c>
      <c r="N13" s="257">
        <v>4</v>
      </c>
      <c r="O13" s="257">
        <v>4</v>
      </c>
      <c r="P13" s="147">
        <v>0.52365323827826349</v>
      </c>
      <c r="Q13" s="257">
        <v>3</v>
      </c>
      <c r="R13" s="257">
        <v>3</v>
      </c>
      <c r="S13" s="257">
        <v>3</v>
      </c>
      <c r="T13" s="147">
        <v>0.54774721148929317</v>
      </c>
      <c r="U13" s="257">
        <v>4</v>
      </c>
      <c r="V13" s="257">
        <v>4</v>
      </c>
      <c r="W13" s="257">
        <v>5</v>
      </c>
      <c r="X13" s="97">
        <v>1.9310962846941004E-2</v>
      </c>
      <c r="Y13" s="97">
        <v>4.7382588384330182E-2</v>
      </c>
    </row>
    <row r="14" spans="1:25" ht="28.35" customHeight="1">
      <c r="A14" s="76" t="s">
        <v>13</v>
      </c>
      <c r="B14" s="398"/>
      <c r="C14" s="96" t="s">
        <v>555</v>
      </c>
      <c r="D14" s="147">
        <v>0.54466481155636293</v>
      </c>
      <c r="E14" s="257">
        <v>6</v>
      </c>
      <c r="F14" s="257">
        <v>8</v>
      </c>
      <c r="G14" s="257">
        <v>11</v>
      </c>
      <c r="H14" s="147">
        <v>0.58558655906936641</v>
      </c>
      <c r="I14" s="257">
        <v>7</v>
      </c>
      <c r="J14" s="257">
        <v>9</v>
      </c>
      <c r="K14" s="257">
        <v>13</v>
      </c>
      <c r="L14" s="147">
        <v>0.60653921446823189</v>
      </c>
      <c r="M14" s="257">
        <v>7</v>
      </c>
      <c r="N14" s="257">
        <v>8</v>
      </c>
      <c r="O14" s="257">
        <v>10</v>
      </c>
      <c r="P14" s="147">
        <v>0.58934187634225121</v>
      </c>
      <c r="Q14" s="257">
        <v>7</v>
      </c>
      <c r="R14" s="257">
        <v>8</v>
      </c>
      <c r="S14" s="257">
        <v>9</v>
      </c>
      <c r="T14" s="147">
        <v>0.60292925935085984</v>
      </c>
      <c r="U14" s="257">
        <v>7</v>
      </c>
      <c r="V14" s="257">
        <v>9</v>
      </c>
      <c r="W14" s="257">
        <v>10</v>
      </c>
      <c r="X14" s="97">
        <v>3.5780628968267614E-2</v>
      </c>
      <c r="Y14" s="97">
        <v>-5.9517258427173036E-3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0.54939571692667222</v>
      </c>
      <c r="E15" s="258">
        <v>7</v>
      </c>
      <c r="F15" s="258">
        <v>9</v>
      </c>
      <c r="G15" s="258">
        <v>12</v>
      </c>
      <c r="H15" s="148">
        <v>0.57897226897977827</v>
      </c>
      <c r="I15" s="258">
        <v>6</v>
      </c>
      <c r="J15" s="258">
        <v>8</v>
      </c>
      <c r="K15" s="258">
        <v>11</v>
      </c>
      <c r="L15" s="148">
        <v>0.55870174235389181</v>
      </c>
      <c r="M15" s="258">
        <v>6</v>
      </c>
      <c r="N15" s="258">
        <v>6</v>
      </c>
      <c r="O15" s="258">
        <v>6</v>
      </c>
      <c r="P15" s="148">
        <v>0.56998777346385787</v>
      </c>
      <c r="Q15" s="258">
        <v>6</v>
      </c>
      <c r="R15" s="258">
        <v>6</v>
      </c>
      <c r="S15" s="258">
        <v>7</v>
      </c>
      <c r="T15" s="148">
        <v>0.54257811368472553</v>
      </c>
      <c r="U15" s="258">
        <v>3</v>
      </c>
      <c r="V15" s="258">
        <v>3</v>
      </c>
      <c r="W15" s="258">
        <v>3</v>
      </c>
      <c r="X15" s="99">
        <v>-3.5011221973732298E-2</v>
      </c>
      <c r="Y15" s="99">
        <v>-2.8859098597464716E-2</v>
      </c>
    </row>
    <row r="16" spans="1:25" ht="28.35" customHeight="1" thickTop="1">
      <c r="A16" s="76" t="s">
        <v>3</v>
      </c>
      <c r="C16" s="100" t="s">
        <v>557</v>
      </c>
      <c r="D16" s="149">
        <v>0.50031090507564935</v>
      </c>
      <c r="E16" s="259"/>
      <c r="F16" s="260">
        <v>5</v>
      </c>
      <c r="G16" s="260">
        <v>5</v>
      </c>
      <c r="H16" s="149">
        <v>0.55862442292632641</v>
      </c>
      <c r="I16" s="259"/>
      <c r="J16" s="260">
        <v>7</v>
      </c>
      <c r="K16" s="260">
        <v>9</v>
      </c>
      <c r="L16" s="149">
        <v>0.57411649778573304</v>
      </c>
      <c r="M16" s="259"/>
      <c r="N16" s="260">
        <v>7</v>
      </c>
      <c r="O16" s="260">
        <v>8</v>
      </c>
      <c r="P16" s="149">
        <v>0.59830112083029441</v>
      </c>
      <c r="Q16" s="259"/>
      <c r="R16" s="260">
        <v>9</v>
      </c>
      <c r="S16" s="260">
        <v>10</v>
      </c>
      <c r="T16" s="149">
        <v>0.58982452909446936</v>
      </c>
      <c r="U16" s="259"/>
      <c r="V16" s="260">
        <v>8</v>
      </c>
      <c r="W16" s="260">
        <v>9</v>
      </c>
      <c r="X16" s="101">
        <v>2.7732541263148169E-2</v>
      </c>
      <c r="Y16" s="101">
        <v>2.7360355205466869E-2</v>
      </c>
    </row>
    <row r="17" spans="1:25" ht="28.35" customHeight="1">
      <c r="A17" s="76" t="s">
        <v>12</v>
      </c>
      <c r="C17" s="96" t="s">
        <v>558</v>
      </c>
      <c r="D17" s="147">
        <v>0.45598500235871575</v>
      </c>
      <c r="E17" s="261"/>
      <c r="F17" s="257">
        <v>4</v>
      </c>
      <c r="G17" s="257">
        <v>4</v>
      </c>
      <c r="H17" s="147">
        <v>0.55024128876322276</v>
      </c>
      <c r="I17" s="261"/>
      <c r="J17" s="257">
        <v>6</v>
      </c>
      <c r="K17" s="257">
        <v>8</v>
      </c>
      <c r="L17" s="147">
        <v>0.61321137145959004</v>
      </c>
      <c r="M17" s="261"/>
      <c r="N17" s="257">
        <v>10</v>
      </c>
      <c r="O17" s="257">
        <v>14</v>
      </c>
      <c r="P17" s="147">
        <v>0.57473481956541239</v>
      </c>
      <c r="Q17" s="261"/>
      <c r="R17" s="257">
        <v>7</v>
      </c>
      <c r="S17" s="257">
        <v>8</v>
      </c>
      <c r="T17" s="147">
        <v>0.58732146543017727</v>
      </c>
      <c r="U17" s="261"/>
      <c r="V17" s="257">
        <v>7</v>
      </c>
      <c r="W17" s="257">
        <v>8</v>
      </c>
      <c r="X17" s="97">
        <v>0.11444085346249655</v>
      </c>
      <c r="Y17" s="97">
        <v>-4.2220198832563338E-2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0.50607308499051529</v>
      </c>
      <c r="E20" s="259"/>
      <c r="F20" s="260">
        <v>1</v>
      </c>
      <c r="G20" s="260">
        <v>6</v>
      </c>
      <c r="H20" s="149">
        <v>0.57369036943588891</v>
      </c>
      <c r="I20" s="259"/>
      <c r="J20" s="260">
        <v>3</v>
      </c>
      <c r="K20" s="260">
        <v>10</v>
      </c>
      <c r="L20" s="149">
        <v>0.61078773943501286</v>
      </c>
      <c r="M20" s="259"/>
      <c r="N20" s="260">
        <v>3</v>
      </c>
      <c r="O20" s="260">
        <v>12</v>
      </c>
      <c r="P20" s="149">
        <v>0.6012039433489923</v>
      </c>
      <c r="Q20" s="259"/>
      <c r="R20" s="260">
        <v>2</v>
      </c>
      <c r="S20" s="260">
        <v>11</v>
      </c>
      <c r="T20" s="149">
        <v>0.60845291581151217</v>
      </c>
      <c r="U20" s="259"/>
      <c r="V20" s="260">
        <v>2</v>
      </c>
      <c r="W20" s="260">
        <v>11</v>
      </c>
      <c r="X20" s="101">
        <v>6.4664446146449839E-2</v>
      </c>
      <c r="Y20" s="101">
        <v>-3.8226432404494526E-3</v>
      </c>
    </row>
    <row r="21" spans="1:25" ht="28.35" customHeight="1">
      <c r="A21" s="76" t="s">
        <v>14</v>
      </c>
      <c r="C21" s="96" t="s">
        <v>560</v>
      </c>
      <c r="D21" s="147">
        <v>0.52653120900618222</v>
      </c>
      <c r="E21" s="261"/>
      <c r="F21" s="257">
        <v>2</v>
      </c>
      <c r="G21" s="257">
        <v>9</v>
      </c>
      <c r="H21" s="147">
        <v>0.53652184645460477</v>
      </c>
      <c r="I21" s="261"/>
      <c r="J21" s="257">
        <v>1</v>
      </c>
      <c r="K21" s="257">
        <v>5</v>
      </c>
      <c r="L21" s="147">
        <v>0.58510976240207424</v>
      </c>
      <c r="M21" s="261"/>
      <c r="N21" s="257">
        <v>2</v>
      </c>
      <c r="O21" s="257">
        <v>9</v>
      </c>
      <c r="P21" s="147">
        <v>0.54642722321470016</v>
      </c>
      <c r="Q21" s="261"/>
      <c r="R21" s="257">
        <v>1</v>
      </c>
      <c r="S21" s="257">
        <v>4</v>
      </c>
      <c r="T21" s="147">
        <v>0.54263744509972234</v>
      </c>
      <c r="U21" s="261"/>
      <c r="V21" s="257">
        <v>1</v>
      </c>
      <c r="W21" s="257">
        <v>4</v>
      </c>
      <c r="X21" s="97">
        <v>9.0560927329509155E-2</v>
      </c>
      <c r="Y21" s="97">
        <v>-7.2588632136282638E-2</v>
      </c>
    </row>
    <row r="22" spans="1:25" ht="28.35" customHeight="1">
      <c r="A22" s="76" t="s">
        <v>15</v>
      </c>
      <c r="C22" s="96" t="s">
        <v>561</v>
      </c>
      <c r="D22" s="147">
        <v>0.53732142993362331</v>
      </c>
      <c r="E22" s="261"/>
      <c r="F22" s="257">
        <v>3</v>
      </c>
      <c r="G22" s="257">
        <v>10</v>
      </c>
      <c r="H22" s="147">
        <v>0.54578946199673506</v>
      </c>
      <c r="I22" s="261"/>
      <c r="J22" s="257">
        <v>2</v>
      </c>
      <c r="K22" s="257">
        <v>6</v>
      </c>
      <c r="L22" s="147">
        <v>0.56140452568326182</v>
      </c>
      <c r="M22" s="261"/>
      <c r="N22" s="257">
        <v>1</v>
      </c>
      <c r="O22" s="257">
        <v>7</v>
      </c>
      <c r="P22" s="147">
        <v>0.6122022990016317</v>
      </c>
      <c r="Q22" s="261"/>
      <c r="R22" s="257">
        <v>3</v>
      </c>
      <c r="S22" s="257">
        <v>14</v>
      </c>
      <c r="T22" s="147">
        <v>0.6438239679199671</v>
      </c>
      <c r="U22" s="261"/>
      <c r="V22" s="257">
        <v>3</v>
      </c>
      <c r="W22" s="257">
        <v>14</v>
      </c>
      <c r="X22" s="97">
        <v>2.8610049797224146E-2</v>
      </c>
      <c r="Y22" s="97">
        <v>0.14680936555756485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0.54964417928331666</v>
      </c>
      <c r="E25" s="259"/>
      <c r="F25" s="259"/>
      <c r="G25" s="260">
        <v>13</v>
      </c>
      <c r="H25" s="149">
        <v>0.58003256871536724</v>
      </c>
      <c r="I25" s="259"/>
      <c r="J25" s="259"/>
      <c r="K25" s="260">
        <v>12</v>
      </c>
      <c r="L25" s="149">
        <v>0.61208918799324674</v>
      </c>
      <c r="M25" s="259"/>
      <c r="N25" s="259"/>
      <c r="O25" s="260">
        <v>13</v>
      </c>
      <c r="P25" s="149">
        <v>0.60325139980317899</v>
      </c>
      <c r="Q25" s="259"/>
      <c r="R25" s="259"/>
      <c r="S25" s="260">
        <v>12</v>
      </c>
      <c r="T25" s="149">
        <v>0.623374994725164</v>
      </c>
      <c r="U25" s="259"/>
      <c r="V25" s="259"/>
      <c r="W25" s="260">
        <v>13</v>
      </c>
      <c r="X25" s="101">
        <v>5.526692983615944E-2</v>
      </c>
      <c r="Y25" s="101">
        <v>1.8438173640867861E-2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0.53151310394530527</v>
      </c>
      <c r="E28" s="265"/>
      <c r="F28" s="265"/>
      <c r="G28" s="265"/>
      <c r="H28" s="149">
        <v>0.5624226733353721</v>
      </c>
      <c r="I28" s="265"/>
      <c r="J28" s="265"/>
      <c r="K28" s="265"/>
      <c r="L28" s="149">
        <v>0.590784904551239</v>
      </c>
      <c r="M28" s="265"/>
      <c r="N28" s="265"/>
      <c r="O28" s="265"/>
      <c r="P28" s="149">
        <v>0.58663568837694824</v>
      </c>
      <c r="Q28" s="265"/>
      <c r="R28" s="265"/>
      <c r="S28" s="265"/>
      <c r="T28" s="149">
        <v>0.60012943375399586</v>
      </c>
      <c r="U28" s="265"/>
      <c r="V28" s="265"/>
      <c r="W28" s="265"/>
      <c r="X28" s="105">
        <v>5.0428676795102323E-2</v>
      </c>
      <c r="Y28" s="105">
        <v>1.5817142805730544E-2</v>
      </c>
    </row>
    <row r="29" spans="1:25" ht="28.35" customHeight="1">
      <c r="C29" s="96" t="s">
        <v>28</v>
      </c>
      <c r="D29" s="147">
        <v>0.51783600214065051</v>
      </c>
      <c r="E29" s="266"/>
      <c r="F29" s="266"/>
      <c r="G29" s="266"/>
      <c r="H29" s="147">
        <v>0.54823080245729106</v>
      </c>
      <c r="I29" s="266"/>
      <c r="J29" s="266"/>
      <c r="K29" s="266"/>
      <c r="L29" s="147">
        <v>0.56776051173449749</v>
      </c>
      <c r="M29" s="266"/>
      <c r="N29" s="266"/>
      <c r="O29" s="266"/>
      <c r="P29" s="147">
        <v>0.57236129651463519</v>
      </c>
      <c r="Q29" s="266"/>
      <c r="R29" s="266"/>
      <c r="S29" s="266"/>
      <c r="T29" s="147">
        <v>0.57661615446742709</v>
      </c>
      <c r="U29" s="266"/>
      <c r="V29" s="266"/>
      <c r="W29" s="266"/>
      <c r="X29" s="106">
        <v>3.5623152128027025E-2</v>
      </c>
      <c r="Y29" s="106">
        <v>1.5597496743610773E-2</v>
      </c>
    </row>
    <row r="30" spans="1:25" ht="28.35" customHeight="1">
      <c r="C30" s="96" t="s">
        <v>29</v>
      </c>
      <c r="D30" s="147">
        <v>0.51783600214065051</v>
      </c>
      <c r="E30" s="266"/>
      <c r="F30" s="266"/>
      <c r="G30" s="266"/>
      <c r="H30" s="147">
        <v>0.52964014236214019</v>
      </c>
      <c r="I30" s="266"/>
      <c r="J30" s="266"/>
      <c r="K30" s="266"/>
      <c r="L30" s="147">
        <v>0.53106410199685739</v>
      </c>
      <c r="M30" s="266"/>
      <c r="N30" s="266"/>
      <c r="O30" s="266"/>
      <c r="P30" s="147">
        <v>0.56116451775893028</v>
      </c>
      <c r="Q30" s="266"/>
      <c r="R30" s="266"/>
      <c r="S30" s="266"/>
      <c r="T30" s="147">
        <v>0.55607410618465147</v>
      </c>
      <c r="U30" s="266"/>
      <c r="V30" s="266"/>
      <c r="W30" s="266"/>
      <c r="X30" s="106">
        <v>2.6885417490571939E-3</v>
      </c>
      <c r="Y30" s="106">
        <v>4.709413438745691E-2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79" priority="1" operator="notEqual">
      <formula>""" """</formula>
    </cfRule>
    <cfRule type="cellIs" dxfId="7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Y42"/>
  <sheetViews>
    <sheetView view="pageBreakPreview" topLeftCell="B1" zoomScale="55" zoomScaleNormal="100" zoomScaleSheetLayoutView="55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9.140625" style="82"/>
    <col min="25" max="25" width="10.57031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198</v>
      </c>
    </row>
    <row r="3" spans="1:25" ht="15.75">
      <c r="A3" s="84" t="s">
        <v>104</v>
      </c>
    </row>
    <row r="4" spans="1:25" ht="15.75">
      <c r="A4" s="87" t="s">
        <v>65</v>
      </c>
      <c r="B4" s="394" t="s">
        <v>198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236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1.3016390529831881E-2</v>
      </c>
      <c r="E8" s="257">
        <v>2</v>
      </c>
      <c r="F8" s="257">
        <v>2</v>
      </c>
      <c r="G8" s="257">
        <v>3</v>
      </c>
      <c r="H8" s="147">
        <v>1.7545246067049849E-2</v>
      </c>
      <c r="I8" s="257">
        <v>3</v>
      </c>
      <c r="J8" s="257">
        <v>3</v>
      </c>
      <c r="K8" s="257">
        <v>7</v>
      </c>
      <c r="L8" s="147">
        <v>1.5000017350373993E-2</v>
      </c>
      <c r="M8" s="257">
        <v>2</v>
      </c>
      <c r="N8" s="257">
        <v>2</v>
      </c>
      <c r="O8" s="257">
        <v>4</v>
      </c>
      <c r="P8" s="147">
        <v>1.5907106651241978E-2</v>
      </c>
      <c r="Q8" s="257">
        <v>1</v>
      </c>
      <c r="R8" s="257">
        <v>1</v>
      </c>
      <c r="S8" s="257">
        <v>4</v>
      </c>
      <c r="T8" s="147">
        <v>1.6000010250544119E-2</v>
      </c>
      <c r="U8" s="257">
        <v>2</v>
      </c>
      <c r="V8" s="257">
        <v>2</v>
      </c>
      <c r="W8" s="257">
        <v>4</v>
      </c>
      <c r="X8" s="97">
        <v>-0.14506657284538294</v>
      </c>
      <c r="Y8" s="97">
        <v>6.6666116232538375E-2</v>
      </c>
    </row>
    <row r="9" spans="1:25" ht="28.35" customHeight="1">
      <c r="A9" s="76" t="s">
        <v>7</v>
      </c>
      <c r="B9" s="398"/>
      <c r="C9" s="96" t="s">
        <v>550</v>
      </c>
      <c r="D9" s="147">
        <v>2.5420502974844796E-2</v>
      </c>
      <c r="E9" s="257">
        <v>6</v>
      </c>
      <c r="F9" s="257">
        <v>7</v>
      </c>
      <c r="G9" s="257">
        <v>11</v>
      </c>
      <c r="H9" s="147">
        <v>2.152936416736493E-2</v>
      </c>
      <c r="I9" s="257">
        <v>6</v>
      </c>
      <c r="J9" s="257">
        <v>6</v>
      </c>
      <c r="K9" s="257">
        <v>10</v>
      </c>
      <c r="L9" s="147">
        <v>2.4041236229935023E-2</v>
      </c>
      <c r="M9" s="257">
        <v>7</v>
      </c>
      <c r="N9" s="257">
        <v>8</v>
      </c>
      <c r="O9" s="257">
        <v>12</v>
      </c>
      <c r="P9" s="147">
        <v>2.1632253647064E-2</v>
      </c>
      <c r="Q9" s="257">
        <v>6</v>
      </c>
      <c r="R9" s="257">
        <v>7</v>
      </c>
      <c r="S9" s="257">
        <v>11</v>
      </c>
      <c r="T9" s="147">
        <v>2.2643494060292816E-2</v>
      </c>
      <c r="U9" s="257">
        <v>6</v>
      </c>
      <c r="V9" s="257">
        <v>7</v>
      </c>
      <c r="W9" s="257">
        <v>11</v>
      </c>
      <c r="X9" s="97">
        <v>0.11667191111838271</v>
      </c>
      <c r="Y9" s="97">
        <v>-5.8139363395206978E-2</v>
      </c>
    </row>
    <row r="10" spans="1:25" ht="28.35" customHeight="1">
      <c r="A10" s="76" t="s">
        <v>8</v>
      </c>
      <c r="B10" s="398"/>
      <c r="C10" s="96" t="s">
        <v>551</v>
      </c>
      <c r="D10" s="147">
        <v>3.2258622865141924E-2</v>
      </c>
      <c r="E10" s="257">
        <v>7</v>
      </c>
      <c r="F10" s="257">
        <v>9</v>
      </c>
      <c r="G10" s="257">
        <v>13</v>
      </c>
      <c r="H10" s="147">
        <v>1.9333026555489397E-2</v>
      </c>
      <c r="I10" s="257">
        <v>5</v>
      </c>
      <c r="J10" s="257">
        <v>5</v>
      </c>
      <c r="K10" s="257">
        <v>9</v>
      </c>
      <c r="L10" s="147">
        <v>1.722798905640148E-2</v>
      </c>
      <c r="M10" s="257">
        <v>3</v>
      </c>
      <c r="N10" s="257">
        <v>3</v>
      </c>
      <c r="O10" s="257">
        <v>7</v>
      </c>
      <c r="P10" s="147">
        <v>1.9046102843265977E-2</v>
      </c>
      <c r="Q10" s="257">
        <v>4</v>
      </c>
      <c r="R10" s="257">
        <v>5</v>
      </c>
      <c r="S10" s="257">
        <v>9</v>
      </c>
      <c r="T10" s="147">
        <v>1.2766052115955238E-2</v>
      </c>
      <c r="U10" s="257">
        <v>1</v>
      </c>
      <c r="V10" s="257">
        <v>1</v>
      </c>
      <c r="W10" s="257">
        <v>3</v>
      </c>
      <c r="X10" s="97">
        <v>-0.10888297768826138</v>
      </c>
      <c r="Y10" s="97">
        <v>-0.25899348588152837</v>
      </c>
    </row>
    <row r="11" spans="1:25" ht="28.35" customHeight="1">
      <c r="A11" s="76" t="s">
        <v>9</v>
      </c>
      <c r="B11" s="398"/>
      <c r="C11" s="96" t="s">
        <v>552</v>
      </c>
      <c r="D11" s="147">
        <v>1.9514596470710306E-2</v>
      </c>
      <c r="E11" s="257">
        <v>3</v>
      </c>
      <c r="F11" s="257">
        <v>3</v>
      </c>
      <c r="G11" s="257">
        <v>7</v>
      </c>
      <c r="H11" s="147">
        <v>1.5835483594629753E-2</v>
      </c>
      <c r="I11" s="257">
        <v>2</v>
      </c>
      <c r="J11" s="257">
        <v>2</v>
      </c>
      <c r="K11" s="257">
        <v>5</v>
      </c>
      <c r="L11" s="147">
        <v>1.7499900109106743E-2</v>
      </c>
      <c r="M11" s="257">
        <v>4</v>
      </c>
      <c r="N11" s="257">
        <v>4</v>
      </c>
      <c r="O11" s="257">
        <v>8</v>
      </c>
      <c r="P11" s="147">
        <v>1.9906474634575351E-2</v>
      </c>
      <c r="Q11" s="257">
        <v>5</v>
      </c>
      <c r="R11" s="257">
        <v>6</v>
      </c>
      <c r="S11" s="257">
        <v>10</v>
      </c>
      <c r="T11" s="147">
        <v>1.7500026173510774E-2</v>
      </c>
      <c r="U11" s="257">
        <v>3</v>
      </c>
      <c r="V11" s="257">
        <v>3</v>
      </c>
      <c r="W11" s="257">
        <v>7</v>
      </c>
      <c r="X11" s="97">
        <v>0.10510676889220116</v>
      </c>
      <c r="Y11" s="97">
        <v>7.2037213494358099E-6</v>
      </c>
    </row>
    <row r="12" spans="1:25" ht="28.35" customHeight="1">
      <c r="A12" s="76" t="s">
        <v>10</v>
      </c>
      <c r="B12" s="398"/>
      <c r="C12" s="96" t="s">
        <v>553</v>
      </c>
      <c r="D12" s="147">
        <v>1.1800965087319924E-2</v>
      </c>
      <c r="E12" s="257">
        <v>1</v>
      </c>
      <c r="F12" s="257">
        <v>1</v>
      </c>
      <c r="G12" s="257">
        <v>2</v>
      </c>
      <c r="H12" s="147">
        <v>1.5739903914189782E-2</v>
      </c>
      <c r="I12" s="257">
        <v>1</v>
      </c>
      <c r="J12" s="257">
        <v>1</v>
      </c>
      <c r="K12" s="257">
        <v>4</v>
      </c>
      <c r="L12" s="147">
        <v>1.0729966365099953E-2</v>
      </c>
      <c r="M12" s="257">
        <v>1</v>
      </c>
      <c r="N12" s="257">
        <v>1</v>
      </c>
      <c r="O12" s="257">
        <v>2</v>
      </c>
      <c r="P12" s="147">
        <v>1.8755657256385297E-2</v>
      </c>
      <c r="Q12" s="257">
        <v>3</v>
      </c>
      <c r="R12" s="257">
        <v>4</v>
      </c>
      <c r="S12" s="257">
        <v>8</v>
      </c>
      <c r="T12" s="147">
        <v>2.2497639361523301E-2</v>
      </c>
      <c r="U12" s="257">
        <v>5</v>
      </c>
      <c r="V12" s="257">
        <v>6</v>
      </c>
      <c r="W12" s="257">
        <v>10</v>
      </c>
      <c r="X12" s="97">
        <v>-0.31829530703635922</v>
      </c>
      <c r="Y12" s="97">
        <v>1.0967110796077253</v>
      </c>
    </row>
    <row r="13" spans="1:25" ht="28.35" customHeight="1">
      <c r="A13" s="76" t="s">
        <v>11</v>
      </c>
      <c r="B13" s="398"/>
      <c r="C13" s="96" t="s">
        <v>554</v>
      </c>
      <c r="D13" s="147">
        <v>2.1567589973200487E-2</v>
      </c>
      <c r="E13" s="257">
        <v>4</v>
      </c>
      <c r="F13" s="257">
        <v>4</v>
      </c>
      <c r="G13" s="257">
        <v>8</v>
      </c>
      <c r="H13" s="147">
        <v>1.890818467817983E-2</v>
      </c>
      <c r="I13" s="257">
        <v>4</v>
      </c>
      <c r="J13" s="257">
        <v>4</v>
      </c>
      <c r="K13" s="257">
        <v>8</v>
      </c>
      <c r="L13" s="147">
        <v>1.8672220985711967E-2</v>
      </c>
      <c r="M13" s="257">
        <v>5</v>
      </c>
      <c r="N13" s="257">
        <v>5</v>
      </c>
      <c r="O13" s="257">
        <v>9</v>
      </c>
      <c r="P13" s="147">
        <v>1.8394415319088527E-2</v>
      </c>
      <c r="Q13" s="257">
        <v>2</v>
      </c>
      <c r="R13" s="257">
        <v>3</v>
      </c>
      <c r="S13" s="257">
        <v>7</v>
      </c>
      <c r="T13" s="147">
        <v>1.938216611019505E-2</v>
      </c>
      <c r="U13" s="257">
        <v>4</v>
      </c>
      <c r="V13" s="257">
        <v>5</v>
      </c>
      <c r="W13" s="257">
        <v>9</v>
      </c>
      <c r="X13" s="97">
        <v>-1.2479447206804939E-2</v>
      </c>
      <c r="Y13" s="97">
        <v>3.8021461133431078E-2</v>
      </c>
    </row>
    <row r="14" spans="1:25" ht="28.35" customHeight="1">
      <c r="A14" s="76" t="s">
        <v>13</v>
      </c>
      <c r="B14" s="398"/>
      <c r="C14" s="96" t="s">
        <v>555</v>
      </c>
      <c r="D14" s="147">
        <v>2.2012100001917983E-2</v>
      </c>
      <c r="E14" s="257">
        <v>5</v>
      </c>
      <c r="F14" s="257">
        <v>5</v>
      </c>
      <c r="G14" s="257">
        <v>9</v>
      </c>
      <c r="H14" s="147">
        <v>2.5256537361681371E-2</v>
      </c>
      <c r="I14" s="257">
        <v>7</v>
      </c>
      <c r="J14" s="257">
        <v>7</v>
      </c>
      <c r="K14" s="257">
        <v>11</v>
      </c>
      <c r="L14" s="147">
        <v>2.1750198602002759E-2</v>
      </c>
      <c r="M14" s="257">
        <v>6</v>
      </c>
      <c r="N14" s="257">
        <v>6</v>
      </c>
      <c r="O14" s="257">
        <v>10</v>
      </c>
      <c r="P14" s="147">
        <v>2.6055935311145795E-2</v>
      </c>
      <c r="Q14" s="257">
        <v>7</v>
      </c>
      <c r="R14" s="257">
        <v>8</v>
      </c>
      <c r="S14" s="257">
        <v>12</v>
      </c>
      <c r="T14" s="147">
        <v>2.5220405945744141E-2</v>
      </c>
      <c r="U14" s="257">
        <v>7</v>
      </c>
      <c r="V14" s="257">
        <v>8</v>
      </c>
      <c r="W14" s="257">
        <v>12</v>
      </c>
      <c r="X14" s="97">
        <v>-0.13882895780473647</v>
      </c>
      <c r="Y14" s="97">
        <v>0.15954830607486237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4.2595272261332605E-2</v>
      </c>
      <c r="E15" s="258">
        <v>8</v>
      </c>
      <c r="F15" s="258">
        <v>10</v>
      </c>
      <c r="G15" s="258">
        <v>14</v>
      </c>
      <c r="H15" s="148">
        <v>4.6568818637870497E-2</v>
      </c>
      <c r="I15" s="258">
        <v>8</v>
      </c>
      <c r="J15" s="258">
        <v>10</v>
      </c>
      <c r="K15" s="258">
        <v>14</v>
      </c>
      <c r="L15" s="148">
        <v>3.4104772192173984E-2</v>
      </c>
      <c r="M15" s="258">
        <v>8</v>
      </c>
      <c r="N15" s="258">
        <v>10</v>
      </c>
      <c r="O15" s="258">
        <v>14</v>
      </c>
      <c r="P15" s="148">
        <v>4.8209301327933635E-2</v>
      </c>
      <c r="Q15" s="258">
        <v>8</v>
      </c>
      <c r="R15" s="258">
        <v>10</v>
      </c>
      <c r="S15" s="258">
        <v>14</v>
      </c>
      <c r="T15" s="148">
        <v>4.0999996032929108E-2</v>
      </c>
      <c r="U15" s="258">
        <v>8</v>
      </c>
      <c r="V15" s="258">
        <v>10</v>
      </c>
      <c r="W15" s="258">
        <v>14</v>
      </c>
      <c r="X15" s="99">
        <v>-0.26764789853527771</v>
      </c>
      <c r="Y15" s="99">
        <v>0.20217768357758947</v>
      </c>
    </row>
    <row r="16" spans="1:25" ht="28.35" customHeight="1" thickTop="1">
      <c r="A16" s="76" t="s">
        <v>3</v>
      </c>
      <c r="C16" s="100" t="s">
        <v>557</v>
      </c>
      <c r="D16" s="149">
        <v>2.6062347536196673E-2</v>
      </c>
      <c r="E16" s="259"/>
      <c r="F16" s="260">
        <v>8</v>
      </c>
      <c r="G16" s="260">
        <v>12</v>
      </c>
      <c r="H16" s="149">
        <v>3.3896501387779852E-2</v>
      </c>
      <c r="I16" s="259"/>
      <c r="J16" s="260">
        <v>9</v>
      </c>
      <c r="K16" s="260">
        <v>13</v>
      </c>
      <c r="L16" s="149">
        <v>2.2537815175823629E-2</v>
      </c>
      <c r="M16" s="259"/>
      <c r="N16" s="260">
        <v>7</v>
      </c>
      <c r="O16" s="260">
        <v>11</v>
      </c>
      <c r="P16" s="149">
        <v>1.8123451608176473E-2</v>
      </c>
      <c r="Q16" s="259"/>
      <c r="R16" s="260">
        <v>2</v>
      </c>
      <c r="S16" s="260">
        <v>6</v>
      </c>
      <c r="T16" s="149">
        <v>1.8800203502846231E-2</v>
      </c>
      <c r="U16" s="259"/>
      <c r="V16" s="260">
        <v>4</v>
      </c>
      <c r="W16" s="260">
        <v>8</v>
      </c>
      <c r="X16" s="101">
        <v>-0.33509907355958524</v>
      </c>
      <c r="Y16" s="101">
        <v>-0.16583735574274938</v>
      </c>
    </row>
    <row r="17" spans="1:25" ht="28.35" customHeight="1">
      <c r="A17" s="76" t="s">
        <v>12</v>
      </c>
      <c r="C17" s="96" t="s">
        <v>558</v>
      </c>
      <c r="D17" s="147">
        <v>2.4979346509607214E-2</v>
      </c>
      <c r="E17" s="261"/>
      <c r="F17" s="257">
        <v>6</v>
      </c>
      <c r="G17" s="257">
        <v>10</v>
      </c>
      <c r="H17" s="147">
        <v>3.1978790194040527E-2</v>
      </c>
      <c r="I17" s="261"/>
      <c r="J17" s="257">
        <v>8</v>
      </c>
      <c r="K17" s="257">
        <v>12</v>
      </c>
      <c r="L17" s="147">
        <v>2.7389325586298665E-2</v>
      </c>
      <c r="M17" s="261"/>
      <c r="N17" s="257">
        <v>9</v>
      </c>
      <c r="O17" s="257">
        <v>13</v>
      </c>
      <c r="P17" s="147">
        <v>3.2713815259989322E-2</v>
      </c>
      <c r="Q17" s="261"/>
      <c r="R17" s="257">
        <v>9</v>
      </c>
      <c r="S17" s="257">
        <v>13</v>
      </c>
      <c r="T17" s="147">
        <v>3.1728048164338329E-2</v>
      </c>
      <c r="U17" s="261"/>
      <c r="V17" s="257">
        <v>9</v>
      </c>
      <c r="W17" s="257">
        <v>13</v>
      </c>
      <c r="X17" s="97">
        <v>-0.14351589224901762</v>
      </c>
      <c r="Y17" s="97">
        <v>0.15840925196822231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1.5317051623406202E-2</v>
      </c>
      <c r="E20" s="259"/>
      <c r="F20" s="260">
        <v>3</v>
      </c>
      <c r="G20" s="260">
        <v>6</v>
      </c>
      <c r="H20" s="149">
        <v>7.844397148987577E-3</v>
      </c>
      <c r="I20" s="259"/>
      <c r="J20" s="260">
        <v>1</v>
      </c>
      <c r="K20" s="260">
        <v>1</v>
      </c>
      <c r="L20" s="149">
        <v>1.231911694132411E-2</v>
      </c>
      <c r="M20" s="259"/>
      <c r="N20" s="260">
        <v>1</v>
      </c>
      <c r="O20" s="260">
        <v>3</v>
      </c>
      <c r="P20" s="149">
        <v>1.3409780276382245E-2</v>
      </c>
      <c r="Q20" s="259"/>
      <c r="R20" s="260">
        <v>2</v>
      </c>
      <c r="S20" s="260">
        <v>3</v>
      </c>
      <c r="T20" s="149">
        <v>1.0905289290894054E-2</v>
      </c>
      <c r="U20" s="259"/>
      <c r="V20" s="260">
        <v>1</v>
      </c>
      <c r="W20" s="260">
        <v>2</v>
      </c>
      <c r="X20" s="101">
        <v>0.57043514082073909</v>
      </c>
      <c r="Y20" s="101">
        <v>-0.11476696399296393</v>
      </c>
    </row>
    <row r="21" spans="1:25" ht="28.35" customHeight="1">
      <c r="A21" s="76" t="s">
        <v>14</v>
      </c>
      <c r="C21" s="96" t="s">
        <v>560</v>
      </c>
      <c r="D21" s="147">
        <v>1.3794723160196115E-2</v>
      </c>
      <c r="E21" s="261"/>
      <c r="F21" s="257">
        <v>1</v>
      </c>
      <c r="G21" s="257">
        <v>4</v>
      </c>
      <c r="H21" s="147">
        <v>8.5725063365068421E-3</v>
      </c>
      <c r="I21" s="261"/>
      <c r="J21" s="257">
        <v>2</v>
      </c>
      <c r="K21" s="257">
        <v>2</v>
      </c>
      <c r="L21" s="147">
        <v>1.5600000627618014E-2</v>
      </c>
      <c r="M21" s="261"/>
      <c r="N21" s="257">
        <v>2</v>
      </c>
      <c r="O21" s="257">
        <v>5</v>
      </c>
      <c r="P21" s="147">
        <v>1.3209101057428221E-2</v>
      </c>
      <c r="Q21" s="261"/>
      <c r="R21" s="257">
        <v>1</v>
      </c>
      <c r="S21" s="257">
        <v>2</v>
      </c>
      <c r="T21" s="147">
        <v>1.6261389720816151E-2</v>
      </c>
      <c r="U21" s="261"/>
      <c r="V21" s="257">
        <v>2</v>
      </c>
      <c r="W21" s="257">
        <v>5</v>
      </c>
      <c r="X21" s="97">
        <v>0.81977125653251637</v>
      </c>
      <c r="Y21" s="97">
        <v>4.2396735037768085E-2</v>
      </c>
    </row>
    <row r="22" spans="1:25" ht="28.35" customHeight="1">
      <c r="A22" s="76" t="s">
        <v>15</v>
      </c>
      <c r="C22" s="96" t="s">
        <v>561</v>
      </c>
      <c r="D22" s="147">
        <v>1.5116191539173049E-2</v>
      </c>
      <c r="E22" s="261"/>
      <c r="F22" s="257">
        <v>2</v>
      </c>
      <c r="G22" s="257">
        <v>5</v>
      </c>
      <c r="H22" s="147">
        <v>1.6732178851674689E-2</v>
      </c>
      <c r="I22" s="261"/>
      <c r="J22" s="257">
        <v>3</v>
      </c>
      <c r="K22" s="257">
        <v>6</v>
      </c>
      <c r="L22" s="147">
        <v>1.6887809626811714E-2</v>
      </c>
      <c r="M22" s="261"/>
      <c r="N22" s="257">
        <v>3</v>
      </c>
      <c r="O22" s="257">
        <v>6</v>
      </c>
      <c r="P22" s="147">
        <v>1.6902867202645416E-2</v>
      </c>
      <c r="Q22" s="261"/>
      <c r="R22" s="257">
        <v>3</v>
      </c>
      <c r="S22" s="257">
        <v>5</v>
      </c>
      <c r="T22" s="147">
        <v>1.678780841023822E-2</v>
      </c>
      <c r="U22" s="261"/>
      <c r="V22" s="257">
        <v>3</v>
      </c>
      <c r="W22" s="257">
        <v>6</v>
      </c>
      <c r="X22" s="97">
        <v>9.3012856554213208E-3</v>
      </c>
      <c r="Y22" s="97">
        <v>-5.9215030713473116E-3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9.2601325821765595E-3</v>
      </c>
      <c r="E25" s="259"/>
      <c r="F25" s="259"/>
      <c r="G25" s="260">
        <v>1</v>
      </c>
      <c r="H25" s="149">
        <v>1.0839667708392731E-2</v>
      </c>
      <c r="I25" s="259"/>
      <c r="J25" s="259"/>
      <c r="K25" s="260">
        <v>3</v>
      </c>
      <c r="L25" s="149">
        <v>1.0350892262707294E-2</v>
      </c>
      <c r="M25" s="259"/>
      <c r="N25" s="259"/>
      <c r="O25" s="260">
        <v>1</v>
      </c>
      <c r="P25" s="149">
        <v>1.1258960966377938E-2</v>
      </c>
      <c r="Q25" s="259"/>
      <c r="R25" s="259"/>
      <c r="S25" s="260">
        <v>1</v>
      </c>
      <c r="T25" s="149">
        <v>9.6127045942458779E-3</v>
      </c>
      <c r="U25" s="259"/>
      <c r="V25" s="259"/>
      <c r="W25" s="260">
        <v>1</v>
      </c>
      <c r="X25" s="101">
        <v>-4.5091368004481991E-2</v>
      </c>
      <c r="Y25" s="101">
        <v>-7.1316331937971711E-2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1.3933760245325267E-2</v>
      </c>
      <c r="E28" s="265"/>
      <c r="F28" s="265"/>
      <c r="G28" s="265"/>
      <c r="H28" s="149">
        <v>1.4440922176277958E-2</v>
      </c>
      <c r="I28" s="265"/>
      <c r="J28" s="265"/>
      <c r="K28" s="265"/>
      <c r="L28" s="149">
        <v>1.4256880073611358E-2</v>
      </c>
      <c r="M28" s="265"/>
      <c r="N28" s="265"/>
      <c r="O28" s="265"/>
      <c r="P28" s="149">
        <v>1.5149979879826938E-2</v>
      </c>
      <c r="Q28" s="265"/>
      <c r="R28" s="265"/>
      <c r="S28" s="265"/>
      <c r="T28" s="149">
        <v>1.4334580534426426E-2</v>
      </c>
      <c r="U28" s="265"/>
      <c r="V28" s="265"/>
      <c r="W28" s="265"/>
      <c r="X28" s="105">
        <v>-1.2744484072417794E-2</v>
      </c>
      <c r="Y28" s="105">
        <v>5.4500325747206535E-3</v>
      </c>
    </row>
    <row r="29" spans="1:25" ht="28.35" customHeight="1">
      <c r="C29" s="96" t="s">
        <v>28</v>
      </c>
      <c r="D29" s="147">
        <v>2.0541093221955395E-2</v>
      </c>
      <c r="E29" s="266"/>
      <c r="F29" s="266"/>
      <c r="G29" s="266"/>
      <c r="H29" s="147">
        <v>1.8226715372614839E-2</v>
      </c>
      <c r="I29" s="266"/>
      <c r="J29" s="266"/>
      <c r="K29" s="266"/>
      <c r="L29" s="147">
        <v>1.7363944582754112E-2</v>
      </c>
      <c r="M29" s="266"/>
      <c r="N29" s="266"/>
      <c r="O29" s="266"/>
      <c r="P29" s="147">
        <v>1.8575036287736914E-2</v>
      </c>
      <c r="Q29" s="266"/>
      <c r="R29" s="266"/>
      <c r="S29" s="266"/>
      <c r="T29" s="147">
        <v>1.8150114838178501E-2</v>
      </c>
      <c r="U29" s="266"/>
      <c r="V29" s="266"/>
      <c r="W29" s="266"/>
      <c r="X29" s="106">
        <v>-4.7335505724581561E-2</v>
      </c>
      <c r="Y29" s="106">
        <v>4.5276017305722949E-2</v>
      </c>
    </row>
    <row r="30" spans="1:25" ht="28.35" customHeight="1">
      <c r="C30" s="96" t="s">
        <v>29</v>
      </c>
      <c r="D30" s="147">
        <v>2.1789844987559235E-2</v>
      </c>
      <c r="E30" s="266"/>
      <c r="F30" s="266"/>
      <c r="G30" s="266"/>
      <c r="H30" s="147">
        <v>1.9120605616834613E-2</v>
      </c>
      <c r="I30" s="266"/>
      <c r="J30" s="266"/>
      <c r="K30" s="266"/>
      <c r="L30" s="147">
        <v>1.8086060547409355E-2</v>
      </c>
      <c r="M30" s="266"/>
      <c r="N30" s="266"/>
      <c r="O30" s="266"/>
      <c r="P30" s="147">
        <v>1.9476288738920662E-2</v>
      </c>
      <c r="Q30" s="266"/>
      <c r="R30" s="266"/>
      <c r="S30" s="266"/>
      <c r="T30" s="147">
        <v>2.0939902735859175E-2</v>
      </c>
      <c r="U30" s="266"/>
      <c r="V30" s="266"/>
      <c r="W30" s="266"/>
      <c r="X30" s="106">
        <v>-5.4106291932217832E-2</v>
      </c>
      <c r="Y30" s="106">
        <v>0.15779236063978597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>
        <v>3.3000000000000008E-2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>
        <v>3.9999999999999994E-2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77" priority="1" operator="notEqual">
      <formula>""" """</formula>
    </cfRule>
    <cfRule type="cellIs" dxfId="7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0.140625" style="82" customWidth="1"/>
    <col min="25" max="25" width="10.8554687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200</v>
      </c>
    </row>
    <row r="3" spans="1:25" ht="15.75">
      <c r="A3" s="84" t="s">
        <v>104</v>
      </c>
    </row>
    <row r="4" spans="1:25" ht="15.75">
      <c r="A4" s="87" t="s">
        <v>66</v>
      </c>
      <c r="B4" s="394" t="s">
        <v>200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237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6.2862224849771636E-3</v>
      </c>
      <c r="E8" s="257">
        <v>3</v>
      </c>
      <c r="F8" s="257">
        <v>4</v>
      </c>
      <c r="G8" s="257">
        <v>4</v>
      </c>
      <c r="H8" s="147">
        <v>5.7901503964726785E-3</v>
      </c>
      <c r="I8" s="257">
        <v>3</v>
      </c>
      <c r="J8" s="257">
        <v>4</v>
      </c>
      <c r="K8" s="257">
        <v>4</v>
      </c>
      <c r="L8" s="147">
        <v>5.0000028771976963E-3</v>
      </c>
      <c r="M8" s="257">
        <v>2</v>
      </c>
      <c r="N8" s="257">
        <v>2</v>
      </c>
      <c r="O8" s="257">
        <v>2</v>
      </c>
      <c r="P8" s="147">
        <v>7.3974908309002935E-3</v>
      </c>
      <c r="Q8" s="257">
        <v>2</v>
      </c>
      <c r="R8" s="257">
        <v>3</v>
      </c>
      <c r="S8" s="257">
        <v>5</v>
      </c>
      <c r="T8" s="147">
        <v>6.0000038439540441E-3</v>
      </c>
      <c r="U8" s="257">
        <v>2</v>
      </c>
      <c r="V8" s="257">
        <v>3</v>
      </c>
      <c r="W8" s="257">
        <v>4</v>
      </c>
      <c r="X8" s="97">
        <v>-0.13646407522615212</v>
      </c>
      <c r="Y8" s="97">
        <v>0.20000007826331667</v>
      </c>
    </row>
    <row r="9" spans="1:25" ht="28.35" customHeight="1">
      <c r="A9" s="76" t="s">
        <v>7</v>
      </c>
      <c r="B9" s="398"/>
      <c r="C9" s="96" t="s">
        <v>550</v>
      </c>
      <c r="D9" s="147">
        <v>3.3544565545407311E-3</v>
      </c>
      <c r="E9" s="257">
        <v>1</v>
      </c>
      <c r="F9" s="257">
        <v>1</v>
      </c>
      <c r="G9" s="257">
        <v>1</v>
      </c>
      <c r="H9" s="147">
        <v>4.8552276481131206E-3</v>
      </c>
      <c r="I9" s="257">
        <v>1</v>
      </c>
      <c r="J9" s="257">
        <v>1</v>
      </c>
      <c r="K9" s="257">
        <v>1</v>
      </c>
      <c r="L9" s="147">
        <v>3.9588699958844923E-3</v>
      </c>
      <c r="M9" s="257">
        <v>1</v>
      </c>
      <c r="N9" s="257">
        <v>1</v>
      </c>
      <c r="O9" s="257">
        <v>1</v>
      </c>
      <c r="P9" s="147">
        <v>3.5896588540896149E-3</v>
      </c>
      <c r="Q9" s="257">
        <v>1</v>
      </c>
      <c r="R9" s="257">
        <v>1</v>
      </c>
      <c r="S9" s="257">
        <v>1</v>
      </c>
      <c r="T9" s="147">
        <v>3.9427323689713405E-3</v>
      </c>
      <c r="U9" s="257">
        <v>1</v>
      </c>
      <c r="V9" s="257">
        <v>1</v>
      </c>
      <c r="W9" s="257">
        <v>1</v>
      </c>
      <c r="X9" s="97">
        <v>-0.18461701843722578</v>
      </c>
      <c r="Y9" s="97">
        <v>-4.076321508391989E-3</v>
      </c>
    </row>
    <row r="10" spans="1:25" ht="28.35" customHeight="1">
      <c r="A10" s="76" t="s">
        <v>8</v>
      </c>
      <c r="B10" s="398"/>
      <c r="C10" s="96" t="s">
        <v>551</v>
      </c>
      <c r="D10" s="147">
        <v>4.2222414116950581E-3</v>
      </c>
      <c r="E10" s="257">
        <v>2</v>
      </c>
      <c r="F10" s="257">
        <v>2</v>
      </c>
      <c r="G10" s="257">
        <v>2</v>
      </c>
      <c r="H10" s="147">
        <v>5.5755335254345853E-3</v>
      </c>
      <c r="I10" s="257">
        <v>2</v>
      </c>
      <c r="J10" s="257">
        <v>3</v>
      </c>
      <c r="K10" s="257">
        <v>3</v>
      </c>
      <c r="L10" s="147">
        <v>6.0566768572457037E-3</v>
      </c>
      <c r="M10" s="257">
        <v>3</v>
      </c>
      <c r="N10" s="257">
        <v>4</v>
      </c>
      <c r="O10" s="257">
        <v>4</v>
      </c>
      <c r="P10" s="147">
        <v>7.4124790915531908E-3</v>
      </c>
      <c r="Q10" s="257">
        <v>3</v>
      </c>
      <c r="R10" s="257">
        <v>4</v>
      </c>
      <c r="S10" s="257">
        <v>6</v>
      </c>
      <c r="T10" s="147">
        <v>6.8348064344204273E-3</v>
      </c>
      <c r="U10" s="257">
        <v>3</v>
      </c>
      <c r="V10" s="257">
        <v>4</v>
      </c>
      <c r="W10" s="257">
        <v>6</v>
      </c>
      <c r="X10" s="97">
        <v>8.6295478202440767E-2</v>
      </c>
      <c r="Y10" s="97">
        <v>0.12847467274794999</v>
      </c>
    </row>
    <row r="11" spans="1:25" ht="28.35" customHeight="1">
      <c r="A11" s="76" t="s">
        <v>9</v>
      </c>
      <c r="B11" s="398"/>
      <c r="C11" s="96" t="s">
        <v>552</v>
      </c>
      <c r="D11" s="147">
        <v>8.293354259959064E-3</v>
      </c>
      <c r="E11" s="257">
        <v>4</v>
      </c>
      <c r="F11" s="257">
        <v>6</v>
      </c>
      <c r="G11" s="257">
        <v>8</v>
      </c>
      <c r="H11" s="147">
        <v>9.7540882651173319E-3</v>
      </c>
      <c r="I11" s="257">
        <v>6</v>
      </c>
      <c r="J11" s="257">
        <v>8</v>
      </c>
      <c r="K11" s="257">
        <v>10</v>
      </c>
      <c r="L11" s="147">
        <v>9.9999471383003871E-3</v>
      </c>
      <c r="M11" s="257">
        <v>6</v>
      </c>
      <c r="N11" s="257">
        <v>8</v>
      </c>
      <c r="O11" s="257">
        <v>12</v>
      </c>
      <c r="P11" s="147">
        <v>7.9186887110579765E-3</v>
      </c>
      <c r="Q11" s="257">
        <v>4</v>
      </c>
      <c r="R11" s="257">
        <v>5</v>
      </c>
      <c r="S11" s="257">
        <v>7</v>
      </c>
      <c r="T11" s="147">
        <v>1.0000014942695239E-2</v>
      </c>
      <c r="U11" s="257">
        <v>7</v>
      </c>
      <c r="V11" s="257">
        <v>8</v>
      </c>
      <c r="W11" s="257">
        <v>10</v>
      </c>
      <c r="X11" s="97">
        <v>2.5205725691687553E-2</v>
      </c>
      <c r="Y11" s="97">
        <v>6.7804753278721819E-6</v>
      </c>
    </row>
    <row r="12" spans="1:25" ht="28.35" customHeight="1">
      <c r="A12" s="76" t="s">
        <v>10</v>
      </c>
      <c r="B12" s="398"/>
      <c r="C12" s="96" t="s">
        <v>553</v>
      </c>
      <c r="D12" s="147">
        <v>8.7370026528827312E-3</v>
      </c>
      <c r="E12" s="257">
        <v>5</v>
      </c>
      <c r="F12" s="257">
        <v>7</v>
      </c>
      <c r="G12" s="257">
        <v>9</v>
      </c>
      <c r="H12" s="147">
        <v>8.6476492816625703E-3</v>
      </c>
      <c r="I12" s="257">
        <v>4</v>
      </c>
      <c r="J12" s="257">
        <v>6</v>
      </c>
      <c r="K12" s="257">
        <v>8</v>
      </c>
      <c r="L12" s="147">
        <v>9.0824229002086296E-3</v>
      </c>
      <c r="M12" s="257">
        <v>4</v>
      </c>
      <c r="N12" s="257">
        <v>6</v>
      </c>
      <c r="O12" s="257">
        <v>9</v>
      </c>
      <c r="P12" s="147">
        <v>8.1796112128870169E-3</v>
      </c>
      <c r="Q12" s="257">
        <v>5</v>
      </c>
      <c r="R12" s="257">
        <v>6</v>
      </c>
      <c r="S12" s="257">
        <v>8</v>
      </c>
      <c r="T12" s="147">
        <v>9.1462659116031894E-3</v>
      </c>
      <c r="U12" s="257">
        <v>5</v>
      </c>
      <c r="V12" s="257">
        <v>6</v>
      </c>
      <c r="W12" s="257">
        <v>8</v>
      </c>
      <c r="X12" s="97">
        <v>5.0276509185912754E-2</v>
      </c>
      <c r="Y12" s="97">
        <v>7.0292929646662561E-3</v>
      </c>
    </row>
    <row r="13" spans="1:25" ht="28.35" customHeight="1">
      <c r="A13" s="76" t="s">
        <v>11</v>
      </c>
      <c r="B13" s="398"/>
      <c r="C13" s="96" t="s">
        <v>554</v>
      </c>
      <c r="D13" s="147">
        <v>1.6974934274659022E-2</v>
      </c>
      <c r="E13" s="257">
        <v>8</v>
      </c>
      <c r="F13" s="257">
        <v>10</v>
      </c>
      <c r="G13" s="257">
        <v>14</v>
      </c>
      <c r="H13" s="147">
        <v>1.8146921413941194E-2</v>
      </c>
      <c r="I13" s="257">
        <v>8</v>
      </c>
      <c r="J13" s="257">
        <v>10</v>
      </c>
      <c r="K13" s="257">
        <v>14</v>
      </c>
      <c r="L13" s="147">
        <v>1.7965755095247799E-2</v>
      </c>
      <c r="M13" s="257">
        <v>8</v>
      </c>
      <c r="N13" s="257">
        <v>10</v>
      </c>
      <c r="O13" s="257">
        <v>14</v>
      </c>
      <c r="P13" s="147">
        <v>1.7671289650870035E-2</v>
      </c>
      <c r="Q13" s="257">
        <v>8</v>
      </c>
      <c r="R13" s="257">
        <v>10</v>
      </c>
      <c r="S13" s="257">
        <v>14</v>
      </c>
      <c r="T13" s="147">
        <v>1.8407315345764386E-2</v>
      </c>
      <c r="U13" s="257">
        <v>8</v>
      </c>
      <c r="V13" s="257">
        <v>10</v>
      </c>
      <c r="W13" s="257">
        <v>14</v>
      </c>
      <c r="X13" s="97">
        <v>-9.9833087145136945E-3</v>
      </c>
      <c r="Y13" s="97">
        <v>2.4577884323569998E-2</v>
      </c>
    </row>
    <row r="14" spans="1:25" ht="28.35" customHeight="1">
      <c r="A14" s="76" t="s">
        <v>13</v>
      </c>
      <c r="B14" s="398"/>
      <c r="C14" s="96" t="s">
        <v>555</v>
      </c>
      <c r="D14" s="147">
        <v>9.7605243850760817E-3</v>
      </c>
      <c r="E14" s="257">
        <v>6</v>
      </c>
      <c r="F14" s="257">
        <v>8</v>
      </c>
      <c r="G14" s="257">
        <v>10</v>
      </c>
      <c r="H14" s="147">
        <v>8.931946974592089E-3</v>
      </c>
      <c r="I14" s="257">
        <v>5</v>
      </c>
      <c r="J14" s="257">
        <v>7</v>
      </c>
      <c r="K14" s="257">
        <v>9</v>
      </c>
      <c r="L14" s="147">
        <v>9.8000006292066275E-3</v>
      </c>
      <c r="M14" s="257">
        <v>5</v>
      </c>
      <c r="N14" s="257">
        <v>7</v>
      </c>
      <c r="O14" s="257">
        <v>10</v>
      </c>
      <c r="P14" s="147">
        <v>8.8672252361407054E-3</v>
      </c>
      <c r="Q14" s="257">
        <v>6</v>
      </c>
      <c r="R14" s="257">
        <v>7</v>
      </c>
      <c r="S14" s="257">
        <v>9</v>
      </c>
      <c r="T14" s="147">
        <v>8.7682888332827752E-3</v>
      </c>
      <c r="U14" s="257">
        <v>4</v>
      </c>
      <c r="V14" s="257">
        <v>5</v>
      </c>
      <c r="W14" s="257">
        <v>7</v>
      </c>
      <c r="X14" s="97">
        <v>9.7185267342474457E-2</v>
      </c>
      <c r="Y14" s="97">
        <v>-0.1052767071105154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1.5646693049588885E-2</v>
      </c>
      <c r="E15" s="258">
        <v>7</v>
      </c>
      <c r="F15" s="258">
        <v>9</v>
      </c>
      <c r="G15" s="258">
        <v>13</v>
      </c>
      <c r="H15" s="148">
        <v>1.5646689087266036E-2</v>
      </c>
      <c r="I15" s="258">
        <v>7</v>
      </c>
      <c r="J15" s="258">
        <v>9</v>
      </c>
      <c r="K15" s="258">
        <v>12</v>
      </c>
      <c r="L15" s="148">
        <v>1.7475376210149971E-2</v>
      </c>
      <c r="M15" s="258">
        <v>7</v>
      </c>
      <c r="N15" s="258">
        <v>9</v>
      </c>
      <c r="O15" s="258">
        <v>13</v>
      </c>
      <c r="P15" s="148">
        <v>1.4206643050763208E-2</v>
      </c>
      <c r="Q15" s="258">
        <v>7</v>
      </c>
      <c r="R15" s="258">
        <v>9</v>
      </c>
      <c r="S15" s="258">
        <v>13</v>
      </c>
      <c r="T15" s="148">
        <v>1.000000336826776E-2</v>
      </c>
      <c r="U15" s="258">
        <v>6</v>
      </c>
      <c r="V15" s="258">
        <v>7</v>
      </c>
      <c r="W15" s="258">
        <v>9</v>
      </c>
      <c r="X15" s="99">
        <v>0.11687374323633759</v>
      </c>
      <c r="Y15" s="99">
        <v>-0.42776606076957568</v>
      </c>
    </row>
    <row r="16" spans="1:25" ht="28.35" customHeight="1" thickTop="1">
      <c r="A16" s="76" t="s">
        <v>3</v>
      </c>
      <c r="C16" s="100" t="s">
        <v>557</v>
      </c>
      <c r="D16" s="149">
        <v>7.9356450266448095E-3</v>
      </c>
      <c r="E16" s="259"/>
      <c r="F16" s="260">
        <v>5</v>
      </c>
      <c r="G16" s="260">
        <v>7</v>
      </c>
      <c r="H16" s="149">
        <v>6.8703169771200563E-3</v>
      </c>
      <c r="I16" s="259"/>
      <c r="J16" s="260">
        <v>5</v>
      </c>
      <c r="K16" s="260">
        <v>7</v>
      </c>
      <c r="L16" s="149">
        <v>8.6234559592316129E-3</v>
      </c>
      <c r="M16" s="259"/>
      <c r="N16" s="260">
        <v>5</v>
      </c>
      <c r="O16" s="260">
        <v>8</v>
      </c>
      <c r="P16" s="149">
        <v>1.1887355742937155E-2</v>
      </c>
      <c r="Q16" s="259"/>
      <c r="R16" s="260">
        <v>8</v>
      </c>
      <c r="S16" s="260">
        <v>11</v>
      </c>
      <c r="T16" s="149">
        <v>1.5333999227155384E-2</v>
      </c>
      <c r="U16" s="259"/>
      <c r="V16" s="260">
        <v>9</v>
      </c>
      <c r="W16" s="260">
        <v>13</v>
      </c>
      <c r="X16" s="101">
        <v>0.25517585112156627</v>
      </c>
      <c r="Y16" s="101">
        <v>0.77817331005673851</v>
      </c>
    </row>
    <row r="17" spans="1:25" ht="28.35" customHeight="1">
      <c r="A17" s="76" t="s">
        <v>12</v>
      </c>
      <c r="C17" s="96" t="s">
        <v>558</v>
      </c>
      <c r="D17" s="147">
        <v>5.9881052380897403E-3</v>
      </c>
      <c r="E17" s="261"/>
      <c r="F17" s="257">
        <v>3</v>
      </c>
      <c r="G17" s="257">
        <v>3</v>
      </c>
      <c r="H17" s="147">
        <v>5.3442734458568706E-3</v>
      </c>
      <c r="I17" s="261"/>
      <c r="J17" s="257">
        <v>2</v>
      </c>
      <c r="K17" s="257">
        <v>2</v>
      </c>
      <c r="L17" s="147">
        <v>5.2810272850053975E-3</v>
      </c>
      <c r="M17" s="261"/>
      <c r="N17" s="257">
        <v>3</v>
      </c>
      <c r="O17" s="257">
        <v>3</v>
      </c>
      <c r="P17" s="147">
        <v>5.1652988267319967E-3</v>
      </c>
      <c r="Q17" s="261"/>
      <c r="R17" s="257">
        <v>2</v>
      </c>
      <c r="S17" s="257">
        <v>2</v>
      </c>
      <c r="T17" s="147">
        <v>5.3460303882802342E-3</v>
      </c>
      <c r="U17" s="261"/>
      <c r="V17" s="257">
        <v>2</v>
      </c>
      <c r="W17" s="257">
        <v>2</v>
      </c>
      <c r="X17" s="97">
        <v>-1.1834379638733572E-2</v>
      </c>
      <c r="Y17" s="97">
        <v>1.2308798982993752E-2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1.3840207231062411E-2</v>
      </c>
      <c r="E20" s="259"/>
      <c r="F20" s="260">
        <v>3</v>
      </c>
      <c r="G20" s="260">
        <v>12</v>
      </c>
      <c r="H20" s="149">
        <v>1.1263585841037425E-2</v>
      </c>
      <c r="I20" s="259"/>
      <c r="J20" s="260">
        <v>2</v>
      </c>
      <c r="K20" s="260">
        <v>11</v>
      </c>
      <c r="L20" s="149">
        <v>9.9703147449754434E-3</v>
      </c>
      <c r="M20" s="259"/>
      <c r="N20" s="260">
        <v>3</v>
      </c>
      <c r="O20" s="260">
        <v>11</v>
      </c>
      <c r="P20" s="149">
        <v>1.080273491797326E-2</v>
      </c>
      <c r="Q20" s="259"/>
      <c r="R20" s="260">
        <v>2</v>
      </c>
      <c r="S20" s="260">
        <v>10</v>
      </c>
      <c r="T20" s="149">
        <v>1.1021304099009314E-2</v>
      </c>
      <c r="U20" s="259"/>
      <c r="V20" s="260">
        <v>2</v>
      </c>
      <c r="W20" s="260">
        <v>11</v>
      </c>
      <c r="X20" s="101">
        <v>-0.11481877213117286</v>
      </c>
      <c r="Y20" s="101">
        <v>0.10541185317780655</v>
      </c>
    </row>
    <row r="21" spans="1:25" ht="28.35" customHeight="1">
      <c r="A21" s="76" t="s">
        <v>14</v>
      </c>
      <c r="C21" s="96" t="s">
        <v>560</v>
      </c>
      <c r="D21" s="147">
        <v>1.1248553197892015E-2</v>
      </c>
      <c r="E21" s="261"/>
      <c r="F21" s="257">
        <v>2</v>
      </c>
      <c r="G21" s="257">
        <v>11</v>
      </c>
      <c r="H21" s="147">
        <v>1.5672968597917121E-2</v>
      </c>
      <c r="I21" s="261"/>
      <c r="J21" s="257">
        <v>3</v>
      </c>
      <c r="K21" s="257">
        <v>13</v>
      </c>
      <c r="L21" s="147">
        <v>7.2000007001996854E-3</v>
      </c>
      <c r="M21" s="261"/>
      <c r="N21" s="257">
        <v>2</v>
      </c>
      <c r="O21" s="257">
        <v>6</v>
      </c>
      <c r="P21" s="147">
        <v>1.2221521264605807E-2</v>
      </c>
      <c r="Q21" s="261"/>
      <c r="R21" s="257">
        <v>3</v>
      </c>
      <c r="S21" s="257">
        <v>12</v>
      </c>
      <c r="T21" s="147">
        <v>1.1137166622215063E-2</v>
      </c>
      <c r="U21" s="261"/>
      <c r="V21" s="257">
        <v>3</v>
      </c>
      <c r="W21" s="257">
        <v>12</v>
      </c>
      <c r="X21" s="97">
        <v>-0.54061027716494381</v>
      </c>
      <c r="Y21" s="97">
        <v>0.54682854710086115</v>
      </c>
    </row>
    <row r="22" spans="1:25" ht="28.35" customHeight="1">
      <c r="A22" s="76" t="s">
        <v>15</v>
      </c>
      <c r="C22" s="96" t="s">
        <v>561</v>
      </c>
      <c r="D22" s="147">
        <v>7.1914314916622602E-3</v>
      </c>
      <c r="E22" s="261"/>
      <c r="F22" s="257">
        <v>1</v>
      </c>
      <c r="G22" s="257">
        <v>6</v>
      </c>
      <c r="H22" s="147">
        <v>6.2611934417913066E-3</v>
      </c>
      <c r="I22" s="261"/>
      <c r="J22" s="257">
        <v>1</v>
      </c>
      <c r="K22" s="257">
        <v>5</v>
      </c>
      <c r="L22" s="147">
        <v>6.5059594463946777E-3</v>
      </c>
      <c r="M22" s="261"/>
      <c r="N22" s="257">
        <v>1</v>
      </c>
      <c r="O22" s="257">
        <v>5</v>
      </c>
      <c r="P22" s="147">
        <v>5.9368068518800832E-3</v>
      </c>
      <c r="Q22" s="261"/>
      <c r="R22" s="257">
        <v>1</v>
      </c>
      <c r="S22" s="257">
        <v>3</v>
      </c>
      <c r="T22" s="147">
        <v>5.9019638942243748E-3</v>
      </c>
      <c r="U22" s="261"/>
      <c r="V22" s="257">
        <v>1</v>
      </c>
      <c r="W22" s="257">
        <v>3</v>
      </c>
      <c r="X22" s="97">
        <v>3.9092547911016906E-2</v>
      </c>
      <c r="Y22" s="97">
        <v>-9.2837275907861838E-2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6.7103970289651036E-3</v>
      </c>
      <c r="E25" s="259"/>
      <c r="F25" s="259"/>
      <c r="G25" s="260">
        <v>5</v>
      </c>
      <c r="H25" s="149">
        <v>6.8035124182958097E-3</v>
      </c>
      <c r="I25" s="259"/>
      <c r="J25" s="259"/>
      <c r="K25" s="260">
        <v>6</v>
      </c>
      <c r="L25" s="149">
        <v>7.2264898604155452E-3</v>
      </c>
      <c r="M25" s="259"/>
      <c r="N25" s="259"/>
      <c r="O25" s="260">
        <v>7</v>
      </c>
      <c r="P25" s="149">
        <v>6.3070182041684159E-3</v>
      </c>
      <c r="Q25" s="259"/>
      <c r="R25" s="259"/>
      <c r="S25" s="260">
        <v>4</v>
      </c>
      <c r="T25" s="149">
        <v>6.329869634634719E-3</v>
      </c>
      <c r="U25" s="259"/>
      <c r="V25" s="259"/>
      <c r="W25" s="260">
        <v>5</v>
      </c>
      <c r="X25" s="101">
        <v>6.2170451983342812E-2</v>
      </c>
      <c r="Y25" s="101">
        <v>-0.12407410002638097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8.3382450256111566E-3</v>
      </c>
      <c r="E28" s="265"/>
      <c r="F28" s="265"/>
      <c r="G28" s="265"/>
      <c r="H28" s="149">
        <v>8.6281018646823995E-3</v>
      </c>
      <c r="I28" s="265"/>
      <c r="J28" s="265"/>
      <c r="K28" s="265"/>
      <c r="L28" s="149">
        <v>8.0063932124058365E-3</v>
      </c>
      <c r="M28" s="265"/>
      <c r="N28" s="265"/>
      <c r="O28" s="265"/>
      <c r="P28" s="149">
        <v>8.0116851087625139E-3</v>
      </c>
      <c r="Q28" s="265"/>
      <c r="R28" s="265"/>
      <c r="S28" s="265"/>
      <c r="T28" s="149">
        <v>8.0187037340608541E-3</v>
      </c>
      <c r="U28" s="265"/>
      <c r="V28" s="265"/>
      <c r="W28" s="265"/>
      <c r="X28" s="105">
        <v>-7.2056248526853439E-2</v>
      </c>
      <c r="Y28" s="105">
        <v>1.5375864422875196E-3</v>
      </c>
    </row>
    <row r="29" spans="1:25" ht="28.35" customHeight="1">
      <c r="C29" s="96" t="s">
        <v>28</v>
      </c>
      <c r="D29" s="147">
        <v>8.1144996433019367E-3</v>
      </c>
      <c r="E29" s="266"/>
      <c r="F29" s="266"/>
      <c r="G29" s="266"/>
      <c r="H29" s="147">
        <v>7.7589831293913133E-3</v>
      </c>
      <c r="I29" s="266"/>
      <c r="J29" s="266"/>
      <c r="K29" s="266"/>
      <c r="L29" s="147">
        <v>7.9249729098235799E-3</v>
      </c>
      <c r="M29" s="266"/>
      <c r="N29" s="266"/>
      <c r="O29" s="266"/>
      <c r="P29" s="147">
        <v>8.0491499619724967E-3</v>
      </c>
      <c r="Q29" s="266"/>
      <c r="R29" s="266"/>
      <c r="S29" s="266"/>
      <c r="T29" s="147">
        <v>8.9572773724429823E-3</v>
      </c>
      <c r="U29" s="266"/>
      <c r="V29" s="266"/>
      <c r="W29" s="266"/>
      <c r="X29" s="106">
        <v>2.139323899332779E-2</v>
      </c>
      <c r="Y29" s="106">
        <v>0.13025968345453731</v>
      </c>
    </row>
    <row r="30" spans="1:25" ht="28.35" customHeight="1">
      <c r="C30" s="96" t="s">
        <v>29</v>
      </c>
      <c r="D30" s="147">
        <v>8.5151784564208976E-3</v>
      </c>
      <c r="E30" s="266"/>
      <c r="F30" s="266"/>
      <c r="G30" s="266"/>
      <c r="H30" s="147">
        <v>8.7897981281273296E-3</v>
      </c>
      <c r="I30" s="266"/>
      <c r="J30" s="266"/>
      <c r="K30" s="266"/>
      <c r="L30" s="147">
        <v>9.4412117647076285E-3</v>
      </c>
      <c r="M30" s="266"/>
      <c r="N30" s="266"/>
      <c r="O30" s="266"/>
      <c r="P30" s="147">
        <v>8.0491499619724967E-3</v>
      </c>
      <c r="Q30" s="266"/>
      <c r="R30" s="266"/>
      <c r="S30" s="266"/>
      <c r="T30" s="147">
        <v>8.9572773724429823E-3</v>
      </c>
      <c r="U30" s="266"/>
      <c r="V30" s="266"/>
      <c r="W30" s="266"/>
      <c r="X30" s="106">
        <v>7.4110193099404365E-2</v>
      </c>
      <c r="Y30" s="106">
        <v>-5.1257656784444827E-2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75" priority="1" operator="notEqual">
      <formula>""" """</formula>
    </cfRule>
    <cfRule type="cellIs" dxfId="74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.140625" style="102" bestFit="1" customWidth="1"/>
    <col min="5" max="7" width="7.7109375" style="86" customWidth="1"/>
    <col min="8" max="8" width="10.140625" style="102" bestFit="1" customWidth="1"/>
    <col min="9" max="11" width="7.7109375" style="86" customWidth="1"/>
    <col min="12" max="12" width="10.140625" style="102" bestFit="1" customWidth="1"/>
    <col min="13" max="15" width="7.7109375" style="86" customWidth="1"/>
    <col min="16" max="16" width="10.140625" style="102" bestFit="1" customWidth="1"/>
    <col min="17" max="19" width="7.7109375" style="86" customWidth="1"/>
    <col min="20" max="20" width="10.140625" style="102" bestFit="1" customWidth="1"/>
    <col min="21" max="23" width="7.7109375" style="85" customWidth="1"/>
    <col min="24" max="24" width="13.42578125" style="82" bestFit="1" customWidth="1"/>
    <col min="25" max="25" width="12.1406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202</v>
      </c>
    </row>
    <row r="3" spans="1:25" ht="15.75">
      <c r="A3" s="84" t="s">
        <v>104</v>
      </c>
    </row>
    <row r="4" spans="1:25" ht="15.75">
      <c r="A4" s="87" t="s">
        <v>67</v>
      </c>
      <c r="B4" s="394" t="s">
        <v>202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238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-5.6917527910741519E-3</v>
      </c>
      <c r="E8" s="257">
        <v>5</v>
      </c>
      <c r="F8" s="257">
        <v>7</v>
      </c>
      <c r="G8" s="257">
        <v>8</v>
      </c>
      <c r="H8" s="147">
        <v>-3.2943858237733714E-2</v>
      </c>
      <c r="I8" s="257">
        <v>3</v>
      </c>
      <c r="J8" s="257">
        <v>4</v>
      </c>
      <c r="K8" s="257">
        <v>5</v>
      </c>
      <c r="L8" s="147">
        <v>3.2573294921271669E-3</v>
      </c>
      <c r="M8" s="257">
        <v>2</v>
      </c>
      <c r="N8" s="257">
        <v>3</v>
      </c>
      <c r="O8" s="257">
        <v>3</v>
      </c>
      <c r="P8" s="147">
        <v>-3.171855766081598E-2</v>
      </c>
      <c r="Q8" s="257">
        <v>3</v>
      </c>
      <c r="R8" s="257">
        <v>4</v>
      </c>
      <c r="S8" s="257">
        <v>4</v>
      </c>
      <c r="T8" s="147">
        <v>1.367348666213038E-2</v>
      </c>
      <c r="U8" s="257">
        <v>4</v>
      </c>
      <c r="V8" s="257">
        <v>6</v>
      </c>
      <c r="W8" s="257">
        <v>7</v>
      </c>
      <c r="X8" s="97">
        <v>1.0988751672199779</v>
      </c>
      <c r="Y8" s="97">
        <v>3.1977597584704407</v>
      </c>
    </row>
    <row r="9" spans="1:25" ht="28.35" customHeight="1">
      <c r="A9" s="76" t="s">
        <v>7</v>
      </c>
      <c r="B9" s="398"/>
      <c r="C9" s="96" t="s">
        <v>550</v>
      </c>
      <c r="D9" s="147">
        <v>-1.5661640781350312E-2</v>
      </c>
      <c r="E9" s="257">
        <v>4</v>
      </c>
      <c r="F9" s="257">
        <v>5</v>
      </c>
      <c r="G9" s="257">
        <v>5</v>
      </c>
      <c r="H9" s="147">
        <v>-0.10749186576505432</v>
      </c>
      <c r="I9" s="257">
        <v>2</v>
      </c>
      <c r="J9" s="257">
        <v>2</v>
      </c>
      <c r="K9" s="257">
        <v>2</v>
      </c>
      <c r="L9" s="147">
        <v>2.4929278530948697E-2</v>
      </c>
      <c r="M9" s="257">
        <v>7</v>
      </c>
      <c r="N9" s="257">
        <v>9</v>
      </c>
      <c r="O9" s="257">
        <v>11</v>
      </c>
      <c r="P9" s="147">
        <v>-8.0292230769282453E-3</v>
      </c>
      <c r="Q9" s="257">
        <v>4</v>
      </c>
      <c r="R9" s="257">
        <v>5</v>
      </c>
      <c r="S9" s="257">
        <v>6</v>
      </c>
      <c r="T9" s="147">
        <v>2.8959693811024628E-2</v>
      </c>
      <c r="U9" s="257">
        <v>7</v>
      </c>
      <c r="V9" s="257">
        <v>9</v>
      </c>
      <c r="W9" s="257">
        <v>11</v>
      </c>
      <c r="X9" s="97">
        <v>1.2319178139994034</v>
      </c>
      <c r="Y9" s="97">
        <v>0.16167396401273026</v>
      </c>
    </row>
    <row r="10" spans="1:25" ht="28.35" customHeight="1">
      <c r="A10" s="76" t="s">
        <v>8</v>
      </c>
      <c r="B10" s="398"/>
      <c r="C10" s="96" t="s">
        <v>551</v>
      </c>
      <c r="D10" s="147">
        <v>-6.9309644239814575E-2</v>
      </c>
      <c r="E10" s="257">
        <v>2</v>
      </c>
      <c r="F10" s="257">
        <v>2</v>
      </c>
      <c r="G10" s="257">
        <v>2</v>
      </c>
      <c r="H10" s="147">
        <v>-2.8699733888133801E-2</v>
      </c>
      <c r="I10" s="257">
        <v>4</v>
      </c>
      <c r="J10" s="257">
        <v>5</v>
      </c>
      <c r="K10" s="257">
        <v>6</v>
      </c>
      <c r="L10" s="147">
        <v>7.4124171817393381E-3</v>
      </c>
      <c r="M10" s="257">
        <v>3</v>
      </c>
      <c r="N10" s="257">
        <v>4</v>
      </c>
      <c r="O10" s="257">
        <v>4</v>
      </c>
      <c r="P10" s="147">
        <v>-6.6959592616759184E-2</v>
      </c>
      <c r="Q10" s="257">
        <v>2</v>
      </c>
      <c r="R10" s="257">
        <v>3</v>
      </c>
      <c r="S10" s="257">
        <v>3</v>
      </c>
      <c r="T10" s="147">
        <v>-6.0461711178897967E-2</v>
      </c>
      <c r="U10" s="257">
        <v>1</v>
      </c>
      <c r="V10" s="257">
        <v>1</v>
      </c>
      <c r="W10" s="257">
        <v>1</v>
      </c>
      <c r="X10" s="97">
        <v>1.2582747704432227</v>
      </c>
      <c r="Y10" s="97">
        <v>-9.1568143962332282</v>
      </c>
    </row>
    <row r="11" spans="1:25" ht="28.35" customHeight="1">
      <c r="A11" s="76" t="s">
        <v>9</v>
      </c>
      <c r="B11" s="398"/>
      <c r="C11" s="96" t="s">
        <v>552</v>
      </c>
      <c r="D11" s="147">
        <v>2.6849915266932617E-2</v>
      </c>
      <c r="E11" s="257">
        <v>7</v>
      </c>
      <c r="F11" s="257">
        <v>9</v>
      </c>
      <c r="G11" s="257">
        <v>11</v>
      </c>
      <c r="H11" s="147">
        <v>1.9306165987528927E-2</v>
      </c>
      <c r="I11" s="257">
        <v>8</v>
      </c>
      <c r="J11" s="257">
        <v>10</v>
      </c>
      <c r="K11" s="257">
        <v>12</v>
      </c>
      <c r="L11" s="147">
        <v>3.2055092173976379E-4</v>
      </c>
      <c r="M11" s="257">
        <v>1</v>
      </c>
      <c r="N11" s="257">
        <v>2</v>
      </c>
      <c r="O11" s="257">
        <v>2</v>
      </c>
      <c r="P11" s="147">
        <v>-7.8654565149155779E-4</v>
      </c>
      <c r="Q11" s="257">
        <v>5</v>
      </c>
      <c r="R11" s="257">
        <v>6</v>
      </c>
      <c r="S11" s="257">
        <v>7</v>
      </c>
      <c r="T11" s="147">
        <v>-8.0621083191674981E-9</v>
      </c>
      <c r="U11" s="257">
        <v>3</v>
      </c>
      <c r="V11" s="257">
        <v>4</v>
      </c>
      <c r="W11" s="257">
        <v>4</v>
      </c>
      <c r="X11" s="97">
        <v>-0.98339644847419072</v>
      </c>
      <c r="Y11" s="97">
        <v>-1.000025150788135</v>
      </c>
    </row>
    <row r="12" spans="1:25" ht="28.35" customHeight="1">
      <c r="A12" s="76" t="s">
        <v>10</v>
      </c>
      <c r="B12" s="398"/>
      <c r="C12" s="96" t="s">
        <v>553</v>
      </c>
      <c r="D12" s="147">
        <v>-2.2743620215701046E-2</v>
      </c>
      <c r="E12" s="257">
        <v>3</v>
      </c>
      <c r="F12" s="257">
        <v>4</v>
      </c>
      <c r="G12" s="257">
        <v>4</v>
      </c>
      <c r="H12" s="147">
        <v>-2.3115823605978095E-2</v>
      </c>
      <c r="I12" s="257">
        <v>5</v>
      </c>
      <c r="J12" s="257">
        <v>7</v>
      </c>
      <c r="K12" s="257">
        <v>8</v>
      </c>
      <c r="L12" s="147">
        <v>1.0942020538287507E-2</v>
      </c>
      <c r="M12" s="257">
        <v>4</v>
      </c>
      <c r="N12" s="257">
        <v>5</v>
      </c>
      <c r="O12" s="257">
        <v>5</v>
      </c>
      <c r="P12" s="147">
        <v>1.9126910932738227E-2</v>
      </c>
      <c r="Q12" s="257">
        <v>7</v>
      </c>
      <c r="R12" s="257">
        <v>9</v>
      </c>
      <c r="S12" s="257">
        <v>11</v>
      </c>
      <c r="T12" s="147">
        <v>1.6336674489594267E-2</v>
      </c>
      <c r="U12" s="257">
        <v>5</v>
      </c>
      <c r="V12" s="257">
        <v>7</v>
      </c>
      <c r="W12" s="257">
        <v>8</v>
      </c>
      <c r="X12" s="97">
        <v>1.4733562915516338</v>
      </c>
      <c r="Y12" s="97">
        <v>0.49302173510186598</v>
      </c>
    </row>
    <row r="13" spans="1:25" ht="28.35" customHeight="1">
      <c r="A13" s="76" t="s">
        <v>11</v>
      </c>
      <c r="B13" s="398"/>
      <c r="C13" s="96" t="s">
        <v>554</v>
      </c>
      <c r="D13" s="147">
        <v>1.8731086790822693E-2</v>
      </c>
      <c r="E13" s="257">
        <v>6</v>
      </c>
      <c r="F13" s="257">
        <v>8</v>
      </c>
      <c r="G13" s="257">
        <v>10</v>
      </c>
      <c r="H13" s="147">
        <v>1.7262336255022312E-2</v>
      </c>
      <c r="I13" s="257">
        <v>6</v>
      </c>
      <c r="J13" s="257">
        <v>8</v>
      </c>
      <c r="K13" s="257">
        <v>10</v>
      </c>
      <c r="L13" s="147">
        <v>1.8283770951229683E-2</v>
      </c>
      <c r="M13" s="257">
        <v>5</v>
      </c>
      <c r="N13" s="257">
        <v>6</v>
      </c>
      <c r="O13" s="257">
        <v>7</v>
      </c>
      <c r="P13" s="147">
        <v>1.8320763518853062E-2</v>
      </c>
      <c r="Q13" s="257">
        <v>6</v>
      </c>
      <c r="R13" s="257">
        <v>8</v>
      </c>
      <c r="S13" s="257">
        <v>10</v>
      </c>
      <c r="T13" s="147">
        <v>1.7551246899498944E-2</v>
      </c>
      <c r="U13" s="257">
        <v>6</v>
      </c>
      <c r="V13" s="257">
        <v>8</v>
      </c>
      <c r="W13" s="257">
        <v>9</v>
      </c>
      <c r="X13" s="97">
        <v>5.9171289512460756E-2</v>
      </c>
      <c r="Y13" s="97">
        <v>-4.0064166942622603E-2</v>
      </c>
    </row>
    <row r="14" spans="1:25" ht="28.35" customHeight="1">
      <c r="A14" s="76" t="s">
        <v>13</v>
      </c>
      <c r="B14" s="398"/>
      <c r="C14" s="96" t="s">
        <v>555</v>
      </c>
      <c r="D14" s="147">
        <v>2.7091365185960944E-2</v>
      </c>
      <c r="E14" s="257">
        <v>8</v>
      </c>
      <c r="F14" s="257">
        <v>10</v>
      </c>
      <c r="G14" s="257">
        <v>12</v>
      </c>
      <c r="H14" s="147">
        <v>1.8038047239322473E-2</v>
      </c>
      <c r="I14" s="257">
        <v>7</v>
      </c>
      <c r="J14" s="257">
        <v>9</v>
      </c>
      <c r="K14" s="257">
        <v>11</v>
      </c>
      <c r="L14" s="147">
        <v>3.6782143423872662E-2</v>
      </c>
      <c r="M14" s="257">
        <v>8</v>
      </c>
      <c r="N14" s="257">
        <v>10</v>
      </c>
      <c r="O14" s="257">
        <v>14</v>
      </c>
      <c r="P14" s="147">
        <v>5.150566223229569E-2</v>
      </c>
      <c r="Q14" s="257">
        <v>8</v>
      </c>
      <c r="R14" s="257">
        <v>10</v>
      </c>
      <c r="S14" s="257">
        <v>14</v>
      </c>
      <c r="T14" s="147">
        <v>3.825082829559965E-2</v>
      </c>
      <c r="U14" s="257">
        <v>8</v>
      </c>
      <c r="V14" s="257">
        <v>10</v>
      </c>
      <c r="W14" s="257">
        <v>14</v>
      </c>
      <c r="X14" s="97">
        <v>1.0391422051323023</v>
      </c>
      <c r="Y14" s="97">
        <v>3.9929290003631657E-2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-7.1490021272241563E-2</v>
      </c>
      <c r="E15" s="258">
        <v>1</v>
      </c>
      <c r="F15" s="258">
        <v>1</v>
      </c>
      <c r="G15" s="258">
        <v>1</v>
      </c>
      <c r="H15" s="148">
        <v>-0.12751684854537926</v>
      </c>
      <c r="I15" s="258">
        <v>1</v>
      </c>
      <c r="J15" s="258">
        <v>1</v>
      </c>
      <c r="K15" s="258">
        <v>1</v>
      </c>
      <c r="L15" s="148">
        <v>2.0976244476224214E-2</v>
      </c>
      <c r="M15" s="258">
        <v>6</v>
      </c>
      <c r="N15" s="258">
        <v>7</v>
      </c>
      <c r="O15" s="258">
        <v>8</v>
      </c>
      <c r="P15" s="148">
        <v>-0.18389883334518589</v>
      </c>
      <c r="Q15" s="258">
        <v>1</v>
      </c>
      <c r="R15" s="258">
        <v>1</v>
      </c>
      <c r="S15" s="258">
        <v>1</v>
      </c>
      <c r="T15" s="148">
        <v>-1.9534009005199058E-2</v>
      </c>
      <c r="U15" s="258">
        <v>2</v>
      </c>
      <c r="V15" s="258">
        <v>2</v>
      </c>
      <c r="W15" s="258">
        <v>2</v>
      </c>
      <c r="X15" s="99">
        <v>1.164497826879398</v>
      </c>
      <c r="Y15" s="99">
        <v>-1.9312443429680717</v>
      </c>
    </row>
    <row r="16" spans="1:25" ht="28.35" customHeight="1" thickTop="1">
      <c r="A16" s="76" t="s">
        <v>3</v>
      </c>
      <c r="C16" s="100" t="s">
        <v>557</v>
      </c>
      <c r="D16" s="149">
        <v>-3.0903255319393391E-2</v>
      </c>
      <c r="E16" s="259"/>
      <c r="F16" s="260">
        <v>3</v>
      </c>
      <c r="G16" s="260">
        <v>3</v>
      </c>
      <c r="H16" s="149">
        <v>-2.3538025380483236E-2</v>
      </c>
      <c r="I16" s="259"/>
      <c r="J16" s="260">
        <v>6</v>
      </c>
      <c r="K16" s="260">
        <v>7</v>
      </c>
      <c r="L16" s="149">
        <v>1.6195876940102734E-4</v>
      </c>
      <c r="M16" s="259"/>
      <c r="N16" s="260">
        <v>1</v>
      </c>
      <c r="O16" s="260">
        <v>1</v>
      </c>
      <c r="P16" s="149">
        <v>7.6405410031913541E-3</v>
      </c>
      <c r="Q16" s="259"/>
      <c r="R16" s="260">
        <v>7</v>
      </c>
      <c r="S16" s="260">
        <v>9</v>
      </c>
      <c r="T16" s="149">
        <v>5.1773147509312605E-3</v>
      </c>
      <c r="U16" s="259"/>
      <c r="V16" s="260">
        <v>5</v>
      </c>
      <c r="W16" s="260">
        <v>6</v>
      </c>
      <c r="X16" s="101">
        <v>1.006880728811488</v>
      </c>
      <c r="Y16" s="101">
        <v>30.966868914097958</v>
      </c>
    </row>
    <row r="17" spans="1:25" ht="28.35" customHeight="1">
      <c r="A17" s="76" t="s">
        <v>12</v>
      </c>
      <c r="C17" s="96" t="s">
        <v>558</v>
      </c>
      <c r="D17" s="147">
        <v>-1.1837784622331128E-2</v>
      </c>
      <c r="E17" s="261"/>
      <c r="F17" s="257">
        <v>6</v>
      </c>
      <c r="G17" s="257">
        <v>6</v>
      </c>
      <c r="H17" s="147">
        <v>-3.3953268477986166E-2</v>
      </c>
      <c r="I17" s="261"/>
      <c r="J17" s="257">
        <v>3</v>
      </c>
      <c r="K17" s="257">
        <v>4</v>
      </c>
      <c r="L17" s="147">
        <v>2.2672857617070094E-2</v>
      </c>
      <c r="M17" s="261"/>
      <c r="N17" s="257">
        <v>8</v>
      </c>
      <c r="O17" s="257">
        <v>10</v>
      </c>
      <c r="P17" s="147">
        <v>-8.0353881817980088E-2</v>
      </c>
      <c r="Q17" s="261"/>
      <c r="R17" s="257">
        <v>2</v>
      </c>
      <c r="S17" s="257">
        <v>2</v>
      </c>
      <c r="T17" s="147">
        <v>-2.0328078636039793E-3</v>
      </c>
      <c r="U17" s="261"/>
      <c r="V17" s="257">
        <v>3</v>
      </c>
      <c r="W17" s="257">
        <v>3</v>
      </c>
      <c r="X17" s="97">
        <v>1.6677665695651716</v>
      </c>
      <c r="Y17" s="97">
        <v>-1.0896582115027929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-9.1374116665301434E-3</v>
      </c>
      <c r="E20" s="259"/>
      <c r="F20" s="260">
        <v>1</v>
      </c>
      <c r="G20" s="260">
        <v>7</v>
      </c>
      <c r="H20" s="149">
        <v>-3.7799053481727199E-2</v>
      </c>
      <c r="I20" s="259"/>
      <c r="J20" s="260">
        <v>1</v>
      </c>
      <c r="K20" s="260">
        <v>3</v>
      </c>
      <c r="L20" s="149">
        <v>1.445721827549225E-2</v>
      </c>
      <c r="M20" s="259"/>
      <c r="N20" s="260">
        <v>1</v>
      </c>
      <c r="O20" s="260">
        <v>6</v>
      </c>
      <c r="P20" s="149">
        <v>-2.0908325597840463E-2</v>
      </c>
      <c r="Q20" s="259"/>
      <c r="R20" s="260">
        <v>1</v>
      </c>
      <c r="S20" s="260">
        <v>5</v>
      </c>
      <c r="T20" s="149">
        <v>7.9875619262019634E-4</v>
      </c>
      <c r="U20" s="259"/>
      <c r="V20" s="260">
        <v>1</v>
      </c>
      <c r="W20" s="260">
        <v>5</v>
      </c>
      <c r="X20" s="101">
        <v>1.3824756691984668</v>
      </c>
      <c r="Y20" s="101">
        <v>-0.94475035394781026</v>
      </c>
    </row>
    <row r="21" spans="1:25" ht="28.35" customHeight="1">
      <c r="A21" s="76" t="s">
        <v>14</v>
      </c>
      <c r="C21" s="96" t="s">
        <v>560</v>
      </c>
      <c r="D21" s="147">
        <v>1.6373432610133361E-2</v>
      </c>
      <c r="E21" s="261"/>
      <c r="F21" s="257">
        <v>2</v>
      </c>
      <c r="G21" s="257">
        <v>9</v>
      </c>
      <c r="H21" s="147">
        <v>4.8150282424868525E-3</v>
      </c>
      <c r="I21" s="261"/>
      <c r="J21" s="257">
        <v>2</v>
      </c>
      <c r="K21" s="257">
        <v>9</v>
      </c>
      <c r="L21" s="147">
        <v>2.2589243209987907E-2</v>
      </c>
      <c r="M21" s="261"/>
      <c r="N21" s="257">
        <v>2</v>
      </c>
      <c r="O21" s="257">
        <v>9</v>
      </c>
      <c r="P21" s="147">
        <v>7.0980335645726179E-3</v>
      </c>
      <c r="Q21" s="261"/>
      <c r="R21" s="257">
        <v>2</v>
      </c>
      <c r="S21" s="257">
        <v>8</v>
      </c>
      <c r="T21" s="147">
        <v>2.3407583499487621E-2</v>
      </c>
      <c r="U21" s="261"/>
      <c r="V21" s="257">
        <v>2</v>
      </c>
      <c r="W21" s="257">
        <v>10</v>
      </c>
      <c r="X21" s="97">
        <v>3.6914040940954225</v>
      </c>
      <c r="Y21" s="97">
        <v>3.6226990071888787E-2</v>
      </c>
    </row>
    <row r="22" spans="1:25" ht="28.35" customHeight="1">
      <c r="A22" s="76" t="s">
        <v>15</v>
      </c>
      <c r="C22" s="96" t="s">
        <v>561</v>
      </c>
      <c r="D22" s="147">
        <v>3.6749956936005163E-2</v>
      </c>
      <c r="E22" s="261"/>
      <c r="F22" s="257">
        <v>3</v>
      </c>
      <c r="G22" s="257">
        <v>13</v>
      </c>
      <c r="H22" s="147">
        <v>4.584412084571772E-2</v>
      </c>
      <c r="I22" s="261"/>
      <c r="J22" s="257">
        <v>3</v>
      </c>
      <c r="K22" s="257">
        <v>14</v>
      </c>
      <c r="L22" s="147">
        <v>3.5913038951971246E-2</v>
      </c>
      <c r="M22" s="261"/>
      <c r="N22" s="257">
        <v>3</v>
      </c>
      <c r="O22" s="257">
        <v>13</v>
      </c>
      <c r="P22" s="147">
        <v>3.2580571284114443E-2</v>
      </c>
      <c r="Q22" s="261"/>
      <c r="R22" s="257">
        <v>3</v>
      </c>
      <c r="S22" s="257">
        <v>13</v>
      </c>
      <c r="T22" s="147">
        <v>3.4001365902951858E-2</v>
      </c>
      <c r="U22" s="261"/>
      <c r="V22" s="257">
        <v>3</v>
      </c>
      <c r="W22" s="257">
        <v>13</v>
      </c>
      <c r="X22" s="97">
        <v>-0.21662716419338057</v>
      </c>
      <c r="Y22" s="97">
        <v>-5.3230612190073634E-2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5.2199499288656644E-2</v>
      </c>
      <c r="E25" s="259"/>
      <c r="F25" s="259"/>
      <c r="G25" s="260">
        <v>14</v>
      </c>
      <c r="H25" s="149">
        <v>3.3829759425400945E-2</v>
      </c>
      <c r="I25" s="259"/>
      <c r="J25" s="259"/>
      <c r="K25" s="260">
        <v>13</v>
      </c>
      <c r="L25" s="149">
        <v>2.8455162083333502E-2</v>
      </c>
      <c r="M25" s="259"/>
      <c r="N25" s="259"/>
      <c r="O25" s="260">
        <v>12</v>
      </c>
      <c r="P25" s="149">
        <v>2.186622817398837E-2</v>
      </c>
      <c r="Q25" s="259"/>
      <c r="R25" s="259"/>
      <c r="S25" s="260">
        <v>12</v>
      </c>
      <c r="T25" s="149">
        <v>3.1085841291852344E-2</v>
      </c>
      <c r="U25" s="259"/>
      <c r="V25" s="259"/>
      <c r="W25" s="260">
        <v>12</v>
      </c>
      <c r="X25" s="101">
        <v>-0.15887187592684882</v>
      </c>
      <c r="Y25" s="101">
        <v>9.2449981511778523E-2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2.6756817796861794E-2</v>
      </c>
      <c r="E28" s="265"/>
      <c r="F28" s="265"/>
      <c r="G28" s="265"/>
      <c r="H28" s="149">
        <v>1.0573919556651448E-2</v>
      </c>
      <c r="I28" s="265"/>
      <c r="J28" s="265"/>
      <c r="K28" s="265"/>
      <c r="L28" s="149">
        <v>2.3877741720030536E-2</v>
      </c>
      <c r="M28" s="265"/>
      <c r="N28" s="265"/>
      <c r="O28" s="265"/>
      <c r="P28" s="149">
        <v>7.493126598682948E-3</v>
      </c>
      <c r="Q28" s="265"/>
      <c r="R28" s="265"/>
      <c r="S28" s="265"/>
      <c r="T28" s="149">
        <v>2.2660254254430318E-2</v>
      </c>
      <c r="U28" s="265"/>
      <c r="V28" s="265"/>
      <c r="W28" s="265"/>
      <c r="X28" s="105">
        <v>1.258173196051072</v>
      </c>
      <c r="Y28" s="105">
        <v>-5.0988384072304993E-2</v>
      </c>
    </row>
    <row r="29" spans="1:25" ht="28.35" customHeight="1">
      <c r="C29" s="96" t="s">
        <v>28</v>
      </c>
      <c r="D29" s="147">
        <v>-7.4145822288021477E-3</v>
      </c>
      <c r="E29" s="266"/>
      <c r="F29" s="266"/>
      <c r="G29" s="266"/>
      <c r="H29" s="147">
        <v>-2.3326924493230664E-2</v>
      </c>
      <c r="I29" s="266"/>
      <c r="J29" s="266"/>
      <c r="K29" s="266"/>
      <c r="L29" s="147">
        <v>1.963000771372695E-2</v>
      </c>
      <c r="M29" s="266"/>
      <c r="N29" s="266"/>
      <c r="O29" s="266"/>
      <c r="P29" s="147">
        <v>3.1557439565405303E-3</v>
      </c>
      <c r="Q29" s="266"/>
      <c r="R29" s="266"/>
      <c r="S29" s="266"/>
      <c r="T29" s="147">
        <v>1.5005080575862324E-2</v>
      </c>
      <c r="U29" s="266"/>
      <c r="V29" s="266"/>
      <c r="W29" s="266"/>
      <c r="X29" s="106">
        <v>1.8415171798332637</v>
      </c>
      <c r="Y29" s="106">
        <v>-0.23560495774183976</v>
      </c>
    </row>
    <row r="30" spans="1:25" ht="28.35" customHeight="1">
      <c r="C30" s="96" t="s">
        <v>29</v>
      </c>
      <c r="D30" s="147">
        <v>-1.0676696786212232E-2</v>
      </c>
      <c r="E30" s="266"/>
      <c r="F30" s="266"/>
      <c r="G30" s="266"/>
      <c r="H30" s="147">
        <v>-2.5907778747055948E-2</v>
      </c>
      <c r="I30" s="266"/>
      <c r="J30" s="266"/>
      <c r="K30" s="266"/>
      <c r="L30" s="147">
        <v>1.4612895744758596E-2</v>
      </c>
      <c r="M30" s="266"/>
      <c r="N30" s="266"/>
      <c r="O30" s="266"/>
      <c r="P30" s="147">
        <v>-4.4078843642099018E-3</v>
      </c>
      <c r="Q30" s="266"/>
      <c r="R30" s="266"/>
      <c r="S30" s="266"/>
      <c r="T30" s="147">
        <v>1.5005080575862324E-2</v>
      </c>
      <c r="U30" s="266"/>
      <c r="V30" s="266"/>
      <c r="W30" s="266"/>
      <c r="X30" s="106">
        <v>1.564035067900954</v>
      </c>
      <c r="Y30" s="106">
        <v>2.6838269289945371E-2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>
        <v>8.0000000000000019E-3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>
        <v>-7.0000000000000019E-3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>
        <v>8.0000000000000019E-3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73" priority="1" operator="notEqual">
      <formula>""" """</formula>
    </cfRule>
    <cfRule type="cellIs" dxfId="72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3.42578125" style="82" customWidth="1"/>
    <col min="25" max="25" width="11.285156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205</v>
      </c>
    </row>
    <row r="3" spans="1:25" ht="15.75">
      <c r="A3" s="84" t="s">
        <v>104</v>
      </c>
    </row>
    <row r="4" spans="1:25" ht="15.75">
      <c r="A4" s="87" t="s">
        <v>68</v>
      </c>
      <c r="B4" s="394" t="s">
        <v>205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166" t="s">
        <v>239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3.8529338002868528E-2</v>
      </c>
      <c r="E8" s="257">
        <v>6</v>
      </c>
      <c r="F8" s="257">
        <v>7</v>
      </c>
      <c r="G8" s="257">
        <v>7</v>
      </c>
      <c r="H8" s="147">
        <v>-2.4287781421638295E-2</v>
      </c>
      <c r="I8" s="257">
        <v>3</v>
      </c>
      <c r="J8" s="257">
        <v>3</v>
      </c>
      <c r="K8" s="257">
        <v>3</v>
      </c>
      <c r="L8" s="147">
        <v>8.4919420319451606E-3</v>
      </c>
      <c r="M8" s="257">
        <v>1</v>
      </c>
      <c r="N8" s="257">
        <v>1</v>
      </c>
      <c r="O8" s="257">
        <v>1</v>
      </c>
      <c r="P8" s="147">
        <v>-2.5761088378136187E-2</v>
      </c>
      <c r="Q8" s="257">
        <v>3</v>
      </c>
      <c r="R8" s="257">
        <v>4</v>
      </c>
      <c r="S8" s="257">
        <v>5</v>
      </c>
      <c r="T8" s="147">
        <v>1.7913437599569489E-2</v>
      </c>
      <c r="U8" s="257">
        <v>5</v>
      </c>
      <c r="V8" s="257">
        <v>7</v>
      </c>
      <c r="W8" s="257">
        <v>8</v>
      </c>
      <c r="X8" s="97">
        <v>1.3496384410137841</v>
      </c>
      <c r="Y8" s="97">
        <v>1.1094630100137701</v>
      </c>
    </row>
    <row r="9" spans="1:25" ht="28.35" customHeight="1">
      <c r="A9" s="76" t="s">
        <v>7</v>
      </c>
      <c r="B9" s="398"/>
      <c r="C9" s="96" t="s">
        <v>550</v>
      </c>
      <c r="D9" s="147">
        <v>2.7792016615383317E-3</v>
      </c>
      <c r="E9" s="257">
        <v>2</v>
      </c>
      <c r="F9" s="257">
        <v>2</v>
      </c>
      <c r="G9" s="257">
        <v>2</v>
      </c>
      <c r="H9" s="147">
        <v>-6.1673068017182676E-2</v>
      </c>
      <c r="I9" s="257">
        <v>2</v>
      </c>
      <c r="J9" s="257">
        <v>2</v>
      </c>
      <c r="K9" s="257">
        <v>2</v>
      </c>
      <c r="L9" s="147">
        <v>3.931549644097676E-2</v>
      </c>
      <c r="M9" s="257">
        <v>6</v>
      </c>
      <c r="N9" s="257">
        <v>8</v>
      </c>
      <c r="O9" s="257">
        <v>9</v>
      </c>
      <c r="P9" s="147">
        <v>4.8436079724404557E-2</v>
      </c>
      <c r="Q9" s="257">
        <v>7</v>
      </c>
      <c r="R9" s="257">
        <v>9</v>
      </c>
      <c r="S9" s="257">
        <v>13</v>
      </c>
      <c r="T9" s="147">
        <v>4.4219790229151699E-2</v>
      </c>
      <c r="U9" s="257">
        <v>8</v>
      </c>
      <c r="V9" s="257">
        <v>10</v>
      </c>
      <c r="W9" s="257">
        <v>13</v>
      </c>
      <c r="X9" s="97">
        <v>1.6374824166364337</v>
      </c>
      <c r="Y9" s="97">
        <v>0.12474200333544339</v>
      </c>
    </row>
    <row r="10" spans="1:25" ht="28.35" customHeight="1">
      <c r="A10" s="76" t="s">
        <v>8</v>
      </c>
      <c r="B10" s="398"/>
      <c r="C10" s="96" t="s">
        <v>551</v>
      </c>
      <c r="D10" s="147">
        <v>1.3212360413441499E-2</v>
      </c>
      <c r="E10" s="257">
        <v>4</v>
      </c>
      <c r="F10" s="257">
        <v>5</v>
      </c>
      <c r="G10" s="257">
        <v>5</v>
      </c>
      <c r="H10" s="147">
        <v>3.6759868250299102E-2</v>
      </c>
      <c r="I10" s="257">
        <v>6</v>
      </c>
      <c r="J10" s="257">
        <v>8</v>
      </c>
      <c r="K10" s="257">
        <v>9</v>
      </c>
      <c r="L10" s="147">
        <v>4.2146517057220896E-2</v>
      </c>
      <c r="M10" s="257">
        <v>8</v>
      </c>
      <c r="N10" s="257">
        <v>10</v>
      </c>
      <c r="O10" s="257">
        <v>12</v>
      </c>
      <c r="P10" s="147">
        <v>-3.3529028163157503E-3</v>
      </c>
      <c r="Q10" s="257">
        <v>4</v>
      </c>
      <c r="R10" s="257">
        <v>5</v>
      </c>
      <c r="S10" s="257">
        <v>6</v>
      </c>
      <c r="T10" s="147">
        <v>-2.4079068245031365E-2</v>
      </c>
      <c r="U10" s="257">
        <v>1</v>
      </c>
      <c r="V10" s="257">
        <v>1</v>
      </c>
      <c r="W10" s="257">
        <v>1</v>
      </c>
      <c r="X10" s="97">
        <v>0.1465361292985039</v>
      </c>
      <c r="Y10" s="97">
        <v>-1.5713181047045959</v>
      </c>
    </row>
    <row r="11" spans="1:25" ht="28.35" customHeight="1">
      <c r="A11" s="76" t="s">
        <v>9</v>
      </c>
      <c r="B11" s="398"/>
      <c r="C11" s="96" t="s">
        <v>552</v>
      </c>
      <c r="D11" s="147">
        <v>0.10466104562185415</v>
      </c>
      <c r="E11" s="257">
        <v>8</v>
      </c>
      <c r="F11" s="257">
        <v>10</v>
      </c>
      <c r="G11" s="257">
        <v>14</v>
      </c>
      <c r="H11" s="147">
        <v>5.2920840560825029E-2</v>
      </c>
      <c r="I11" s="257">
        <v>7</v>
      </c>
      <c r="J11" s="257">
        <v>9</v>
      </c>
      <c r="K11" s="257">
        <v>12</v>
      </c>
      <c r="L11" s="147">
        <v>1.5768813002253062E-2</v>
      </c>
      <c r="M11" s="257">
        <v>2</v>
      </c>
      <c r="N11" s="257">
        <v>3</v>
      </c>
      <c r="O11" s="257">
        <v>3</v>
      </c>
      <c r="P11" s="147">
        <v>-3.9806719728037225E-2</v>
      </c>
      <c r="Q11" s="257">
        <v>2</v>
      </c>
      <c r="R11" s="257">
        <v>3</v>
      </c>
      <c r="S11" s="257">
        <v>4</v>
      </c>
      <c r="T11" s="147">
        <v>1.3690799381648583E-2</v>
      </c>
      <c r="U11" s="257">
        <v>3</v>
      </c>
      <c r="V11" s="257">
        <v>5</v>
      </c>
      <c r="W11" s="257">
        <v>5</v>
      </c>
      <c r="X11" s="97">
        <v>-0.70203018630951186</v>
      </c>
      <c r="Y11" s="97">
        <v>-0.13177996468773967</v>
      </c>
    </row>
    <row r="12" spans="1:25" ht="28.35" customHeight="1">
      <c r="A12" s="76" t="s">
        <v>10</v>
      </c>
      <c r="B12" s="398"/>
      <c r="C12" s="96" t="s">
        <v>553</v>
      </c>
      <c r="D12" s="147">
        <v>2.336803088411734E-2</v>
      </c>
      <c r="E12" s="257">
        <v>5</v>
      </c>
      <c r="F12" s="257">
        <v>6</v>
      </c>
      <c r="G12" s="257">
        <v>6</v>
      </c>
      <c r="H12" s="147">
        <v>1.1854547287365645E-2</v>
      </c>
      <c r="I12" s="257">
        <v>4</v>
      </c>
      <c r="J12" s="257">
        <v>6</v>
      </c>
      <c r="K12" s="257">
        <v>7</v>
      </c>
      <c r="L12" s="147">
        <v>2.7640904839394433E-2</v>
      </c>
      <c r="M12" s="257">
        <v>4</v>
      </c>
      <c r="N12" s="257">
        <v>5</v>
      </c>
      <c r="O12" s="257">
        <v>5</v>
      </c>
      <c r="P12" s="147">
        <v>2.9533972651597969E-2</v>
      </c>
      <c r="Q12" s="257">
        <v>6</v>
      </c>
      <c r="R12" s="257">
        <v>8</v>
      </c>
      <c r="S12" s="257">
        <v>10</v>
      </c>
      <c r="T12" s="147">
        <v>3.0869784201576347E-2</v>
      </c>
      <c r="U12" s="257">
        <v>6</v>
      </c>
      <c r="V12" s="257">
        <v>8</v>
      </c>
      <c r="W12" s="257">
        <v>9</v>
      </c>
      <c r="X12" s="97">
        <v>1.3316710600035813</v>
      </c>
      <c r="Y12" s="97">
        <v>0.11681525554040628</v>
      </c>
    </row>
    <row r="13" spans="1:25" ht="28.35" customHeight="1">
      <c r="A13" s="76" t="s">
        <v>11</v>
      </c>
      <c r="B13" s="398"/>
      <c r="C13" s="96" t="s">
        <v>554</v>
      </c>
      <c r="D13" s="147">
        <v>6.2499795363956572E-3</v>
      </c>
      <c r="E13" s="257">
        <v>3</v>
      </c>
      <c r="F13" s="257">
        <v>3</v>
      </c>
      <c r="G13" s="257">
        <v>3</v>
      </c>
      <c r="H13" s="147">
        <v>2.2633131893493814E-2</v>
      </c>
      <c r="I13" s="257">
        <v>5</v>
      </c>
      <c r="J13" s="257">
        <v>7</v>
      </c>
      <c r="K13" s="257">
        <v>8</v>
      </c>
      <c r="L13" s="147">
        <v>1.8283770951229683E-2</v>
      </c>
      <c r="M13" s="257">
        <v>3</v>
      </c>
      <c r="N13" s="257">
        <v>4</v>
      </c>
      <c r="O13" s="257">
        <v>4</v>
      </c>
      <c r="P13" s="147">
        <v>1.7905365563215793E-2</v>
      </c>
      <c r="Q13" s="257">
        <v>5</v>
      </c>
      <c r="R13" s="257">
        <v>7</v>
      </c>
      <c r="S13" s="257">
        <v>8</v>
      </c>
      <c r="T13" s="147">
        <v>1.7551246899498944E-2</v>
      </c>
      <c r="U13" s="257">
        <v>4</v>
      </c>
      <c r="V13" s="257">
        <v>6</v>
      </c>
      <c r="W13" s="257">
        <v>7</v>
      </c>
      <c r="X13" s="97">
        <v>-0.19216787860960649</v>
      </c>
      <c r="Y13" s="97">
        <v>-4.0064166942622603E-2</v>
      </c>
    </row>
    <row r="14" spans="1:25" ht="28.35" customHeight="1">
      <c r="A14" s="76" t="s">
        <v>13</v>
      </c>
      <c r="B14" s="398"/>
      <c r="C14" s="96" t="s">
        <v>555</v>
      </c>
      <c r="D14" s="147">
        <v>7.1070622910708467E-2</v>
      </c>
      <c r="E14" s="257">
        <v>7</v>
      </c>
      <c r="F14" s="257">
        <v>9</v>
      </c>
      <c r="G14" s="257">
        <v>12</v>
      </c>
      <c r="H14" s="147">
        <v>6.0829720639194021E-2</v>
      </c>
      <c r="I14" s="257">
        <v>8</v>
      </c>
      <c r="J14" s="257">
        <v>10</v>
      </c>
      <c r="K14" s="257">
        <v>14</v>
      </c>
      <c r="L14" s="147">
        <v>4.1062778024590463E-2</v>
      </c>
      <c r="M14" s="257">
        <v>7</v>
      </c>
      <c r="N14" s="257">
        <v>9</v>
      </c>
      <c r="O14" s="257">
        <v>11</v>
      </c>
      <c r="P14" s="147">
        <v>5.8697958272285577E-2</v>
      </c>
      <c r="Q14" s="257">
        <v>8</v>
      </c>
      <c r="R14" s="257">
        <v>10</v>
      </c>
      <c r="S14" s="257">
        <v>14</v>
      </c>
      <c r="T14" s="147">
        <v>4.361740561364482E-2</v>
      </c>
      <c r="U14" s="257">
        <v>7</v>
      </c>
      <c r="V14" s="257">
        <v>9</v>
      </c>
      <c r="W14" s="257">
        <v>12</v>
      </c>
      <c r="X14" s="97">
        <v>-0.32495534102234969</v>
      </c>
      <c r="Y14" s="97">
        <v>6.2212731625817419E-2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-3.1917567061041423E-2</v>
      </c>
      <c r="E15" s="258">
        <v>1</v>
      </c>
      <c r="F15" s="258">
        <v>1</v>
      </c>
      <c r="G15" s="258">
        <v>1</v>
      </c>
      <c r="H15" s="148">
        <v>-0.12001447604800622</v>
      </c>
      <c r="I15" s="258">
        <v>1</v>
      </c>
      <c r="J15" s="258">
        <v>1</v>
      </c>
      <c r="K15" s="258">
        <v>1</v>
      </c>
      <c r="L15" s="148">
        <v>3.4383070249431505E-2</v>
      </c>
      <c r="M15" s="258">
        <v>5</v>
      </c>
      <c r="N15" s="258">
        <v>7</v>
      </c>
      <c r="O15" s="258">
        <v>8</v>
      </c>
      <c r="P15" s="148">
        <v>-0.38945580822908527</v>
      </c>
      <c r="Q15" s="258">
        <v>1</v>
      </c>
      <c r="R15" s="258">
        <v>1</v>
      </c>
      <c r="S15" s="258">
        <v>1</v>
      </c>
      <c r="T15" s="148">
        <v>-1.9534009005199058E-2</v>
      </c>
      <c r="U15" s="258">
        <v>2</v>
      </c>
      <c r="V15" s="258">
        <v>2</v>
      </c>
      <c r="W15" s="258">
        <v>2</v>
      </c>
      <c r="X15" s="99">
        <v>1.2864910249300106</v>
      </c>
      <c r="Y15" s="99">
        <v>-1.5681287000692452</v>
      </c>
    </row>
    <row r="16" spans="1:25" ht="28.35" customHeight="1" thickTop="1">
      <c r="A16" s="76" t="s">
        <v>3</v>
      </c>
      <c r="C16" s="100" t="s">
        <v>557</v>
      </c>
      <c r="D16" s="149">
        <v>9.3020683718597341E-3</v>
      </c>
      <c r="E16" s="259"/>
      <c r="F16" s="260">
        <v>4</v>
      </c>
      <c r="G16" s="260">
        <v>4</v>
      </c>
      <c r="H16" s="149">
        <v>1.0559039721307064E-2</v>
      </c>
      <c r="I16" s="259"/>
      <c r="J16" s="260">
        <v>5</v>
      </c>
      <c r="K16" s="260">
        <v>6</v>
      </c>
      <c r="L16" s="149">
        <v>8.7813647644296548E-3</v>
      </c>
      <c r="M16" s="259"/>
      <c r="N16" s="260">
        <v>2</v>
      </c>
      <c r="O16" s="260">
        <v>2</v>
      </c>
      <c r="P16" s="149">
        <v>1.6408335984953573E-2</v>
      </c>
      <c r="Q16" s="259"/>
      <c r="R16" s="260">
        <v>6</v>
      </c>
      <c r="S16" s="260">
        <v>7</v>
      </c>
      <c r="T16" s="149">
        <v>1.3394043287827706E-2</v>
      </c>
      <c r="U16" s="259"/>
      <c r="V16" s="260">
        <v>4</v>
      </c>
      <c r="W16" s="260">
        <v>4</v>
      </c>
      <c r="X16" s="101">
        <v>-0.16835574103298834</v>
      </c>
      <c r="Y16" s="101">
        <v>0.52528036895613939</v>
      </c>
    </row>
    <row r="17" spans="1:25" ht="28.35" customHeight="1">
      <c r="A17" s="76" t="s">
        <v>12</v>
      </c>
      <c r="C17" s="96" t="s">
        <v>558</v>
      </c>
      <c r="D17" s="147">
        <v>6.8269298383286353E-2</v>
      </c>
      <c r="E17" s="261"/>
      <c r="F17" s="257">
        <v>8</v>
      </c>
      <c r="G17" s="257">
        <v>11</v>
      </c>
      <c r="H17" s="147">
        <v>5.4179204759953331E-3</v>
      </c>
      <c r="I17" s="261"/>
      <c r="J17" s="257">
        <v>4</v>
      </c>
      <c r="K17" s="257">
        <v>4</v>
      </c>
      <c r="L17" s="147">
        <v>3.2043323107767745E-2</v>
      </c>
      <c r="M17" s="261"/>
      <c r="N17" s="257">
        <v>6</v>
      </c>
      <c r="O17" s="257">
        <v>6</v>
      </c>
      <c r="P17" s="147">
        <v>-7.6354531225980085E-2</v>
      </c>
      <c r="Q17" s="261"/>
      <c r="R17" s="257">
        <v>2</v>
      </c>
      <c r="S17" s="257">
        <v>2</v>
      </c>
      <c r="T17" s="147">
        <v>1.1772912642977808E-2</v>
      </c>
      <c r="U17" s="261"/>
      <c r="V17" s="257">
        <v>3</v>
      </c>
      <c r="W17" s="257">
        <v>3</v>
      </c>
      <c r="X17" s="97">
        <v>4.9143214171819354</v>
      </c>
      <c r="Y17" s="97">
        <v>-0.63259389160783108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6.7162671217382022E-2</v>
      </c>
      <c r="E20" s="259"/>
      <c r="F20" s="260">
        <v>2</v>
      </c>
      <c r="G20" s="260">
        <v>9</v>
      </c>
      <c r="H20" s="149">
        <v>8.6688633079227747E-3</v>
      </c>
      <c r="I20" s="259"/>
      <c r="J20" s="260">
        <v>1</v>
      </c>
      <c r="K20" s="260">
        <v>5</v>
      </c>
      <c r="L20" s="149">
        <v>3.2696352333684488E-2</v>
      </c>
      <c r="M20" s="259"/>
      <c r="N20" s="260">
        <v>1</v>
      </c>
      <c r="O20" s="260">
        <v>7</v>
      </c>
      <c r="P20" s="149">
        <v>-4.027143982565537E-2</v>
      </c>
      <c r="Q20" s="259"/>
      <c r="R20" s="260">
        <v>1</v>
      </c>
      <c r="S20" s="260">
        <v>3</v>
      </c>
      <c r="T20" s="149">
        <v>1.7461685217650076E-2</v>
      </c>
      <c r="U20" s="259"/>
      <c r="V20" s="260">
        <v>1</v>
      </c>
      <c r="W20" s="260">
        <v>6</v>
      </c>
      <c r="X20" s="101">
        <v>2.7717000686586162</v>
      </c>
      <c r="Y20" s="101">
        <v>-0.46594393651487931</v>
      </c>
    </row>
    <row r="21" spans="1:25" ht="28.35" customHeight="1">
      <c r="A21" s="76" t="s">
        <v>14</v>
      </c>
      <c r="C21" s="96" t="s">
        <v>560</v>
      </c>
      <c r="D21" s="147">
        <v>7.51297659985255E-2</v>
      </c>
      <c r="E21" s="261"/>
      <c r="F21" s="257">
        <v>3</v>
      </c>
      <c r="G21" s="257">
        <v>13</v>
      </c>
      <c r="H21" s="147">
        <v>4.2461504012182766E-2</v>
      </c>
      <c r="I21" s="261"/>
      <c r="J21" s="257">
        <v>2</v>
      </c>
      <c r="K21" s="257">
        <v>10</v>
      </c>
      <c r="L21" s="147">
        <v>4.3295105461331931E-2</v>
      </c>
      <c r="M21" s="261"/>
      <c r="N21" s="257">
        <v>3</v>
      </c>
      <c r="O21" s="257">
        <v>13</v>
      </c>
      <c r="P21" s="147">
        <v>2.4010528765288697E-2</v>
      </c>
      <c r="Q21" s="261"/>
      <c r="R21" s="257">
        <v>2</v>
      </c>
      <c r="S21" s="257">
        <v>9</v>
      </c>
      <c r="T21" s="147">
        <v>4.5242236391822552E-2</v>
      </c>
      <c r="U21" s="261"/>
      <c r="V21" s="257">
        <v>3</v>
      </c>
      <c r="W21" s="257">
        <v>14</v>
      </c>
      <c r="X21" s="97">
        <v>1.9631934114015204E-2</v>
      </c>
      <c r="Y21" s="97">
        <v>4.4973465470124818E-2</v>
      </c>
    </row>
    <row r="22" spans="1:25" ht="28.35" customHeight="1">
      <c r="A22" s="76" t="s">
        <v>15</v>
      </c>
      <c r="C22" s="96" t="s">
        <v>561</v>
      </c>
      <c r="D22" s="147">
        <v>4.9061733482158656E-2</v>
      </c>
      <c r="E22" s="261"/>
      <c r="F22" s="257">
        <v>1</v>
      </c>
      <c r="G22" s="257">
        <v>8</v>
      </c>
      <c r="H22" s="147">
        <v>5.7664563351817959E-2</v>
      </c>
      <c r="I22" s="261"/>
      <c r="J22" s="257">
        <v>3</v>
      </c>
      <c r="K22" s="257">
        <v>13</v>
      </c>
      <c r="L22" s="147">
        <v>3.9573740908439528E-2</v>
      </c>
      <c r="M22" s="261"/>
      <c r="N22" s="257">
        <v>2</v>
      </c>
      <c r="O22" s="257">
        <v>10</v>
      </c>
      <c r="P22" s="147">
        <v>3.4908310028888473E-2</v>
      </c>
      <c r="Q22" s="261"/>
      <c r="R22" s="257">
        <v>3</v>
      </c>
      <c r="S22" s="257">
        <v>11</v>
      </c>
      <c r="T22" s="147">
        <v>3.7246478703300764E-2</v>
      </c>
      <c r="U22" s="261"/>
      <c r="V22" s="257">
        <v>2</v>
      </c>
      <c r="W22" s="257">
        <v>10</v>
      </c>
      <c r="X22" s="97">
        <v>-0.31372512669530328</v>
      </c>
      <c r="Y22" s="97">
        <v>-5.8808243843392893E-2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6.7244369606567156E-2</v>
      </c>
      <c r="E25" s="259"/>
      <c r="F25" s="259"/>
      <c r="G25" s="260">
        <v>10</v>
      </c>
      <c r="H25" s="149">
        <v>5.1330945450696372E-2</v>
      </c>
      <c r="I25" s="259"/>
      <c r="J25" s="259"/>
      <c r="K25" s="260">
        <v>11</v>
      </c>
      <c r="L25" s="149">
        <v>5.1112931255930798E-2</v>
      </c>
      <c r="M25" s="259"/>
      <c r="N25" s="259"/>
      <c r="O25" s="260">
        <v>14</v>
      </c>
      <c r="P25" s="149">
        <v>4.4741742981594217E-2</v>
      </c>
      <c r="Q25" s="259"/>
      <c r="R25" s="259"/>
      <c r="S25" s="260">
        <v>12</v>
      </c>
      <c r="T25" s="149">
        <v>4.2775469646239218E-2</v>
      </c>
      <c r="U25" s="259"/>
      <c r="V25" s="259"/>
      <c r="W25" s="260">
        <v>11</v>
      </c>
      <c r="X25" s="101">
        <v>-4.2472273372594627E-3</v>
      </c>
      <c r="Y25" s="101">
        <v>-0.16311843998820075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5.8420716022333265E-2</v>
      </c>
      <c r="E28" s="265"/>
      <c r="F28" s="265"/>
      <c r="G28" s="265"/>
      <c r="H28" s="149">
        <v>3.5023050490660165E-2</v>
      </c>
      <c r="I28" s="265"/>
      <c r="J28" s="265"/>
      <c r="K28" s="265"/>
      <c r="L28" s="149">
        <v>4.1535346095738251E-2</v>
      </c>
      <c r="M28" s="265"/>
      <c r="N28" s="265"/>
      <c r="O28" s="265"/>
      <c r="P28" s="149">
        <v>1.9194939884846995E-2</v>
      </c>
      <c r="Q28" s="265"/>
      <c r="R28" s="265"/>
      <c r="S28" s="265"/>
      <c r="T28" s="149">
        <v>3.4627409972166075E-2</v>
      </c>
      <c r="U28" s="265"/>
      <c r="V28" s="265"/>
      <c r="W28" s="265"/>
      <c r="X28" s="105">
        <v>0.18594312927752443</v>
      </c>
      <c r="Y28" s="105">
        <v>-0.16631463976848793</v>
      </c>
    </row>
    <row r="29" spans="1:25" ht="28.35" customHeight="1">
      <c r="C29" s="96" t="s">
        <v>28</v>
      </c>
      <c r="D29" s="147">
        <v>4.3795535742513589E-2</v>
      </c>
      <c r="E29" s="266"/>
      <c r="F29" s="266"/>
      <c r="G29" s="266"/>
      <c r="H29" s="147">
        <v>1.724383959042973E-2</v>
      </c>
      <c r="I29" s="266"/>
      <c r="J29" s="266"/>
      <c r="K29" s="266"/>
      <c r="L29" s="147">
        <v>3.3539711291558E-2</v>
      </c>
      <c r="M29" s="266"/>
      <c r="N29" s="266"/>
      <c r="O29" s="266"/>
      <c r="P29" s="147">
        <v>1.7156850774084683E-2</v>
      </c>
      <c r="Q29" s="266"/>
      <c r="R29" s="266"/>
      <c r="S29" s="266"/>
      <c r="T29" s="147">
        <v>1.7732342249534218E-2</v>
      </c>
      <c r="U29" s="266"/>
      <c r="V29" s="266"/>
      <c r="W29" s="266"/>
      <c r="X29" s="106">
        <v>0.94502570704568734</v>
      </c>
      <c r="Y29" s="106">
        <v>-0.47130307427549389</v>
      </c>
    </row>
    <row r="30" spans="1:25" ht="28.35" customHeight="1">
      <c r="C30" s="96" t="s">
        <v>29</v>
      </c>
      <c r="D30" s="147">
        <v>1.8290195648779421E-2</v>
      </c>
      <c r="E30" s="266"/>
      <c r="F30" s="266"/>
      <c r="G30" s="266"/>
      <c r="H30" s="147">
        <v>1.724383959042973E-2</v>
      </c>
      <c r="I30" s="266"/>
      <c r="J30" s="266"/>
      <c r="K30" s="266"/>
      <c r="L30" s="147">
        <v>3.1011987544412971E-2</v>
      </c>
      <c r="M30" s="266"/>
      <c r="N30" s="266"/>
      <c r="O30" s="266"/>
      <c r="P30" s="147">
        <v>7.2762313734500202E-3</v>
      </c>
      <c r="Q30" s="266"/>
      <c r="R30" s="266"/>
      <c r="S30" s="266"/>
      <c r="T30" s="147">
        <v>1.7732342249534218E-2</v>
      </c>
      <c r="U30" s="266"/>
      <c r="V30" s="266"/>
      <c r="W30" s="266"/>
      <c r="X30" s="106">
        <v>0.79843864713427948</v>
      </c>
      <c r="Y30" s="106">
        <v>-0.42821006798937578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>
        <v>3.5299999999999998E-2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>
        <v>5.4000000000000013E-2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>
        <v>4.4999999999999991E-2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71" priority="3" operator="notEqual">
      <formula>""" """</formula>
    </cfRule>
    <cfRule type="cellIs" dxfId="70" priority="4" operator="equal">
      <formula>" "</formula>
    </cfRule>
  </conditionalFormatting>
  <conditionalFormatting sqref="A5">
    <cfRule type="cellIs" dxfId="69" priority="1" operator="notEqual">
      <formula>""" """</formula>
    </cfRule>
    <cfRule type="cellIs" dxfId="6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7"/>
  <sheetViews>
    <sheetView zoomScale="70" zoomScaleNormal="70" workbookViewId="0">
      <selection activeCell="D12" sqref="D12"/>
    </sheetView>
  </sheetViews>
  <sheetFormatPr defaultRowHeight="12.75"/>
  <cols>
    <col min="1" max="1" width="79.42578125" customWidth="1"/>
    <col min="2" max="2" width="30.85546875" bestFit="1" customWidth="1"/>
    <col min="3" max="3" width="64.42578125" bestFit="1" customWidth="1"/>
    <col min="4" max="4" width="51.85546875" bestFit="1" customWidth="1"/>
  </cols>
  <sheetData>
    <row r="1" spans="1:5" ht="26.25">
      <c r="A1" s="20" t="s">
        <v>114</v>
      </c>
      <c r="B1" s="21"/>
      <c r="C1" s="21"/>
      <c r="D1" s="21"/>
      <c r="E1" s="17"/>
    </row>
    <row r="2" spans="1:5" ht="26.25">
      <c r="A2" s="22" t="s">
        <v>115</v>
      </c>
      <c r="B2" s="21"/>
      <c r="C2" s="21"/>
      <c r="D2" s="21"/>
      <c r="E2" s="17"/>
    </row>
    <row r="3" spans="1:5" ht="26.25">
      <c r="A3" s="163"/>
      <c r="B3" s="21"/>
      <c r="C3" s="21"/>
      <c r="D3" s="21"/>
      <c r="E3" s="17"/>
    </row>
    <row r="4" spans="1:5" ht="26.25">
      <c r="A4" s="23"/>
      <c r="B4" s="21"/>
      <c r="C4" s="21"/>
      <c r="D4" s="21"/>
      <c r="E4" s="17"/>
    </row>
    <row r="5" spans="1:5" ht="25.5">
      <c r="A5" s="21"/>
      <c r="B5" s="21"/>
      <c r="C5" s="21"/>
      <c r="D5" s="21"/>
      <c r="E5" s="17"/>
    </row>
    <row r="6" spans="1:5" ht="26.25">
      <c r="A6" s="24"/>
      <c r="B6" s="25"/>
      <c r="C6" s="26" t="s">
        <v>116</v>
      </c>
      <c r="D6" s="26" t="s">
        <v>116</v>
      </c>
      <c r="E6" s="17"/>
    </row>
    <row r="7" spans="1:5" ht="26.25">
      <c r="A7" s="27"/>
      <c r="B7" s="28"/>
      <c r="C7" s="29" t="s">
        <v>117</v>
      </c>
      <c r="D7" s="29" t="s">
        <v>118</v>
      </c>
      <c r="E7" s="17"/>
    </row>
    <row r="8" spans="1:5" ht="26.25">
      <c r="A8" s="30" t="s">
        <v>119</v>
      </c>
      <c r="B8" s="31" t="s">
        <v>120</v>
      </c>
      <c r="C8" s="32" t="s">
        <v>121</v>
      </c>
      <c r="D8" s="32" t="s">
        <v>121</v>
      </c>
      <c r="E8" s="17"/>
    </row>
    <row r="9" spans="1:5" ht="25.5">
      <c r="A9" s="33"/>
      <c r="B9" s="34"/>
      <c r="C9" s="34"/>
      <c r="D9" s="34"/>
      <c r="E9" s="17"/>
    </row>
    <row r="10" spans="1:5" ht="26.25">
      <c r="A10" s="35" t="s">
        <v>3</v>
      </c>
      <c r="B10" s="34" t="s">
        <v>122</v>
      </c>
      <c r="C10" s="34" t="s">
        <v>123</v>
      </c>
      <c r="D10" s="36" t="s">
        <v>531</v>
      </c>
      <c r="E10" s="17"/>
    </row>
    <row r="11" spans="1:5" ht="26.25">
      <c r="A11" s="35" t="s">
        <v>124</v>
      </c>
      <c r="B11" s="34" t="s">
        <v>125</v>
      </c>
      <c r="C11" s="34" t="s">
        <v>525</v>
      </c>
      <c r="D11" s="36" t="s">
        <v>538</v>
      </c>
      <c r="E11" s="17"/>
    </row>
    <row r="12" spans="1:5" ht="26.25">
      <c r="A12" s="35" t="s">
        <v>6</v>
      </c>
      <c r="B12" s="34" t="s">
        <v>126</v>
      </c>
      <c r="C12" s="34" t="s">
        <v>532</v>
      </c>
      <c r="D12" s="36" t="s">
        <v>129</v>
      </c>
      <c r="E12" s="17"/>
    </row>
    <row r="13" spans="1:5" ht="26.25">
      <c r="A13" s="35" t="s">
        <v>7</v>
      </c>
      <c r="B13" s="34" t="s">
        <v>128</v>
      </c>
      <c r="C13" s="34" t="s">
        <v>389</v>
      </c>
      <c r="D13" s="36" t="s">
        <v>537</v>
      </c>
      <c r="E13" s="17"/>
    </row>
    <row r="14" spans="1:5" ht="26.25">
      <c r="A14" s="35" t="s">
        <v>8</v>
      </c>
      <c r="B14" s="34" t="s">
        <v>130</v>
      </c>
      <c r="C14" s="34" t="s">
        <v>513</v>
      </c>
      <c r="D14" s="36" t="s">
        <v>131</v>
      </c>
      <c r="E14" s="17"/>
    </row>
    <row r="15" spans="1:5" ht="26.25">
      <c r="A15" s="35" t="s">
        <v>132</v>
      </c>
      <c r="B15" s="34" t="s">
        <v>133</v>
      </c>
      <c r="C15" s="34" t="s">
        <v>390</v>
      </c>
      <c r="D15" s="36" t="s">
        <v>146</v>
      </c>
      <c r="E15" s="17"/>
    </row>
    <row r="16" spans="1:5" ht="26.25">
      <c r="A16" s="35" t="s">
        <v>10</v>
      </c>
      <c r="B16" s="34" t="s">
        <v>134</v>
      </c>
      <c r="C16" s="34" t="s">
        <v>514</v>
      </c>
      <c r="D16" s="36" t="s">
        <v>533</v>
      </c>
      <c r="E16" s="17"/>
    </row>
    <row r="17" spans="1:5" ht="26.25">
      <c r="A17" s="35" t="s">
        <v>11</v>
      </c>
      <c r="B17" s="34" t="s">
        <v>136</v>
      </c>
      <c r="C17" s="34" t="s">
        <v>515</v>
      </c>
      <c r="D17" s="36" t="s">
        <v>137</v>
      </c>
      <c r="E17" s="17"/>
    </row>
    <row r="18" spans="1:5" ht="26.25">
      <c r="A18" s="35" t="s">
        <v>12</v>
      </c>
      <c r="B18" s="34" t="s">
        <v>138</v>
      </c>
      <c r="C18" s="34" t="s">
        <v>536</v>
      </c>
      <c r="D18" s="36" t="s">
        <v>534</v>
      </c>
      <c r="E18" s="17"/>
    </row>
    <row r="19" spans="1:5" ht="26.25">
      <c r="A19" s="35" t="s">
        <v>13</v>
      </c>
      <c r="B19" s="34" t="s">
        <v>139</v>
      </c>
      <c r="C19" s="34" t="s">
        <v>535</v>
      </c>
      <c r="D19" s="36" t="s">
        <v>508</v>
      </c>
      <c r="E19" s="17"/>
    </row>
    <row r="20" spans="1:5" ht="26.25">
      <c r="A20" s="35" t="s">
        <v>14</v>
      </c>
      <c r="B20" s="34" t="s">
        <v>140</v>
      </c>
      <c r="C20" s="34" t="s">
        <v>135</v>
      </c>
      <c r="D20" s="36" t="s">
        <v>509</v>
      </c>
      <c r="E20" s="17"/>
    </row>
    <row r="21" spans="1:5" ht="26.25">
      <c r="A21" s="35" t="s">
        <v>141</v>
      </c>
      <c r="B21" s="34" t="s">
        <v>142</v>
      </c>
      <c r="C21" s="37" t="s">
        <v>143</v>
      </c>
      <c r="D21" s="38" t="s">
        <v>144</v>
      </c>
      <c r="E21" s="17"/>
    </row>
    <row r="22" spans="1:5" ht="26.25">
      <c r="A22" s="35" t="s">
        <v>16</v>
      </c>
      <c r="B22" s="34" t="s">
        <v>145</v>
      </c>
      <c r="C22" s="37" t="s">
        <v>524</v>
      </c>
      <c r="D22" s="36" t="s">
        <v>528</v>
      </c>
      <c r="E22" s="17"/>
    </row>
    <row r="23" spans="1:5" s="219" customFormat="1" ht="31.5" customHeight="1">
      <c r="A23" s="35" t="s">
        <v>378</v>
      </c>
      <c r="B23" s="34"/>
      <c r="C23" s="37" t="s">
        <v>379</v>
      </c>
      <c r="D23" s="36" t="s">
        <v>380</v>
      </c>
      <c r="E23" s="17"/>
    </row>
    <row r="24" spans="1:5" s="161" customFormat="1" ht="26.25">
      <c r="A24" s="35" t="s">
        <v>214</v>
      </c>
      <c r="B24" s="34" t="s">
        <v>127</v>
      </c>
      <c r="C24" s="243" t="s">
        <v>529</v>
      </c>
      <c r="D24" s="36" t="s">
        <v>369</v>
      </c>
      <c r="E24" s="17"/>
    </row>
    <row r="25" spans="1:5" ht="26.25">
      <c r="A25" s="39"/>
      <c r="B25" s="40"/>
      <c r="C25" s="40"/>
      <c r="D25" s="41"/>
      <c r="E25" s="17"/>
    </row>
    <row r="26" spans="1:5" ht="15">
      <c r="A26" s="18"/>
      <c r="B26" s="17"/>
      <c r="C26" s="17"/>
      <c r="D26" s="17"/>
      <c r="E26" s="17"/>
    </row>
    <row r="27" spans="1:5" ht="15">
      <c r="A27" s="18"/>
      <c r="B27" s="17"/>
      <c r="C27" s="17"/>
      <c r="D27" s="19"/>
      <c r="E27" s="17"/>
    </row>
  </sheetData>
  <pageMargins left="0.7" right="0.7" top="0.75" bottom="0.75" header="0.3" footer="0.3"/>
  <pageSetup scale="69" orientation="landscape" r:id="rId1"/>
  <headerFooter differentFirst="1">
    <oddFooter xml:space="preserve">&amp;L&amp;D&amp;CGreen Mountain Care Board&amp;R&amp;P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9.140625" style="82"/>
    <col min="25" max="25" width="13.710937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207</v>
      </c>
    </row>
    <row r="3" spans="1:25" ht="15.75">
      <c r="A3" s="84" t="s">
        <v>104</v>
      </c>
      <c r="Y3" s="83" t="s">
        <v>354</v>
      </c>
    </row>
    <row r="4" spans="1:25" ht="15.75">
      <c r="A4" s="87" t="s">
        <v>69</v>
      </c>
      <c r="B4" s="394" t="s">
        <v>207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240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0.65012435613682329</v>
      </c>
      <c r="E8" s="257">
        <v>3</v>
      </c>
      <c r="F8" s="257">
        <v>3</v>
      </c>
      <c r="G8" s="257">
        <v>5</v>
      </c>
      <c r="H8" s="147">
        <v>0.63784474664403712</v>
      </c>
      <c r="I8" s="257">
        <v>3</v>
      </c>
      <c r="J8" s="257">
        <v>3</v>
      </c>
      <c r="K8" s="257">
        <v>6</v>
      </c>
      <c r="L8" s="147">
        <v>0.62602500821875839</v>
      </c>
      <c r="M8" s="257">
        <v>4</v>
      </c>
      <c r="N8" s="257">
        <v>4</v>
      </c>
      <c r="O8" s="257">
        <v>6</v>
      </c>
      <c r="P8" s="147">
        <v>0.63194489258183106</v>
      </c>
      <c r="Q8" s="257">
        <v>4</v>
      </c>
      <c r="R8" s="257">
        <v>4</v>
      </c>
      <c r="S8" s="257">
        <v>6</v>
      </c>
      <c r="T8" s="147">
        <v>0.63874463027648765</v>
      </c>
      <c r="U8" s="257">
        <v>4</v>
      </c>
      <c r="V8" s="257">
        <v>4</v>
      </c>
      <c r="W8" s="257">
        <v>6</v>
      </c>
      <c r="X8" s="97">
        <v>-1.8530745118568781E-2</v>
      </c>
      <c r="Y8" s="97">
        <v>2.0318073384832713E-2</v>
      </c>
    </row>
    <row r="9" spans="1:25" ht="28.35" customHeight="1">
      <c r="A9" s="76" t="s">
        <v>7</v>
      </c>
      <c r="B9" s="398"/>
      <c r="C9" s="96" t="s">
        <v>550</v>
      </c>
      <c r="D9" s="147">
        <v>0.73972151555444599</v>
      </c>
      <c r="E9" s="257">
        <v>4</v>
      </c>
      <c r="F9" s="257">
        <v>4</v>
      </c>
      <c r="G9" s="257">
        <v>7</v>
      </c>
      <c r="H9" s="147">
        <v>0.75304071804617323</v>
      </c>
      <c r="I9" s="257">
        <v>4</v>
      </c>
      <c r="J9" s="257">
        <v>4</v>
      </c>
      <c r="K9" s="257">
        <v>7</v>
      </c>
      <c r="L9" s="147">
        <v>0.75519809728153786</v>
      </c>
      <c r="M9" s="257">
        <v>5</v>
      </c>
      <c r="N9" s="257">
        <v>5</v>
      </c>
      <c r="O9" s="257">
        <v>8</v>
      </c>
      <c r="P9" s="147">
        <v>0.76259085612756872</v>
      </c>
      <c r="Q9" s="257">
        <v>6</v>
      </c>
      <c r="R9" s="257">
        <v>6</v>
      </c>
      <c r="S9" s="257">
        <v>9</v>
      </c>
      <c r="T9" s="147">
        <v>0.76214370551431088</v>
      </c>
      <c r="U9" s="257">
        <v>6</v>
      </c>
      <c r="V9" s="257">
        <v>6</v>
      </c>
      <c r="W9" s="257">
        <v>9</v>
      </c>
      <c r="X9" s="97">
        <v>2.8648905479669029E-3</v>
      </c>
      <c r="Y9" s="97">
        <v>9.1970679716684156E-3</v>
      </c>
    </row>
    <row r="10" spans="1:25" ht="28.35" customHeight="1">
      <c r="A10" s="76" t="s">
        <v>8</v>
      </c>
      <c r="B10" s="398"/>
      <c r="C10" s="96" t="s">
        <v>551</v>
      </c>
      <c r="D10" s="147">
        <v>0.52704700244372216</v>
      </c>
      <c r="E10" s="257">
        <v>2</v>
      </c>
      <c r="F10" s="257">
        <v>2</v>
      </c>
      <c r="G10" s="257">
        <v>3</v>
      </c>
      <c r="H10" s="147">
        <v>0.52196938837969364</v>
      </c>
      <c r="I10" s="257">
        <v>2</v>
      </c>
      <c r="J10" s="257">
        <v>2</v>
      </c>
      <c r="K10" s="257">
        <v>3</v>
      </c>
      <c r="L10" s="147">
        <v>0.53426662253150625</v>
      </c>
      <c r="M10" s="257">
        <v>2</v>
      </c>
      <c r="N10" s="257">
        <v>2</v>
      </c>
      <c r="O10" s="257">
        <v>3</v>
      </c>
      <c r="P10" s="147">
        <v>0.54169391562262148</v>
      </c>
      <c r="Q10" s="257">
        <v>2</v>
      </c>
      <c r="R10" s="257">
        <v>2</v>
      </c>
      <c r="S10" s="257">
        <v>3</v>
      </c>
      <c r="T10" s="147">
        <v>0.52708006140240837</v>
      </c>
      <c r="U10" s="257">
        <v>2</v>
      </c>
      <c r="V10" s="257">
        <v>2</v>
      </c>
      <c r="W10" s="257">
        <v>3</v>
      </c>
      <c r="X10" s="97">
        <v>2.3559301418011991E-2</v>
      </c>
      <c r="Y10" s="97">
        <v>-1.3451263519038359E-2</v>
      </c>
    </row>
    <row r="11" spans="1:25" ht="28.35" customHeight="1">
      <c r="A11" s="76" t="s">
        <v>9</v>
      </c>
      <c r="B11" s="398"/>
      <c r="C11" s="96" t="s">
        <v>552</v>
      </c>
      <c r="D11" s="147">
        <v>0.52031538253541965</v>
      </c>
      <c r="E11" s="257">
        <v>1</v>
      </c>
      <c r="F11" s="257">
        <v>1</v>
      </c>
      <c r="G11" s="257">
        <v>2</v>
      </c>
      <c r="H11" s="147">
        <v>0.51945443610927933</v>
      </c>
      <c r="I11" s="257">
        <v>1</v>
      </c>
      <c r="J11" s="257">
        <v>1</v>
      </c>
      <c r="K11" s="257">
        <v>2</v>
      </c>
      <c r="L11" s="147">
        <v>0.51856499444897997</v>
      </c>
      <c r="M11" s="257">
        <v>1</v>
      </c>
      <c r="N11" s="257">
        <v>1</v>
      </c>
      <c r="O11" s="257">
        <v>2</v>
      </c>
      <c r="P11" s="147">
        <v>0.53237111129038428</v>
      </c>
      <c r="Q11" s="257">
        <v>1</v>
      </c>
      <c r="R11" s="257">
        <v>1</v>
      </c>
      <c r="S11" s="257">
        <v>2</v>
      </c>
      <c r="T11" s="147">
        <v>0.51956643151115567</v>
      </c>
      <c r="U11" s="257">
        <v>1</v>
      </c>
      <c r="V11" s="257">
        <v>1</v>
      </c>
      <c r="W11" s="257">
        <v>2</v>
      </c>
      <c r="X11" s="97">
        <v>-1.712261169548035E-3</v>
      </c>
      <c r="Y11" s="97">
        <v>1.9311698107193909E-3</v>
      </c>
    </row>
    <row r="12" spans="1:25" ht="28.35" customHeight="1">
      <c r="A12" s="76" t="s">
        <v>10</v>
      </c>
      <c r="B12" s="398"/>
      <c r="C12" s="96" t="s">
        <v>553</v>
      </c>
      <c r="D12" s="147">
        <v>0.83535721681171216</v>
      </c>
      <c r="E12" s="257">
        <v>8</v>
      </c>
      <c r="F12" s="257">
        <v>10</v>
      </c>
      <c r="G12" s="257">
        <v>14</v>
      </c>
      <c r="H12" s="147">
        <v>0.82936506991470438</v>
      </c>
      <c r="I12" s="257">
        <v>8</v>
      </c>
      <c r="J12" s="257">
        <v>10</v>
      </c>
      <c r="K12" s="257">
        <v>14</v>
      </c>
      <c r="L12" s="147">
        <v>0.82707565723426968</v>
      </c>
      <c r="M12" s="257">
        <v>8</v>
      </c>
      <c r="N12" s="257">
        <v>10</v>
      </c>
      <c r="O12" s="257">
        <v>14</v>
      </c>
      <c r="P12" s="147">
        <v>0.84263180698802975</v>
      </c>
      <c r="Q12" s="257">
        <v>8</v>
      </c>
      <c r="R12" s="257">
        <v>10</v>
      </c>
      <c r="S12" s="257">
        <v>14</v>
      </c>
      <c r="T12" s="147">
        <v>0.84801856969614953</v>
      </c>
      <c r="U12" s="257">
        <v>8</v>
      </c>
      <c r="V12" s="257">
        <v>10</v>
      </c>
      <c r="W12" s="257">
        <v>14</v>
      </c>
      <c r="X12" s="97">
        <v>-2.7604402011651707E-3</v>
      </c>
      <c r="Y12" s="97">
        <v>2.5321640503739085E-2</v>
      </c>
    </row>
    <row r="13" spans="1:25" ht="28.35" customHeight="1">
      <c r="A13" s="76" t="s">
        <v>11</v>
      </c>
      <c r="B13" s="398"/>
      <c r="C13" s="96" t="s">
        <v>554</v>
      </c>
      <c r="D13" s="147">
        <v>0.78266672015108063</v>
      </c>
      <c r="E13" s="257">
        <v>6</v>
      </c>
      <c r="F13" s="257">
        <v>7</v>
      </c>
      <c r="G13" s="257">
        <v>10</v>
      </c>
      <c r="H13" s="147">
        <v>0.77279012266408198</v>
      </c>
      <c r="I13" s="257">
        <v>6</v>
      </c>
      <c r="J13" s="257">
        <v>6</v>
      </c>
      <c r="K13" s="257">
        <v>9</v>
      </c>
      <c r="L13" s="147">
        <v>0.77647372439893048</v>
      </c>
      <c r="M13" s="257">
        <v>6</v>
      </c>
      <c r="N13" s="257">
        <v>7</v>
      </c>
      <c r="O13" s="257">
        <v>10</v>
      </c>
      <c r="P13" s="147">
        <v>0.73024243483129236</v>
      </c>
      <c r="Q13" s="257">
        <v>5</v>
      </c>
      <c r="R13" s="257">
        <v>5</v>
      </c>
      <c r="S13" s="257">
        <v>8</v>
      </c>
      <c r="T13" s="147">
        <v>0.74503701151499724</v>
      </c>
      <c r="U13" s="257">
        <v>5</v>
      </c>
      <c r="V13" s="257">
        <v>5</v>
      </c>
      <c r="W13" s="257">
        <v>8</v>
      </c>
      <c r="X13" s="97">
        <v>4.7666263152403854E-3</v>
      </c>
      <c r="Y13" s="97">
        <v>-4.0486512158886545E-2</v>
      </c>
    </row>
    <row r="14" spans="1:25" ht="28.35" customHeight="1">
      <c r="A14" s="76" t="s">
        <v>13</v>
      </c>
      <c r="B14" s="398"/>
      <c r="C14" s="96" t="s">
        <v>555</v>
      </c>
      <c r="D14" s="147">
        <v>0.76438551959914025</v>
      </c>
      <c r="E14" s="257">
        <v>5</v>
      </c>
      <c r="F14" s="257">
        <v>5</v>
      </c>
      <c r="G14" s="257">
        <v>8</v>
      </c>
      <c r="H14" s="147">
        <v>0.76285139603561225</v>
      </c>
      <c r="I14" s="257">
        <v>5</v>
      </c>
      <c r="J14" s="257">
        <v>5</v>
      </c>
      <c r="K14" s="257">
        <v>8</v>
      </c>
      <c r="L14" s="147">
        <v>0.60682912836251302</v>
      </c>
      <c r="M14" s="257">
        <v>3</v>
      </c>
      <c r="N14" s="257">
        <v>3</v>
      </c>
      <c r="O14" s="257">
        <v>5</v>
      </c>
      <c r="P14" s="147">
        <v>0.61133582780837081</v>
      </c>
      <c r="Q14" s="257">
        <v>3</v>
      </c>
      <c r="R14" s="257">
        <v>3</v>
      </c>
      <c r="S14" s="257">
        <v>5</v>
      </c>
      <c r="T14" s="147">
        <v>0.59992925923712104</v>
      </c>
      <c r="U14" s="257">
        <v>3</v>
      </c>
      <c r="V14" s="257">
        <v>3</v>
      </c>
      <c r="W14" s="257">
        <v>5</v>
      </c>
      <c r="X14" s="97">
        <v>-0.20452511260242312</v>
      </c>
      <c r="Y14" s="97">
        <v>-1.1370365730483001E-2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0.80405386019107838</v>
      </c>
      <c r="E15" s="258">
        <v>7</v>
      </c>
      <c r="F15" s="258">
        <v>9</v>
      </c>
      <c r="G15" s="258">
        <v>13</v>
      </c>
      <c r="H15" s="148">
        <v>0.79922561787156043</v>
      </c>
      <c r="I15" s="258">
        <v>7</v>
      </c>
      <c r="J15" s="258">
        <v>9</v>
      </c>
      <c r="K15" s="258">
        <v>12</v>
      </c>
      <c r="L15" s="148">
        <v>0.78461618301014047</v>
      </c>
      <c r="M15" s="258">
        <v>7</v>
      </c>
      <c r="N15" s="258">
        <v>9</v>
      </c>
      <c r="O15" s="258">
        <v>12</v>
      </c>
      <c r="P15" s="148">
        <v>0.81236460729910553</v>
      </c>
      <c r="Q15" s="258">
        <v>7</v>
      </c>
      <c r="R15" s="258">
        <v>9</v>
      </c>
      <c r="S15" s="258">
        <v>12</v>
      </c>
      <c r="T15" s="148">
        <v>0.82900059640794466</v>
      </c>
      <c r="U15" s="258">
        <v>7</v>
      </c>
      <c r="V15" s="258">
        <v>9</v>
      </c>
      <c r="W15" s="258">
        <v>13</v>
      </c>
      <c r="X15" s="99">
        <v>-1.8279487712526965E-2</v>
      </c>
      <c r="Y15" s="99">
        <v>5.6568312455047343E-2</v>
      </c>
    </row>
    <row r="16" spans="1:25" ht="28.35" customHeight="1" thickTop="1">
      <c r="A16" s="76" t="s">
        <v>3</v>
      </c>
      <c r="C16" s="100" t="s">
        <v>557</v>
      </c>
      <c r="D16" s="149">
        <v>0.78972879173441546</v>
      </c>
      <c r="E16" s="259"/>
      <c r="F16" s="260">
        <v>8</v>
      </c>
      <c r="G16" s="260">
        <v>11</v>
      </c>
      <c r="H16" s="149">
        <v>0.77389854178111683</v>
      </c>
      <c r="I16" s="259"/>
      <c r="J16" s="260">
        <v>7</v>
      </c>
      <c r="K16" s="260">
        <v>10</v>
      </c>
      <c r="L16" s="149">
        <v>0.77275581716113917</v>
      </c>
      <c r="M16" s="259"/>
      <c r="N16" s="260">
        <v>6</v>
      </c>
      <c r="O16" s="260">
        <v>9</v>
      </c>
      <c r="P16" s="149">
        <v>0.78374001052456421</v>
      </c>
      <c r="Q16" s="259"/>
      <c r="R16" s="260">
        <v>7</v>
      </c>
      <c r="S16" s="260">
        <v>10</v>
      </c>
      <c r="T16" s="149">
        <v>0.78032594697232727</v>
      </c>
      <c r="U16" s="259"/>
      <c r="V16" s="260">
        <v>7</v>
      </c>
      <c r="W16" s="260">
        <v>10</v>
      </c>
      <c r="X16" s="101">
        <v>-1.4765819526519897E-3</v>
      </c>
      <c r="Y16" s="101">
        <v>9.7962767061376965E-3</v>
      </c>
    </row>
    <row r="17" spans="1:25" ht="28.35" customHeight="1">
      <c r="A17" s="76" t="s">
        <v>12</v>
      </c>
      <c r="C17" s="96" t="s">
        <v>558</v>
      </c>
      <c r="D17" s="147">
        <v>0.77176470805983455</v>
      </c>
      <c r="E17" s="261"/>
      <c r="F17" s="257">
        <v>6</v>
      </c>
      <c r="G17" s="257">
        <v>9</v>
      </c>
      <c r="H17" s="147">
        <v>0.78906842854928461</v>
      </c>
      <c r="I17" s="261"/>
      <c r="J17" s="257">
        <v>8</v>
      </c>
      <c r="K17" s="257">
        <v>11</v>
      </c>
      <c r="L17" s="147">
        <v>0.78400167071805615</v>
      </c>
      <c r="M17" s="261"/>
      <c r="N17" s="257">
        <v>8</v>
      </c>
      <c r="O17" s="257">
        <v>11</v>
      </c>
      <c r="P17" s="147">
        <v>0.80179157549169267</v>
      </c>
      <c r="Q17" s="261"/>
      <c r="R17" s="257">
        <v>8</v>
      </c>
      <c r="S17" s="257">
        <v>11</v>
      </c>
      <c r="T17" s="147">
        <v>0.79574477122550691</v>
      </c>
      <c r="U17" s="261"/>
      <c r="V17" s="257">
        <v>8</v>
      </c>
      <c r="W17" s="257">
        <v>11</v>
      </c>
      <c r="X17" s="97">
        <v>-6.4211894024752691E-3</v>
      </c>
      <c r="Y17" s="97">
        <v>1.4978412605543889E-2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0.71789017263619692</v>
      </c>
      <c r="E20" s="259"/>
      <c r="F20" s="260">
        <v>2</v>
      </c>
      <c r="G20" s="260">
        <v>6</v>
      </c>
      <c r="H20" s="149">
        <v>0.58901928447150742</v>
      </c>
      <c r="I20" s="259"/>
      <c r="J20" s="260">
        <v>1</v>
      </c>
      <c r="K20" s="260">
        <v>4</v>
      </c>
      <c r="L20" s="149">
        <v>0.56825358447938168</v>
      </c>
      <c r="M20" s="259"/>
      <c r="N20" s="260">
        <v>1</v>
      </c>
      <c r="O20" s="260">
        <v>4</v>
      </c>
      <c r="P20" s="149">
        <v>0.58155047135212445</v>
      </c>
      <c r="Q20" s="259"/>
      <c r="R20" s="260">
        <v>1</v>
      </c>
      <c r="S20" s="260">
        <v>4</v>
      </c>
      <c r="T20" s="149">
        <v>0.57229646923223554</v>
      </c>
      <c r="U20" s="259"/>
      <c r="V20" s="260">
        <v>1</v>
      </c>
      <c r="W20" s="260">
        <v>4</v>
      </c>
      <c r="X20" s="101">
        <v>-3.5254703096448847E-2</v>
      </c>
      <c r="Y20" s="101">
        <v>7.1145785319732813E-3</v>
      </c>
    </row>
    <row r="21" spans="1:25" ht="28.35" customHeight="1">
      <c r="A21" s="76" t="s">
        <v>14</v>
      </c>
      <c r="C21" s="96" t="s">
        <v>560</v>
      </c>
      <c r="D21" s="147">
        <v>0.63418165289794981</v>
      </c>
      <c r="E21" s="261"/>
      <c r="F21" s="257">
        <v>1</v>
      </c>
      <c r="G21" s="257">
        <v>4</v>
      </c>
      <c r="H21" s="147">
        <v>0.63094145162547977</v>
      </c>
      <c r="I21" s="261"/>
      <c r="J21" s="257">
        <v>2</v>
      </c>
      <c r="K21" s="257">
        <v>5</v>
      </c>
      <c r="L21" s="147">
        <v>0.63334980071580571</v>
      </c>
      <c r="M21" s="261"/>
      <c r="N21" s="257">
        <v>2</v>
      </c>
      <c r="O21" s="257">
        <v>7</v>
      </c>
      <c r="P21" s="147">
        <v>0.64190205009698253</v>
      </c>
      <c r="Q21" s="261"/>
      <c r="R21" s="257">
        <v>2</v>
      </c>
      <c r="S21" s="257">
        <v>7</v>
      </c>
      <c r="T21" s="147">
        <v>0.64421938082609265</v>
      </c>
      <c r="U21" s="261"/>
      <c r="V21" s="257">
        <v>2</v>
      </c>
      <c r="W21" s="257">
        <v>7</v>
      </c>
      <c r="X21" s="97">
        <v>3.8170722245642885E-3</v>
      </c>
      <c r="Y21" s="97">
        <v>1.7162048678316832E-2</v>
      </c>
    </row>
    <row r="22" spans="1:25" ht="28.35" customHeight="1">
      <c r="A22" s="76" t="s">
        <v>15</v>
      </c>
      <c r="C22" s="96" t="s">
        <v>561</v>
      </c>
      <c r="D22" s="147">
        <v>0.79806932452238655</v>
      </c>
      <c r="E22" s="261"/>
      <c r="F22" s="257">
        <v>3</v>
      </c>
      <c r="G22" s="257">
        <v>12</v>
      </c>
      <c r="H22" s="147">
        <v>0.80728573578418317</v>
      </c>
      <c r="I22" s="261"/>
      <c r="J22" s="257">
        <v>3</v>
      </c>
      <c r="K22" s="257">
        <v>13</v>
      </c>
      <c r="L22" s="147">
        <v>0.79574363688166194</v>
      </c>
      <c r="M22" s="261"/>
      <c r="N22" s="257">
        <v>3</v>
      </c>
      <c r="O22" s="257">
        <v>13</v>
      </c>
      <c r="P22" s="147">
        <v>0.81421638235111093</v>
      </c>
      <c r="Q22" s="261"/>
      <c r="R22" s="257">
        <v>3</v>
      </c>
      <c r="S22" s="257">
        <v>13</v>
      </c>
      <c r="T22" s="147">
        <v>0.81020854300879763</v>
      </c>
      <c r="U22" s="261"/>
      <c r="V22" s="257">
        <v>3</v>
      </c>
      <c r="W22" s="257">
        <v>12</v>
      </c>
      <c r="X22" s="97">
        <v>-1.429741464626455E-2</v>
      </c>
      <c r="Y22" s="97">
        <v>1.8177847056145335E-2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0.43336079090743113</v>
      </c>
      <c r="E25" s="259"/>
      <c r="F25" s="259"/>
      <c r="G25" s="260">
        <v>1</v>
      </c>
      <c r="H25" s="149">
        <v>0.45342358347410117</v>
      </c>
      <c r="I25" s="259"/>
      <c r="J25" s="259"/>
      <c r="K25" s="260">
        <v>1</v>
      </c>
      <c r="L25" s="149">
        <v>0.44949776098967931</v>
      </c>
      <c r="M25" s="259"/>
      <c r="N25" s="259"/>
      <c r="O25" s="260">
        <v>1</v>
      </c>
      <c r="P25" s="149">
        <v>0.46425405503783618</v>
      </c>
      <c r="Q25" s="259"/>
      <c r="R25" s="259"/>
      <c r="S25" s="260">
        <v>1</v>
      </c>
      <c r="T25" s="149">
        <v>0.46872869506234949</v>
      </c>
      <c r="U25" s="259"/>
      <c r="V25" s="259"/>
      <c r="W25" s="260">
        <v>1</v>
      </c>
      <c r="X25" s="101">
        <v>-8.6581788585906594E-3</v>
      </c>
      <c r="Y25" s="101">
        <v>4.2783158764414297E-2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0.57686348899038886</v>
      </c>
      <c r="E28" s="265"/>
      <c r="F28" s="265"/>
      <c r="G28" s="265"/>
      <c r="H28" s="149">
        <v>0.5783295747358923</v>
      </c>
      <c r="I28" s="265"/>
      <c r="J28" s="265"/>
      <c r="K28" s="265"/>
      <c r="L28" s="149">
        <v>0.57076959286679019</v>
      </c>
      <c r="M28" s="265"/>
      <c r="N28" s="265"/>
      <c r="O28" s="265"/>
      <c r="P28" s="149">
        <v>0.57977608318273732</v>
      </c>
      <c r="Q28" s="265"/>
      <c r="R28" s="265"/>
      <c r="S28" s="265"/>
      <c r="T28" s="149">
        <v>0.58202512766301306</v>
      </c>
      <c r="U28" s="265"/>
      <c r="V28" s="265"/>
      <c r="W28" s="265"/>
      <c r="X28" s="105">
        <v>-1.3072099715036312E-2</v>
      </c>
      <c r="Y28" s="105">
        <v>1.9719927159556505E-2</v>
      </c>
    </row>
    <row r="29" spans="1:25" ht="28.35" customHeight="1">
      <c r="C29" s="96" t="s">
        <v>28</v>
      </c>
      <c r="D29" s="147">
        <v>0.75205351757679306</v>
      </c>
      <c r="E29" s="266"/>
      <c r="F29" s="266"/>
      <c r="G29" s="266"/>
      <c r="H29" s="147">
        <v>0.75794605704089268</v>
      </c>
      <c r="I29" s="266"/>
      <c r="J29" s="266"/>
      <c r="K29" s="266"/>
      <c r="L29" s="147">
        <v>0.69427394899867179</v>
      </c>
      <c r="M29" s="266"/>
      <c r="N29" s="266"/>
      <c r="O29" s="266"/>
      <c r="P29" s="147">
        <v>0.68607224246413745</v>
      </c>
      <c r="Q29" s="266"/>
      <c r="R29" s="266"/>
      <c r="S29" s="266"/>
      <c r="T29" s="147">
        <v>0.69462819617054494</v>
      </c>
      <c r="U29" s="266"/>
      <c r="V29" s="266"/>
      <c r="W29" s="266"/>
      <c r="X29" s="106">
        <v>-8.4006120819209773E-2</v>
      </c>
      <c r="Y29" s="106">
        <v>5.102411985702382E-4</v>
      </c>
    </row>
    <row r="30" spans="1:25" ht="28.35" customHeight="1">
      <c r="C30" s="96" t="s">
        <v>29</v>
      </c>
      <c r="D30" s="147">
        <v>0.75205351757679306</v>
      </c>
      <c r="E30" s="266"/>
      <c r="F30" s="266"/>
      <c r="G30" s="266"/>
      <c r="H30" s="147">
        <v>0.75794605704089268</v>
      </c>
      <c r="I30" s="266"/>
      <c r="J30" s="266"/>
      <c r="K30" s="266"/>
      <c r="L30" s="147">
        <v>0.69061155275014818</v>
      </c>
      <c r="M30" s="266"/>
      <c r="N30" s="266"/>
      <c r="O30" s="266"/>
      <c r="P30" s="147">
        <v>0.68109366370656166</v>
      </c>
      <c r="Q30" s="266"/>
      <c r="R30" s="266"/>
      <c r="S30" s="266"/>
      <c r="T30" s="147">
        <v>0.69189082089574239</v>
      </c>
      <c r="U30" s="266"/>
      <c r="V30" s="266"/>
      <c r="W30" s="266"/>
      <c r="X30" s="106">
        <v>-8.8838122007819487E-2</v>
      </c>
      <c r="Y30" s="106">
        <v>1.8523700342107929E-3</v>
      </c>
    </row>
    <row r="31" spans="1:25" ht="28.35" customHeight="1">
      <c r="C31" s="171"/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67" priority="1" operator="notEqual">
      <formula>""" """</formula>
    </cfRule>
    <cfRule type="cellIs" dxfId="6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360</v>
      </c>
    </row>
    <row r="3" spans="1:25" ht="15.75">
      <c r="A3" s="84" t="s">
        <v>104</v>
      </c>
    </row>
    <row r="4" spans="1:25" ht="15.75">
      <c r="A4" s="87" t="s">
        <v>70</v>
      </c>
      <c r="B4" s="394" t="s">
        <v>360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241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0.34279971718375774</v>
      </c>
      <c r="E8" s="257">
        <v>8</v>
      </c>
      <c r="F8" s="257">
        <v>10</v>
      </c>
      <c r="G8" s="257">
        <v>13</v>
      </c>
      <c r="H8" s="147">
        <v>0.35068101796022028</v>
      </c>
      <c r="I8" s="257">
        <v>8</v>
      </c>
      <c r="J8" s="257">
        <v>10</v>
      </c>
      <c r="K8" s="257">
        <v>13</v>
      </c>
      <c r="L8" s="147">
        <v>0.36573926621728542</v>
      </c>
      <c r="M8" s="257">
        <v>8</v>
      </c>
      <c r="N8" s="257">
        <v>10</v>
      </c>
      <c r="O8" s="257">
        <v>13</v>
      </c>
      <c r="P8" s="147">
        <v>0.36302939039036564</v>
      </c>
      <c r="Q8" s="257">
        <v>8</v>
      </c>
      <c r="R8" s="257">
        <v>10</v>
      </c>
      <c r="S8" s="257">
        <v>14</v>
      </c>
      <c r="T8" s="147">
        <v>0.35794568524967513</v>
      </c>
      <c r="U8" s="257">
        <v>8</v>
      </c>
      <c r="V8" s="257">
        <v>10</v>
      </c>
      <c r="W8" s="257">
        <v>14</v>
      </c>
      <c r="X8" s="97">
        <v>4.2940015244204988E-2</v>
      </c>
      <c r="Y8" s="97">
        <v>-2.1309117416395074E-2</v>
      </c>
    </row>
    <row r="9" spans="1:25" ht="28.35" customHeight="1">
      <c r="A9" s="76" t="s">
        <v>7</v>
      </c>
      <c r="B9" s="398"/>
      <c r="C9" s="96" t="s">
        <v>550</v>
      </c>
      <c r="D9" s="147">
        <v>0.2449504142676556</v>
      </c>
      <c r="E9" s="257">
        <v>7</v>
      </c>
      <c r="F9" s="257">
        <v>9</v>
      </c>
      <c r="G9" s="257">
        <v>11</v>
      </c>
      <c r="H9" s="147">
        <v>0.22886916639421689</v>
      </c>
      <c r="I9" s="257">
        <v>7</v>
      </c>
      <c r="J9" s="257">
        <v>9</v>
      </c>
      <c r="K9" s="257">
        <v>11</v>
      </c>
      <c r="L9" s="147">
        <v>0.2279022933032317</v>
      </c>
      <c r="M9" s="257">
        <v>6</v>
      </c>
      <c r="N9" s="257">
        <v>8</v>
      </c>
      <c r="O9" s="257">
        <v>10</v>
      </c>
      <c r="P9" s="147">
        <v>0.22208860148657486</v>
      </c>
      <c r="Q9" s="257">
        <v>5</v>
      </c>
      <c r="R9" s="257">
        <v>7</v>
      </c>
      <c r="S9" s="257">
        <v>9</v>
      </c>
      <c r="T9" s="147">
        <v>0.22283088222503172</v>
      </c>
      <c r="U9" s="257">
        <v>5</v>
      </c>
      <c r="V9" s="257">
        <v>7</v>
      </c>
      <c r="W9" s="257">
        <v>9</v>
      </c>
      <c r="X9" s="97">
        <v>-4.22456683972805E-3</v>
      </c>
      <c r="Y9" s="97">
        <v>-2.2252567118542732E-2</v>
      </c>
    </row>
    <row r="10" spans="1:25" ht="28.35" customHeight="1">
      <c r="A10" s="76" t="s">
        <v>8</v>
      </c>
      <c r="B10" s="398"/>
      <c r="C10" s="96" t="s">
        <v>551</v>
      </c>
      <c r="D10" s="147">
        <v>5.0748271367823727E-2</v>
      </c>
      <c r="E10" s="257">
        <v>1</v>
      </c>
      <c r="F10" s="257">
        <v>1</v>
      </c>
      <c r="G10" s="257">
        <v>1</v>
      </c>
      <c r="H10" s="147">
        <v>5.2942105414041964E-2</v>
      </c>
      <c r="I10" s="257">
        <v>1</v>
      </c>
      <c r="J10" s="257">
        <v>1</v>
      </c>
      <c r="K10" s="257">
        <v>1</v>
      </c>
      <c r="L10" s="147">
        <v>5.1068469804105524E-2</v>
      </c>
      <c r="M10" s="257">
        <v>1</v>
      </c>
      <c r="N10" s="257">
        <v>1</v>
      </c>
      <c r="O10" s="257">
        <v>1</v>
      </c>
      <c r="P10" s="147">
        <v>4.4911172050620451E-2</v>
      </c>
      <c r="Q10" s="257">
        <v>1</v>
      </c>
      <c r="R10" s="257">
        <v>1</v>
      </c>
      <c r="S10" s="257">
        <v>1</v>
      </c>
      <c r="T10" s="147">
        <v>4.5154597426347864E-2</v>
      </c>
      <c r="U10" s="257">
        <v>1</v>
      </c>
      <c r="V10" s="257">
        <v>1</v>
      </c>
      <c r="W10" s="257">
        <v>1</v>
      </c>
      <c r="X10" s="97">
        <v>-3.5390273871493849E-2</v>
      </c>
      <c r="Y10" s="97">
        <v>-0.11580281141069604</v>
      </c>
    </row>
    <row r="11" spans="1:25" ht="28.35" customHeight="1">
      <c r="A11" s="76" t="s">
        <v>9</v>
      </c>
      <c r="B11" s="398"/>
      <c r="C11" s="96" t="s">
        <v>552</v>
      </c>
      <c r="D11" s="147">
        <v>5.6430886907114494E-2</v>
      </c>
      <c r="E11" s="257">
        <v>2</v>
      </c>
      <c r="F11" s="257">
        <v>2</v>
      </c>
      <c r="G11" s="257">
        <v>2</v>
      </c>
      <c r="H11" s="147">
        <v>6.2137221668747085E-2</v>
      </c>
      <c r="I11" s="257">
        <v>2</v>
      </c>
      <c r="J11" s="257">
        <v>2</v>
      </c>
      <c r="K11" s="257">
        <v>2</v>
      </c>
      <c r="L11" s="147">
        <v>5.5545636740680686E-2</v>
      </c>
      <c r="M11" s="257">
        <v>2</v>
      </c>
      <c r="N11" s="257">
        <v>2</v>
      </c>
      <c r="O11" s="257">
        <v>2</v>
      </c>
      <c r="P11" s="147">
        <v>5.5963765248419471E-2</v>
      </c>
      <c r="Q11" s="257">
        <v>2</v>
      </c>
      <c r="R11" s="257">
        <v>2</v>
      </c>
      <c r="S11" s="257">
        <v>2</v>
      </c>
      <c r="T11" s="147">
        <v>5.0581718173915075E-2</v>
      </c>
      <c r="U11" s="257">
        <v>2</v>
      </c>
      <c r="V11" s="257">
        <v>2</v>
      </c>
      <c r="W11" s="257">
        <v>2</v>
      </c>
      <c r="X11" s="97">
        <v>-0.10608110164960505</v>
      </c>
      <c r="Y11" s="97">
        <v>-8.9366489575771202E-2</v>
      </c>
    </row>
    <row r="12" spans="1:25" ht="28.35" customHeight="1">
      <c r="A12" s="76" t="s">
        <v>10</v>
      </c>
      <c r="B12" s="398"/>
      <c r="C12" s="96" t="s">
        <v>553</v>
      </c>
      <c r="D12" s="147">
        <v>0.16033630304704297</v>
      </c>
      <c r="E12" s="257">
        <v>3</v>
      </c>
      <c r="F12" s="257">
        <v>3</v>
      </c>
      <c r="G12" s="257">
        <v>3</v>
      </c>
      <c r="H12" s="147">
        <v>0.16680498842103911</v>
      </c>
      <c r="I12" s="257">
        <v>3</v>
      </c>
      <c r="J12" s="257">
        <v>3</v>
      </c>
      <c r="K12" s="257">
        <v>3</v>
      </c>
      <c r="L12" s="147">
        <v>0.16933645170087339</v>
      </c>
      <c r="M12" s="257">
        <v>3</v>
      </c>
      <c r="N12" s="257">
        <v>3</v>
      </c>
      <c r="O12" s="257">
        <v>3</v>
      </c>
      <c r="P12" s="147">
        <v>0.15273048796425084</v>
      </c>
      <c r="Q12" s="257">
        <v>3</v>
      </c>
      <c r="R12" s="257">
        <v>3</v>
      </c>
      <c r="S12" s="257">
        <v>3</v>
      </c>
      <c r="T12" s="147">
        <v>0.1487892672689676</v>
      </c>
      <c r="U12" s="257">
        <v>3</v>
      </c>
      <c r="V12" s="257">
        <v>3</v>
      </c>
      <c r="W12" s="257">
        <v>3</v>
      </c>
      <c r="X12" s="97">
        <v>1.5176184500217182E-2</v>
      </c>
      <c r="Y12" s="97">
        <v>-0.12133940581323643</v>
      </c>
    </row>
    <row r="13" spans="1:25" ht="28.35" customHeight="1">
      <c r="A13" s="76" t="s">
        <v>11</v>
      </c>
      <c r="B13" s="398"/>
      <c r="C13" s="96" t="s">
        <v>554</v>
      </c>
      <c r="D13" s="147">
        <v>0.20773091736594357</v>
      </c>
      <c r="E13" s="257">
        <v>5</v>
      </c>
      <c r="F13" s="257">
        <v>5</v>
      </c>
      <c r="G13" s="257">
        <v>6</v>
      </c>
      <c r="H13" s="147">
        <v>0.21879511190001386</v>
      </c>
      <c r="I13" s="257">
        <v>5</v>
      </c>
      <c r="J13" s="257">
        <v>6</v>
      </c>
      <c r="K13" s="257">
        <v>8</v>
      </c>
      <c r="L13" s="147">
        <v>0.21403752636863468</v>
      </c>
      <c r="M13" s="257">
        <v>5</v>
      </c>
      <c r="N13" s="257">
        <v>5</v>
      </c>
      <c r="O13" s="257">
        <v>6</v>
      </c>
      <c r="P13" s="147">
        <v>0.2603204818577311</v>
      </c>
      <c r="Q13" s="257">
        <v>7</v>
      </c>
      <c r="R13" s="257">
        <v>9</v>
      </c>
      <c r="S13" s="257">
        <v>11</v>
      </c>
      <c r="T13" s="147">
        <v>0.24676822615443933</v>
      </c>
      <c r="U13" s="257">
        <v>7</v>
      </c>
      <c r="V13" s="257">
        <v>9</v>
      </c>
      <c r="W13" s="257">
        <v>11</v>
      </c>
      <c r="X13" s="97">
        <v>-2.1744478156135894E-2</v>
      </c>
      <c r="Y13" s="97">
        <v>0.15292037962274385</v>
      </c>
    </row>
    <row r="14" spans="1:25" ht="28.35" customHeight="1">
      <c r="A14" s="76" t="s">
        <v>13</v>
      </c>
      <c r="B14" s="398"/>
      <c r="C14" s="96" t="s">
        <v>555</v>
      </c>
      <c r="D14" s="147">
        <v>0.22853784648584013</v>
      </c>
      <c r="E14" s="257">
        <v>6</v>
      </c>
      <c r="F14" s="257">
        <v>8</v>
      </c>
      <c r="G14" s="257">
        <v>9</v>
      </c>
      <c r="H14" s="147">
        <v>0.22775704293356164</v>
      </c>
      <c r="I14" s="257">
        <v>6</v>
      </c>
      <c r="J14" s="257">
        <v>8</v>
      </c>
      <c r="K14" s="257">
        <v>10</v>
      </c>
      <c r="L14" s="147">
        <v>0.22926971700019769</v>
      </c>
      <c r="M14" s="257">
        <v>7</v>
      </c>
      <c r="N14" s="257">
        <v>9</v>
      </c>
      <c r="O14" s="257">
        <v>11</v>
      </c>
      <c r="P14" s="147">
        <v>0.2248368840261589</v>
      </c>
      <c r="Q14" s="257">
        <v>6</v>
      </c>
      <c r="R14" s="257">
        <v>8</v>
      </c>
      <c r="S14" s="257">
        <v>10</v>
      </c>
      <c r="T14" s="147">
        <v>0.22454222340221602</v>
      </c>
      <c r="U14" s="257">
        <v>6</v>
      </c>
      <c r="V14" s="257">
        <v>8</v>
      </c>
      <c r="W14" s="257">
        <v>10</v>
      </c>
      <c r="X14" s="97">
        <v>6.6416126902266726E-3</v>
      </c>
      <c r="Y14" s="97">
        <v>-2.0619790785442405E-2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0.19503573445019892</v>
      </c>
      <c r="E15" s="258">
        <v>4</v>
      </c>
      <c r="F15" s="258">
        <v>4</v>
      </c>
      <c r="G15" s="258">
        <v>4</v>
      </c>
      <c r="H15" s="148">
        <v>0.20077438212843976</v>
      </c>
      <c r="I15" s="258">
        <v>4</v>
      </c>
      <c r="J15" s="258">
        <v>4</v>
      </c>
      <c r="K15" s="258">
        <v>5</v>
      </c>
      <c r="L15" s="148">
        <v>0.21399340292575514</v>
      </c>
      <c r="M15" s="258">
        <v>4</v>
      </c>
      <c r="N15" s="258">
        <v>4</v>
      </c>
      <c r="O15" s="258">
        <v>5</v>
      </c>
      <c r="P15" s="148">
        <v>0.18763539270089435</v>
      </c>
      <c r="Q15" s="258">
        <v>4</v>
      </c>
      <c r="R15" s="258">
        <v>4</v>
      </c>
      <c r="S15" s="258">
        <v>5</v>
      </c>
      <c r="T15" s="148">
        <v>0.17099940359205548</v>
      </c>
      <c r="U15" s="258">
        <v>4</v>
      </c>
      <c r="V15" s="258">
        <v>4</v>
      </c>
      <c r="W15" s="258">
        <v>4</v>
      </c>
      <c r="X15" s="99">
        <v>6.5840176705705744E-2</v>
      </c>
      <c r="Y15" s="99">
        <v>-0.20091273256968767</v>
      </c>
    </row>
    <row r="16" spans="1:25" ht="28.35" customHeight="1" thickTop="1">
      <c r="A16" s="76" t="s">
        <v>3</v>
      </c>
      <c r="C16" s="100" t="s">
        <v>557</v>
      </c>
      <c r="D16" s="149">
        <v>0.21027120826558438</v>
      </c>
      <c r="E16" s="259"/>
      <c r="F16" s="260">
        <v>6</v>
      </c>
      <c r="G16" s="260">
        <v>7</v>
      </c>
      <c r="H16" s="149">
        <v>0.22610145821888322</v>
      </c>
      <c r="I16" s="259"/>
      <c r="J16" s="260">
        <v>7</v>
      </c>
      <c r="K16" s="260">
        <v>9</v>
      </c>
      <c r="L16" s="149">
        <v>0.22724418283886125</v>
      </c>
      <c r="M16" s="259"/>
      <c r="N16" s="260">
        <v>7</v>
      </c>
      <c r="O16" s="260">
        <v>9</v>
      </c>
      <c r="P16" s="149">
        <v>0.21625998947543559</v>
      </c>
      <c r="Q16" s="259"/>
      <c r="R16" s="260">
        <v>6</v>
      </c>
      <c r="S16" s="260">
        <v>7</v>
      </c>
      <c r="T16" s="149">
        <v>0.21967405302767271</v>
      </c>
      <c r="U16" s="259"/>
      <c r="V16" s="260">
        <v>6</v>
      </c>
      <c r="W16" s="260">
        <v>7</v>
      </c>
      <c r="X16" s="101">
        <v>5.0540347195451307E-3</v>
      </c>
      <c r="Y16" s="101">
        <v>-3.3312755101663094E-2</v>
      </c>
    </row>
    <row r="17" spans="1:25" ht="28.35" customHeight="1">
      <c r="A17" s="76" t="s">
        <v>12</v>
      </c>
      <c r="C17" s="96" t="s">
        <v>558</v>
      </c>
      <c r="D17" s="147">
        <v>0.22823529194016576</v>
      </c>
      <c r="E17" s="261"/>
      <c r="F17" s="257">
        <v>7</v>
      </c>
      <c r="G17" s="257">
        <v>8</v>
      </c>
      <c r="H17" s="147">
        <v>0.21093157145071539</v>
      </c>
      <c r="I17" s="261"/>
      <c r="J17" s="257">
        <v>5</v>
      </c>
      <c r="K17" s="257">
        <v>6</v>
      </c>
      <c r="L17" s="147">
        <v>0.21599832928194387</v>
      </c>
      <c r="M17" s="261"/>
      <c r="N17" s="257">
        <v>6</v>
      </c>
      <c r="O17" s="257">
        <v>7</v>
      </c>
      <c r="P17" s="147">
        <v>0.19820842450830703</v>
      </c>
      <c r="Q17" s="261"/>
      <c r="R17" s="257">
        <v>5</v>
      </c>
      <c r="S17" s="257">
        <v>6</v>
      </c>
      <c r="T17" s="147">
        <v>0.20193073210333418</v>
      </c>
      <c r="U17" s="261"/>
      <c r="V17" s="257">
        <v>5</v>
      </c>
      <c r="W17" s="257">
        <v>6</v>
      </c>
      <c r="X17" s="97">
        <v>2.4020860397431454E-2</v>
      </c>
      <c r="Y17" s="97">
        <v>-6.5128268470295403E-2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0.2323719956763135</v>
      </c>
      <c r="E20" s="259"/>
      <c r="F20" s="260">
        <v>2</v>
      </c>
      <c r="G20" s="260">
        <v>10</v>
      </c>
      <c r="H20" s="149">
        <v>0.21738506435221322</v>
      </c>
      <c r="I20" s="259"/>
      <c r="J20" s="260">
        <v>2</v>
      </c>
      <c r="K20" s="260">
        <v>7</v>
      </c>
      <c r="L20" s="149">
        <v>0.2256392064685091</v>
      </c>
      <c r="M20" s="259"/>
      <c r="N20" s="260">
        <v>2</v>
      </c>
      <c r="O20" s="260">
        <v>8</v>
      </c>
      <c r="P20" s="149">
        <v>0.22149070291601633</v>
      </c>
      <c r="Q20" s="259"/>
      <c r="R20" s="260">
        <v>2</v>
      </c>
      <c r="S20" s="260">
        <v>8</v>
      </c>
      <c r="T20" s="149">
        <v>0.22110599448322987</v>
      </c>
      <c r="U20" s="259"/>
      <c r="V20" s="260">
        <v>2</v>
      </c>
      <c r="W20" s="260">
        <v>8</v>
      </c>
      <c r="X20" s="101">
        <v>3.7970143629197484E-2</v>
      </c>
      <c r="Y20" s="101">
        <v>-2.009053327313437E-2</v>
      </c>
    </row>
    <row r="21" spans="1:25" ht="28.35" customHeight="1">
      <c r="A21" s="76" t="s">
        <v>14</v>
      </c>
      <c r="C21" s="96" t="s">
        <v>560</v>
      </c>
      <c r="D21" s="147">
        <v>0.36581834710205013</v>
      </c>
      <c r="E21" s="261"/>
      <c r="F21" s="257">
        <v>3</v>
      </c>
      <c r="G21" s="257">
        <v>14</v>
      </c>
      <c r="H21" s="147">
        <v>0.3690585483745204</v>
      </c>
      <c r="I21" s="261"/>
      <c r="J21" s="257">
        <v>3</v>
      </c>
      <c r="K21" s="257">
        <v>14</v>
      </c>
      <c r="L21" s="147">
        <v>0.36665019928419451</v>
      </c>
      <c r="M21" s="261"/>
      <c r="N21" s="257">
        <v>3</v>
      </c>
      <c r="O21" s="257">
        <v>14</v>
      </c>
      <c r="P21" s="147">
        <v>0.3580979499030173</v>
      </c>
      <c r="Q21" s="261"/>
      <c r="R21" s="257">
        <v>3</v>
      </c>
      <c r="S21" s="257">
        <v>13</v>
      </c>
      <c r="T21" s="147">
        <v>0.35578061917390741</v>
      </c>
      <c r="U21" s="261"/>
      <c r="V21" s="257">
        <v>3</v>
      </c>
      <c r="W21" s="257">
        <v>13</v>
      </c>
      <c r="X21" s="97">
        <v>-6.5256558910048446E-3</v>
      </c>
      <c r="Y21" s="97">
        <v>-2.9645640808344309E-2</v>
      </c>
    </row>
    <row r="22" spans="1:25" ht="28.35" customHeight="1">
      <c r="A22" s="76" t="s">
        <v>15</v>
      </c>
      <c r="C22" s="96" t="s">
        <v>561</v>
      </c>
      <c r="D22" s="147">
        <v>0.20193067547761315</v>
      </c>
      <c r="E22" s="261"/>
      <c r="F22" s="257">
        <v>1</v>
      </c>
      <c r="G22" s="257">
        <v>5</v>
      </c>
      <c r="H22" s="147">
        <v>0.19271426421581681</v>
      </c>
      <c r="I22" s="261"/>
      <c r="J22" s="257">
        <v>1</v>
      </c>
      <c r="K22" s="257">
        <v>4</v>
      </c>
      <c r="L22" s="147">
        <v>0.20425636311833825</v>
      </c>
      <c r="M22" s="261"/>
      <c r="N22" s="257">
        <v>1</v>
      </c>
      <c r="O22" s="257">
        <v>4</v>
      </c>
      <c r="P22" s="147">
        <v>0.18578361764888887</v>
      </c>
      <c r="Q22" s="261"/>
      <c r="R22" s="257">
        <v>1</v>
      </c>
      <c r="S22" s="257">
        <v>4</v>
      </c>
      <c r="T22" s="147">
        <v>0.18979145699120215</v>
      </c>
      <c r="U22" s="261"/>
      <c r="V22" s="257">
        <v>1</v>
      </c>
      <c r="W22" s="257">
        <v>5</v>
      </c>
      <c r="X22" s="97">
        <v>5.9892291572126055E-2</v>
      </c>
      <c r="Y22" s="97">
        <v>-7.0817407625904383E-2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0.29314159220790453</v>
      </c>
      <c r="E25" s="259"/>
      <c r="F25" s="259"/>
      <c r="G25" s="260">
        <v>12</v>
      </c>
      <c r="H25" s="149">
        <v>0.30534462567998849</v>
      </c>
      <c r="I25" s="259"/>
      <c r="J25" s="259"/>
      <c r="K25" s="260">
        <v>12</v>
      </c>
      <c r="L25" s="149">
        <v>0.31101539129560396</v>
      </c>
      <c r="M25" s="259"/>
      <c r="N25" s="259"/>
      <c r="O25" s="260">
        <v>12</v>
      </c>
      <c r="P25" s="149">
        <v>0.30925749189361995</v>
      </c>
      <c r="Q25" s="259"/>
      <c r="R25" s="259"/>
      <c r="S25" s="260">
        <v>12</v>
      </c>
      <c r="T25" s="149">
        <v>0.31130895743627379</v>
      </c>
      <c r="U25" s="259"/>
      <c r="V25" s="259"/>
      <c r="W25" s="260">
        <v>12</v>
      </c>
      <c r="X25" s="101">
        <v>1.8571689621151632E-2</v>
      </c>
      <c r="Y25" s="101">
        <v>9.4389586138143855E-4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0.26855893857710589</v>
      </c>
      <c r="E28" s="265"/>
      <c r="F28" s="265"/>
      <c r="G28" s="265"/>
      <c r="H28" s="149">
        <v>0.2736306754693833</v>
      </c>
      <c r="I28" s="265"/>
      <c r="J28" s="265"/>
      <c r="K28" s="265"/>
      <c r="L28" s="149">
        <v>0.27750149647384914</v>
      </c>
      <c r="M28" s="265"/>
      <c r="N28" s="265"/>
      <c r="O28" s="265"/>
      <c r="P28" s="149">
        <v>0.2740967178709679</v>
      </c>
      <c r="Q28" s="265"/>
      <c r="R28" s="265"/>
      <c r="S28" s="265"/>
      <c r="T28" s="149">
        <v>0.27433357662970131</v>
      </c>
      <c r="U28" s="265"/>
      <c r="V28" s="265"/>
      <c r="W28" s="265"/>
      <c r="X28" s="105">
        <v>1.4146151551999386E-2</v>
      </c>
      <c r="Y28" s="105">
        <v>-1.1415865803975467E-2</v>
      </c>
    </row>
    <row r="29" spans="1:25" ht="28.35" customHeight="1">
      <c r="C29" s="96" t="s">
        <v>28</v>
      </c>
      <c r="D29" s="147">
        <v>0.21925325010287505</v>
      </c>
      <c r="E29" s="266"/>
      <c r="F29" s="266"/>
      <c r="G29" s="266"/>
      <c r="H29" s="147">
        <v>0.21809008812611352</v>
      </c>
      <c r="I29" s="266"/>
      <c r="J29" s="266"/>
      <c r="K29" s="266"/>
      <c r="L29" s="147">
        <v>0.22081876787522647</v>
      </c>
      <c r="M29" s="266"/>
      <c r="N29" s="266"/>
      <c r="O29" s="266"/>
      <c r="P29" s="147">
        <v>0.21887534619572596</v>
      </c>
      <c r="Q29" s="266"/>
      <c r="R29" s="266"/>
      <c r="S29" s="266"/>
      <c r="T29" s="147">
        <v>0.2203900237554513</v>
      </c>
      <c r="U29" s="266"/>
      <c r="V29" s="266"/>
      <c r="W29" s="266"/>
      <c r="X29" s="106">
        <v>1.2511709140742955E-2</v>
      </c>
      <c r="Y29" s="106">
        <v>-1.9416108689521705E-3</v>
      </c>
    </row>
    <row r="30" spans="1:25" ht="28.35" customHeight="1">
      <c r="C30" s="96" t="s">
        <v>29</v>
      </c>
      <c r="D30" s="147">
        <v>0.20138332590807123</v>
      </c>
      <c r="E30" s="266"/>
      <c r="F30" s="266"/>
      <c r="G30" s="266"/>
      <c r="H30" s="147">
        <v>0.20978474701422681</v>
      </c>
      <c r="I30" s="266"/>
      <c r="J30" s="266"/>
      <c r="K30" s="266"/>
      <c r="L30" s="147">
        <v>0.2140154646471949</v>
      </c>
      <c r="M30" s="266"/>
      <c r="N30" s="266"/>
      <c r="O30" s="266"/>
      <c r="P30" s="147">
        <v>0.20486199709373459</v>
      </c>
      <c r="Q30" s="266"/>
      <c r="R30" s="266"/>
      <c r="S30" s="266"/>
      <c r="T30" s="147">
        <v>0.19691514290854362</v>
      </c>
      <c r="U30" s="266"/>
      <c r="V30" s="266"/>
      <c r="W30" s="266"/>
      <c r="X30" s="106">
        <v>2.0166945848933304E-2</v>
      </c>
      <c r="Y30" s="106">
        <v>-7.9902271393523905E-2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65" priority="1" operator="notEqual">
      <formula>""" """</formula>
    </cfRule>
    <cfRule type="cellIs" dxfId="64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1" style="82" customWidth="1"/>
    <col min="25" max="25" width="12.425781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589</v>
      </c>
    </row>
    <row r="3" spans="1:25" ht="15.75">
      <c r="A3" s="84" t="s">
        <v>104</v>
      </c>
    </row>
    <row r="4" spans="1:25" ht="15.75">
      <c r="A4" s="87" t="s">
        <v>71</v>
      </c>
      <c r="B4" s="394" t="s">
        <v>589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242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7.075926679419124E-3</v>
      </c>
      <c r="E8" s="257">
        <v>3</v>
      </c>
      <c r="F8" s="257">
        <v>5</v>
      </c>
      <c r="G8" s="257">
        <v>7</v>
      </c>
      <c r="H8" s="147">
        <v>1.1474235395742214E-2</v>
      </c>
      <c r="I8" s="257">
        <v>5</v>
      </c>
      <c r="J8" s="257">
        <v>7</v>
      </c>
      <c r="K8" s="257">
        <v>9</v>
      </c>
      <c r="L8" s="147">
        <v>8.2357255639555951E-3</v>
      </c>
      <c r="M8" s="257">
        <v>4</v>
      </c>
      <c r="N8" s="257">
        <v>6</v>
      </c>
      <c r="O8" s="257">
        <v>8</v>
      </c>
      <c r="P8" s="147">
        <v>5.0257170278033532E-3</v>
      </c>
      <c r="Q8" s="257">
        <v>4</v>
      </c>
      <c r="R8" s="257">
        <v>6</v>
      </c>
      <c r="S8" s="257">
        <v>8</v>
      </c>
      <c r="T8" s="147">
        <v>3.309684473837169E-3</v>
      </c>
      <c r="U8" s="257">
        <v>3</v>
      </c>
      <c r="V8" s="257">
        <v>5</v>
      </c>
      <c r="W8" s="257">
        <v>7</v>
      </c>
      <c r="X8" s="97">
        <v>-0.28224188541472184</v>
      </c>
      <c r="Y8" s="97">
        <v>-0.59813079635359567</v>
      </c>
    </row>
    <row r="9" spans="1:25" ht="28.35" customHeight="1">
      <c r="A9" s="76" t="s">
        <v>7</v>
      </c>
      <c r="B9" s="398"/>
      <c r="C9" s="96" t="s">
        <v>550</v>
      </c>
      <c r="D9" s="147">
        <v>1.5328070177898544E-2</v>
      </c>
      <c r="E9" s="257">
        <v>6</v>
      </c>
      <c r="F9" s="257">
        <v>8</v>
      </c>
      <c r="G9" s="257">
        <v>11</v>
      </c>
      <c r="H9" s="147">
        <v>1.8090115559609828E-2</v>
      </c>
      <c r="I9" s="257">
        <v>6</v>
      </c>
      <c r="J9" s="257">
        <v>8</v>
      </c>
      <c r="K9" s="257">
        <v>11</v>
      </c>
      <c r="L9" s="147">
        <v>1.689960941523037E-2</v>
      </c>
      <c r="M9" s="257">
        <v>6</v>
      </c>
      <c r="N9" s="257">
        <v>8</v>
      </c>
      <c r="O9" s="257">
        <v>11</v>
      </c>
      <c r="P9" s="147">
        <v>1.5320542385856284E-2</v>
      </c>
      <c r="Q9" s="257">
        <v>6</v>
      </c>
      <c r="R9" s="257">
        <v>8</v>
      </c>
      <c r="S9" s="257">
        <v>11</v>
      </c>
      <c r="T9" s="147">
        <v>1.5025412260657111E-2</v>
      </c>
      <c r="U9" s="257">
        <v>6</v>
      </c>
      <c r="V9" s="257">
        <v>8</v>
      </c>
      <c r="W9" s="257">
        <v>11</v>
      </c>
      <c r="X9" s="97">
        <v>-6.5809758951320574E-2</v>
      </c>
      <c r="Y9" s="97">
        <v>-0.1109018030253518</v>
      </c>
    </row>
    <row r="10" spans="1:25" ht="28.35" customHeight="1">
      <c r="A10" s="76" t="s">
        <v>8</v>
      </c>
      <c r="B10" s="398"/>
      <c r="C10" s="96" t="s">
        <v>551</v>
      </c>
      <c r="D10" s="147">
        <v>0.25333283806622975</v>
      </c>
      <c r="E10" s="257">
        <v>8</v>
      </c>
      <c r="F10" s="257">
        <v>10</v>
      </c>
      <c r="G10" s="257">
        <v>14</v>
      </c>
      <c r="H10" s="147">
        <v>0.2692728202883603</v>
      </c>
      <c r="I10" s="257">
        <v>8</v>
      </c>
      <c r="J10" s="257">
        <v>10</v>
      </c>
      <c r="K10" s="257">
        <v>14</v>
      </c>
      <c r="L10" s="147">
        <v>0.2609703824789284</v>
      </c>
      <c r="M10" s="257">
        <v>8</v>
      </c>
      <c r="N10" s="257">
        <v>10</v>
      </c>
      <c r="O10" s="257">
        <v>14</v>
      </c>
      <c r="P10" s="147">
        <v>0.25663561031927079</v>
      </c>
      <c r="Q10" s="257">
        <v>8</v>
      </c>
      <c r="R10" s="257">
        <v>10</v>
      </c>
      <c r="S10" s="257">
        <v>14</v>
      </c>
      <c r="T10" s="147">
        <v>0.25911593944492139</v>
      </c>
      <c r="U10" s="257">
        <v>8</v>
      </c>
      <c r="V10" s="257">
        <v>10</v>
      </c>
      <c r="W10" s="257">
        <v>14</v>
      </c>
      <c r="X10" s="97">
        <v>-3.0832810383688014E-2</v>
      </c>
      <c r="Y10" s="97">
        <v>-7.1059520869450887E-3</v>
      </c>
    </row>
    <row r="11" spans="1:25" ht="28.35" customHeight="1">
      <c r="A11" s="76" t="s">
        <v>9</v>
      </c>
      <c r="B11" s="398"/>
      <c r="C11" s="96" t="s">
        <v>552</v>
      </c>
      <c r="D11" s="147">
        <v>0.21703356486266412</v>
      </c>
      <c r="E11" s="257">
        <v>7</v>
      </c>
      <c r="F11" s="257">
        <v>9</v>
      </c>
      <c r="G11" s="257">
        <v>13</v>
      </c>
      <c r="H11" s="147">
        <v>0.21790109113928824</v>
      </c>
      <c r="I11" s="257">
        <v>7</v>
      </c>
      <c r="J11" s="257">
        <v>9</v>
      </c>
      <c r="K11" s="257">
        <v>13</v>
      </c>
      <c r="L11" s="147">
        <v>0.21868962894896457</v>
      </c>
      <c r="M11" s="257">
        <v>7</v>
      </c>
      <c r="N11" s="257">
        <v>9</v>
      </c>
      <c r="O11" s="257">
        <v>13</v>
      </c>
      <c r="P11" s="147">
        <v>0.21350304221911096</v>
      </c>
      <c r="Q11" s="257">
        <v>7</v>
      </c>
      <c r="R11" s="257">
        <v>9</v>
      </c>
      <c r="S11" s="257">
        <v>13</v>
      </c>
      <c r="T11" s="147">
        <v>0.2148951831793601</v>
      </c>
      <c r="U11" s="257">
        <v>7</v>
      </c>
      <c r="V11" s="257">
        <v>9</v>
      </c>
      <c r="W11" s="257">
        <v>13</v>
      </c>
      <c r="X11" s="97">
        <v>3.6187877974978022E-3</v>
      </c>
      <c r="Y11" s="97">
        <v>-1.735082631874596E-2</v>
      </c>
    </row>
    <row r="12" spans="1:25" ht="28.35" customHeight="1">
      <c r="A12" s="76" t="s">
        <v>10</v>
      </c>
      <c r="B12" s="398"/>
      <c r="C12" s="96" t="s">
        <v>553</v>
      </c>
      <c r="D12" s="147">
        <v>4.3064801412446259E-3</v>
      </c>
      <c r="E12" s="257">
        <v>2</v>
      </c>
      <c r="F12" s="257">
        <v>4</v>
      </c>
      <c r="G12" s="257">
        <v>6</v>
      </c>
      <c r="H12" s="147">
        <v>3.8299416642565399E-3</v>
      </c>
      <c r="I12" s="257">
        <v>2</v>
      </c>
      <c r="J12" s="257">
        <v>4</v>
      </c>
      <c r="K12" s="257">
        <v>6</v>
      </c>
      <c r="L12" s="147">
        <v>3.5878910648567464E-3</v>
      </c>
      <c r="M12" s="257">
        <v>2</v>
      </c>
      <c r="N12" s="257">
        <v>4</v>
      </c>
      <c r="O12" s="257">
        <v>6</v>
      </c>
      <c r="P12" s="147">
        <v>4.637705047719441E-3</v>
      </c>
      <c r="Q12" s="257">
        <v>3</v>
      </c>
      <c r="R12" s="257">
        <v>5</v>
      </c>
      <c r="S12" s="257">
        <v>7</v>
      </c>
      <c r="T12" s="147">
        <v>3.1921630348826064E-3</v>
      </c>
      <c r="U12" s="257">
        <v>2</v>
      </c>
      <c r="V12" s="257">
        <v>4</v>
      </c>
      <c r="W12" s="257">
        <v>6</v>
      </c>
      <c r="X12" s="97">
        <v>-6.3199552530724956E-2</v>
      </c>
      <c r="Y12" s="97">
        <v>-0.11029544175693651</v>
      </c>
    </row>
    <row r="13" spans="1:25" ht="28.35" customHeight="1">
      <c r="A13" s="76" t="s">
        <v>11</v>
      </c>
      <c r="B13" s="398"/>
      <c r="C13" s="96" t="s">
        <v>554</v>
      </c>
      <c r="D13" s="147">
        <v>9.6023624829757199E-3</v>
      </c>
      <c r="E13" s="257">
        <v>5</v>
      </c>
      <c r="F13" s="257">
        <v>7</v>
      </c>
      <c r="G13" s="257">
        <v>9</v>
      </c>
      <c r="H13" s="147">
        <v>8.4147654359041299E-3</v>
      </c>
      <c r="I13" s="257">
        <v>3</v>
      </c>
      <c r="J13" s="257">
        <v>5</v>
      </c>
      <c r="K13" s="257">
        <v>7</v>
      </c>
      <c r="L13" s="147">
        <v>9.4887492324347497E-3</v>
      </c>
      <c r="M13" s="257">
        <v>5</v>
      </c>
      <c r="N13" s="257">
        <v>7</v>
      </c>
      <c r="O13" s="257">
        <v>9</v>
      </c>
      <c r="P13" s="147">
        <v>9.4370833109765316E-3</v>
      </c>
      <c r="Q13" s="257">
        <v>5</v>
      </c>
      <c r="R13" s="257">
        <v>7</v>
      </c>
      <c r="S13" s="257">
        <v>9</v>
      </c>
      <c r="T13" s="147">
        <v>8.1947623305632811E-3</v>
      </c>
      <c r="U13" s="257">
        <v>5</v>
      </c>
      <c r="V13" s="257">
        <v>7</v>
      </c>
      <c r="W13" s="257">
        <v>9</v>
      </c>
      <c r="X13" s="97">
        <v>0.12763086561488035</v>
      </c>
      <c r="Y13" s="97">
        <v>-0.13637065014304739</v>
      </c>
    </row>
    <row r="14" spans="1:25" ht="28.35" customHeight="1">
      <c r="A14" s="76" t="s">
        <v>13</v>
      </c>
      <c r="B14" s="398"/>
      <c r="C14" s="96" t="s">
        <v>555</v>
      </c>
      <c r="D14" s="147">
        <v>7.0766339150200135E-3</v>
      </c>
      <c r="E14" s="257">
        <v>4</v>
      </c>
      <c r="F14" s="257">
        <v>6</v>
      </c>
      <c r="G14" s="257">
        <v>8</v>
      </c>
      <c r="H14" s="147">
        <v>9.391561030826296E-3</v>
      </c>
      <c r="I14" s="257">
        <v>4</v>
      </c>
      <c r="J14" s="257">
        <v>6</v>
      </c>
      <c r="K14" s="257">
        <v>8</v>
      </c>
      <c r="L14" s="147">
        <v>6.2458744272474755E-3</v>
      </c>
      <c r="M14" s="257">
        <v>3</v>
      </c>
      <c r="N14" s="257">
        <v>5</v>
      </c>
      <c r="O14" s="257">
        <v>7</v>
      </c>
      <c r="P14" s="147">
        <v>4.1270472218376975E-3</v>
      </c>
      <c r="Q14" s="257">
        <v>2</v>
      </c>
      <c r="R14" s="257">
        <v>4</v>
      </c>
      <c r="S14" s="257">
        <v>6</v>
      </c>
      <c r="T14" s="147">
        <v>7.3299273093796174E-3</v>
      </c>
      <c r="U14" s="257">
        <v>4</v>
      </c>
      <c r="V14" s="257">
        <v>6</v>
      </c>
      <c r="W14" s="257">
        <v>8</v>
      </c>
      <c r="X14" s="97">
        <v>-0.33494821502555405</v>
      </c>
      <c r="Y14" s="97">
        <v>0.17356302864543482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9.1040535872254503E-4</v>
      </c>
      <c r="E15" s="258">
        <v>1</v>
      </c>
      <c r="F15" s="258">
        <v>3</v>
      </c>
      <c r="G15" s="258">
        <v>5</v>
      </c>
      <c r="H15" s="148">
        <v>0</v>
      </c>
      <c r="I15" s="258">
        <v>1</v>
      </c>
      <c r="J15" s="258">
        <v>1</v>
      </c>
      <c r="K15" s="258">
        <v>1</v>
      </c>
      <c r="L15" s="148">
        <v>1.3904140641044689E-3</v>
      </c>
      <c r="M15" s="258">
        <v>1</v>
      </c>
      <c r="N15" s="258">
        <v>3</v>
      </c>
      <c r="O15" s="258">
        <v>5</v>
      </c>
      <c r="P15" s="148">
        <v>0</v>
      </c>
      <c r="Q15" s="258">
        <v>1</v>
      </c>
      <c r="R15" s="258">
        <v>1</v>
      </c>
      <c r="S15" s="258">
        <v>1</v>
      </c>
      <c r="T15" s="148">
        <v>0</v>
      </c>
      <c r="U15" s="258">
        <v>1</v>
      </c>
      <c r="V15" s="258">
        <v>1</v>
      </c>
      <c r="W15" s="258">
        <v>1</v>
      </c>
      <c r="X15" s="99">
        <v>1</v>
      </c>
      <c r="Y15" s="99">
        <v>-1</v>
      </c>
    </row>
    <row r="16" spans="1:25" ht="28.35" customHeight="1" thickTop="1">
      <c r="A16" s="76" t="s">
        <v>3</v>
      </c>
      <c r="C16" s="100" t="s">
        <v>557</v>
      </c>
      <c r="D16" s="149">
        <v>0</v>
      </c>
      <c r="E16" s="259"/>
      <c r="F16" s="260">
        <v>1</v>
      </c>
      <c r="G16" s="260">
        <v>1</v>
      </c>
      <c r="H16" s="149">
        <v>0</v>
      </c>
      <c r="I16" s="259"/>
      <c r="J16" s="260">
        <v>1</v>
      </c>
      <c r="K16" s="260">
        <v>1</v>
      </c>
      <c r="L16" s="149">
        <v>0</v>
      </c>
      <c r="M16" s="259"/>
      <c r="N16" s="260">
        <v>1</v>
      </c>
      <c r="O16" s="260">
        <v>1</v>
      </c>
      <c r="P16" s="149">
        <v>0</v>
      </c>
      <c r="Q16" s="259"/>
      <c r="R16" s="260">
        <v>1</v>
      </c>
      <c r="S16" s="260">
        <v>1</v>
      </c>
      <c r="T16" s="149">
        <v>0</v>
      </c>
      <c r="U16" s="259"/>
      <c r="V16" s="260">
        <v>1</v>
      </c>
      <c r="W16" s="260">
        <v>1</v>
      </c>
      <c r="X16" s="101">
        <v>0</v>
      </c>
      <c r="Y16" s="101">
        <v>0</v>
      </c>
    </row>
    <row r="17" spans="1:25" ht="28.35" customHeight="1">
      <c r="A17" s="76" t="s">
        <v>12</v>
      </c>
      <c r="C17" s="96" t="s">
        <v>558</v>
      </c>
      <c r="D17" s="147">
        <v>0</v>
      </c>
      <c r="E17" s="261"/>
      <c r="F17" s="257">
        <v>1</v>
      </c>
      <c r="G17" s="257">
        <v>1</v>
      </c>
      <c r="H17" s="147">
        <v>0</v>
      </c>
      <c r="I17" s="261"/>
      <c r="J17" s="257">
        <v>1</v>
      </c>
      <c r="K17" s="257">
        <v>1</v>
      </c>
      <c r="L17" s="147">
        <v>0</v>
      </c>
      <c r="M17" s="261"/>
      <c r="N17" s="257">
        <v>1</v>
      </c>
      <c r="O17" s="257">
        <v>1</v>
      </c>
      <c r="P17" s="147">
        <v>0</v>
      </c>
      <c r="Q17" s="261"/>
      <c r="R17" s="257">
        <v>1</v>
      </c>
      <c r="S17" s="257">
        <v>1</v>
      </c>
      <c r="T17" s="147">
        <v>2.3244966711589445E-3</v>
      </c>
      <c r="U17" s="261"/>
      <c r="V17" s="257">
        <v>3</v>
      </c>
      <c r="W17" s="257">
        <v>5</v>
      </c>
      <c r="X17" s="97">
        <v>0</v>
      </c>
      <c r="Y17" s="97">
        <v>1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4.9737831687489485E-2</v>
      </c>
      <c r="E20" s="259"/>
      <c r="F20" s="260">
        <v>3</v>
      </c>
      <c r="G20" s="260">
        <v>12</v>
      </c>
      <c r="H20" s="149">
        <v>4.74000429938254E-2</v>
      </c>
      <c r="I20" s="259"/>
      <c r="J20" s="260">
        <v>3</v>
      </c>
      <c r="K20" s="260">
        <v>12</v>
      </c>
      <c r="L20" s="149">
        <v>5.4178473341879849E-2</v>
      </c>
      <c r="M20" s="259"/>
      <c r="N20" s="260">
        <v>3</v>
      </c>
      <c r="O20" s="260">
        <v>12</v>
      </c>
      <c r="P20" s="149">
        <v>4.838102431454043E-2</v>
      </c>
      <c r="Q20" s="259"/>
      <c r="R20" s="260">
        <v>3</v>
      </c>
      <c r="S20" s="260">
        <v>12</v>
      </c>
      <c r="T20" s="149">
        <v>5.0984547999246982E-2</v>
      </c>
      <c r="U20" s="259"/>
      <c r="V20" s="260">
        <v>3</v>
      </c>
      <c r="W20" s="260">
        <v>12</v>
      </c>
      <c r="X20" s="101">
        <v>0.14300472995219526</v>
      </c>
      <c r="Y20" s="101">
        <v>-5.8951925841069563E-2</v>
      </c>
    </row>
    <row r="21" spans="1:25" ht="28.35" customHeight="1">
      <c r="A21" s="76" t="s">
        <v>14</v>
      </c>
      <c r="C21" s="96" t="s">
        <v>560</v>
      </c>
      <c r="D21" s="147">
        <v>0</v>
      </c>
      <c r="E21" s="261"/>
      <c r="F21" s="257">
        <v>1</v>
      </c>
      <c r="G21" s="257">
        <v>1</v>
      </c>
      <c r="H21" s="147">
        <v>0</v>
      </c>
      <c r="I21" s="261"/>
      <c r="J21" s="257">
        <v>1</v>
      </c>
      <c r="K21" s="257">
        <v>1</v>
      </c>
      <c r="L21" s="147">
        <v>0</v>
      </c>
      <c r="M21" s="261"/>
      <c r="N21" s="257">
        <v>1</v>
      </c>
      <c r="O21" s="257">
        <v>1</v>
      </c>
      <c r="P21" s="147">
        <v>0</v>
      </c>
      <c r="Q21" s="261"/>
      <c r="R21" s="257">
        <v>1</v>
      </c>
      <c r="S21" s="257">
        <v>1</v>
      </c>
      <c r="T21" s="147">
        <v>0</v>
      </c>
      <c r="U21" s="261"/>
      <c r="V21" s="257">
        <v>1</v>
      </c>
      <c r="W21" s="257">
        <v>1</v>
      </c>
      <c r="X21" s="97">
        <v>0</v>
      </c>
      <c r="Y21" s="97">
        <v>0</v>
      </c>
    </row>
    <row r="22" spans="1:25" ht="28.35" customHeight="1">
      <c r="A22" s="76" t="s">
        <v>15</v>
      </c>
      <c r="C22" s="96" t="s">
        <v>561</v>
      </c>
      <c r="D22" s="147">
        <v>0</v>
      </c>
      <c r="E22" s="261"/>
      <c r="F22" s="257">
        <v>1</v>
      </c>
      <c r="G22" s="257">
        <v>1</v>
      </c>
      <c r="H22" s="147">
        <v>0</v>
      </c>
      <c r="I22" s="261"/>
      <c r="J22" s="257">
        <v>1</v>
      </c>
      <c r="K22" s="257">
        <v>1</v>
      </c>
      <c r="L22" s="147">
        <v>0</v>
      </c>
      <c r="M22" s="261"/>
      <c r="N22" s="257">
        <v>1</v>
      </c>
      <c r="O22" s="257">
        <v>1</v>
      </c>
      <c r="P22" s="147">
        <v>0</v>
      </c>
      <c r="Q22" s="261"/>
      <c r="R22" s="257">
        <v>1</v>
      </c>
      <c r="S22" s="257">
        <v>1</v>
      </c>
      <c r="T22" s="147">
        <v>0</v>
      </c>
      <c r="U22" s="261"/>
      <c r="V22" s="257">
        <v>1</v>
      </c>
      <c r="W22" s="257">
        <v>1</v>
      </c>
      <c r="X22" s="97">
        <v>0</v>
      </c>
      <c r="Y22" s="97">
        <v>0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1.0264227732359764E-2</v>
      </c>
      <c r="E25" s="259"/>
      <c r="F25" s="259"/>
      <c r="G25" s="260">
        <v>10</v>
      </c>
      <c r="H25" s="149">
        <v>1.1500527472994097E-2</v>
      </c>
      <c r="I25" s="259"/>
      <c r="J25" s="259"/>
      <c r="K25" s="260">
        <v>10</v>
      </c>
      <c r="L25" s="149">
        <v>1.1207868963446929E-2</v>
      </c>
      <c r="M25" s="259"/>
      <c r="N25" s="259"/>
      <c r="O25" s="260">
        <v>10</v>
      </c>
      <c r="P25" s="149">
        <v>1.1289188220976029E-2</v>
      </c>
      <c r="Q25" s="259"/>
      <c r="R25" s="259"/>
      <c r="S25" s="260">
        <v>10</v>
      </c>
      <c r="T25" s="149">
        <v>1.1535590237928658E-2</v>
      </c>
      <c r="U25" s="259"/>
      <c r="V25" s="259"/>
      <c r="W25" s="260">
        <v>10</v>
      </c>
      <c r="X25" s="101">
        <v>-2.5447398846217939E-2</v>
      </c>
      <c r="Y25" s="101">
        <v>2.9240284263721383E-2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1.5118587512415552E-2</v>
      </c>
      <c r="E28" s="265"/>
      <c r="F28" s="265"/>
      <c r="G28" s="265"/>
      <c r="H28" s="149">
        <v>1.6022949519830857E-2</v>
      </c>
      <c r="I28" s="265"/>
      <c r="J28" s="265"/>
      <c r="K28" s="265"/>
      <c r="L28" s="149">
        <v>1.6260748654706707E-2</v>
      </c>
      <c r="M28" s="265"/>
      <c r="N28" s="265"/>
      <c r="O28" s="265"/>
      <c r="P28" s="149">
        <v>1.5639081692489957E-2</v>
      </c>
      <c r="Q28" s="265"/>
      <c r="R28" s="265"/>
      <c r="S28" s="265"/>
      <c r="T28" s="149">
        <v>1.598115355086796E-2</v>
      </c>
      <c r="U28" s="265"/>
      <c r="V28" s="265"/>
      <c r="W28" s="265"/>
      <c r="X28" s="105">
        <v>1.4841158588282166E-2</v>
      </c>
      <c r="Y28" s="105">
        <v>-1.7194479158117892E-2</v>
      </c>
    </row>
    <row r="29" spans="1:25" ht="28.35" customHeight="1">
      <c r="C29" s="96" t="s">
        <v>28</v>
      </c>
      <c r="D29" s="147">
        <v>7.0762802972195692E-3</v>
      </c>
      <c r="E29" s="266"/>
      <c r="F29" s="266"/>
      <c r="G29" s="266"/>
      <c r="H29" s="147">
        <v>8.903163233365213E-3</v>
      </c>
      <c r="I29" s="266"/>
      <c r="J29" s="266"/>
      <c r="K29" s="266"/>
      <c r="L29" s="147">
        <v>7.2407999956015353E-3</v>
      </c>
      <c r="M29" s="266"/>
      <c r="N29" s="266"/>
      <c r="O29" s="266"/>
      <c r="P29" s="147">
        <v>4.8317110377613971E-3</v>
      </c>
      <c r="Q29" s="266"/>
      <c r="R29" s="266"/>
      <c r="S29" s="266"/>
      <c r="T29" s="147">
        <v>5.3198058916083934E-3</v>
      </c>
      <c r="U29" s="266"/>
      <c r="V29" s="266"/>
      <c r="W29" s="266"/>
      <c r="X29" s="106">
        <v>-0.18671602375365393</v>
      </c>
      <c r="Y29" s="106">
        <v>-0.26530136244062263</v>
      </c>
    </row>
    <row r="30" spans="1:25" ht="28.35" customHeight="1">
      <c r="C30" s="96" t="s">
        <v>29</v>
      </c>
      <c r="D30" s="147">
        <v>8.3394981989978675E-3</v>
      </c>
      <c r="E30" s="266"/>
      <c r="F30" s="266"/>
      <c r="G30" s="266"/>
      <c r="H30" s="147">
        <v>1.0432898213284254E-2</v>
      </c>
      <c r="I30" s="266"/>
      <c r="J30" s="266"/>
      <c r="K30" s="266"/>
      <c r="L30" s="147">
        <v>8.8622373981951733E-3</v>
      </c>
      <c r="M30" s="266"/>
      <c r="N30" s="266"/>
      <c r="O30" s="266"/>
      <c r="P30" s="147">
        <v>7.231400169389942E-3</v>
      </c>
      <c r="Q30" s="266"/>
      <c r="R30" s="266"/>
      <c r="S30" s="266"/>
      <c r="T30" s="147">
        <v>7.7623448199714493E-3</v>
      </c>
      <c r="U30" s="266"/>
      <c r="V30" s="266"/>
      <c r="W30" s="266"/>
      <c r="X30" s="106">
        <v>-0.15054884874551466</v>
      </c>
      <c r="Y30" s="106">
        <v>-0.12411003325725867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 t="s">
        <v>563</v>
      </c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63" priority="1" operator="notEqual">
      <formula>""" """</formula>
    </cfRule>
    <cfRule type="cellIs" dxfId="62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62.14062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588</v>
      </c>
    </row>
    <row r="3" spans="1:25" ht="15.75">
      <c r="A3" s="84" t="s">
        <v>104</v>
      </c>
    </row>
    <row r="4" spans="1:25" ht="15.75">
      <c r="A4" s="186" t="s">
        <v>368</v>
      </c>
      <c r="B4" s="394" t="s">
        <v>588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243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0.59199998294619371</v>
      </c>
      <c r="E8" s="257">
        <v>7</v>
      </c>
      <c r="F8" s="257">
        <v>9</v>
      </c>
      <c r="G8" s="257">
        <v>13</v>
      </c>
      <c r="H8" s="147">
        <v>0.61877506276190053</v>
      </c>
      <c r="I8" s="257">
        <v>7</v>
      </c>
      <c r="J8" s="257">
        <v>9</v>
      </c>
      <c r="K8" s="257">
        <v>13</v>
      </c>
      <c r="L8" s="147">
        <v>0.61206989316546467</v>
      </c>
      <c r="M8" s="257">
        <v>7</v>
      </c>
      <c r="N8" s="257">
        <v>9</v>
      </c>
      <c r="O8" s="257">
        <v>13</v>
      </c>
      <c r="P8" s="147">
        <v>0.58891573918600126</v>
      </c>
      <c r="Q8" s="257">
        <v>7</v>
      </c>
      <c r="R8" s="257">
        <v>9</v>
      </c>
      <c r="S8" s="257">
        <v>13</v>
      </c>
      <c r="T8" s="147">
        <v>0.58186542605185376</v>
      </c>
      <c r="U8" s="257">
        <v>7</v>
      </c>
      <c r="V8" s="257">
        <v>9</v>
      </c>
      <c r="W8" s="257">
        <v>13</v>
      </c>
      <c r="X8" s="97">
        <v>-1.0836198806246866E-2</v>
      </c>
      <c r="Y8" s="97">
        <v>-4.9348068661572819E-2</v>
      </c>
    </row>
    <row r="9" spans="1:25" ht="28.35" customHeight="1">
      <c r="A9" s="76" t="s">
        <v>7</v>
      </c>
      <c r="B9" s="398"/>
      <c r="C9" s="96" t="s">
        <v>550</v>
      </c>
      <c r="D9" s="147">
        <v>0.47536138463762001</v>
      </c>
      <c r="E9" s="257">
        <v>4</v>
      </c>
      <c r="F9" s="257">
        <v>4</v>
      </c>
      <c r="G9" s="257">
        <v>7</v>
      </c>
      <c r="H9" s="147">
        <v>0.45377968389938639</v>
      </c>
      <c r="I9" s="257">
        <v>4</v>
      </c>
      <c r="J9" s="257">
        <v>6</v>
      </c>
      <c r="K9" s="257">
        <v>8</v>
      </c>
      <c r="L9" s="147">
        <v>0.46083943334591226</v>
      </c>
      <c r="M9" s="257">
        <v>4</v>
      </c>
      <c r="N9" s="257">
        <v>6</v>
      </c>
      <c r="O9" s="257">
        <v>10</v>
      </c>
      <c r="P9" s="147">
        <v>0.44066133213406211</v>
      </c>
      <c r="Q9" s="257">
        <v>5</v>
      </c>
      <c r="R9" s="257">
        <v>7</v>
      </c>
      <c r="S9" s="257">
        <v>10</v>
      </c>
      <c r="T9" s="147">
        <v>0.43559899916957667</v>
      </c>
      <c r="U9" s="257">
        <v>4</v>
      </c>
      <c r="V9" s="257">
        <v>6</v>
      </c>
      <c r="W9" s="257">
        <v>9</v>
      </c>
      <c r="X9" s="97">
        <v>1.5557658698733601E-2</v>
      </c>
      <c r="Y9" s="97">
        <v>-5.477056074190112E-2</v>
      </c>
    </row>
    <row r="10" spans="1:25" ht="28.35" customHeight="1">
      <c r="A10" s="76" t="s">
        <v>8</v>
      </c>
      <c r="B10" s="398"/>
      <c r="C10" s="96" t="s">
        <v>551</v>
      </c>
      <c r="D10" s="147">
        <v>0.66099807937204191</v>
      </c>
      <c r="E10" s="257">
        <v>8</v>
      </c>
      <c r="F10" s="257">
        <v>10</v>
      </c>
      <c r="G10" s="257">
        <v>14</v>
      </c>
      <c r="H10" s="147">
        <v>0.64075869546490294</v>
      </c>
      <c r="I10" s="257">
        <v>8</v>
      </c>
      <c r="J10" s="257">
        <v>10</v>
      </c>
      <c r="K10" s="257">
        <v>14</v>
      </c>
      <c r="L10" s="147">
        <v>0.64350147788745748</v>
      </c>
      <c r="M10" s="257">
        <v>8</v>
      </c>
      <c r="N10" s="257">
        <v>10</v>
      </c>
      <c r="O10" s="257">
        <v>14</v>
      </c>
      <c r="P10" s="147">
        <v>0.63070244369018558</v>
      </c>
      <c r="Q10" s="257">
        <v>8</v>
      </c>
      <c r="R10" s="257">
        <v>10</v>
      </c>
      <c r="S10" s="257">
        <v>14</v>
      </c>
      <c r="T10" s="147">
        <v>0.64381028319458911</v>
      </c>
      <c r="U10" s="257">
        <v>8</v>
      </c>
      <c r="V10" s="257">
        <v>10</v>
      </c>
      <c r="W10" s="257">
        <v>14</v>
      </c>
      <c r="X10" s="97">
        <v>4.2805231391584986E-3</v>
      </c>
      <c r="Y10" s="97">
        <v>4.7988282504873858E-4</v>
      </c>
    </row>
    <row r="11" spans="1:25" ht="28.35" customHeight="1">
      <c r="A11" s="76" t="s">
        <v>9</v>
      </c>
      <c r="B11" s="398"/>
      <c r="C11" s="96" t="s">
        <v>552</v>
      </c>
      <c r="D11" s="147">
        <v>0.54564233742186885</v>
      </c>
      <c r="E11" s="257">
        <v>6</v>
      </c>
      <c r="F11" s="257">
        <v>8</v>
      </c>
      <c r="G11" s="257">
        <v>12</v>
      </c>
      <c r="H11" s="147">
        <v>0.51429245488588637</v>
      </c>
      <c r="I11" s="257">
        <v>6</v>
      </c>
      <c r="J11" s="257">
        <v>8</v>
      </c>
      <c r="K11" s="257">
        <v>12</v>
      </c>
      <c r="L11" s="147">
        <v>0.49652364433439689</v>
      </c>
      <c r="M11" s="257">
        <v>6</v>
      </c>
      <c r="N11" s="257">
        <v>8</v>
      </c>
      <c r="O11" s="257">
        <v>12</v>
      </c>
      <c r="P11" s="147">
        <v>0.43700963784838714</v>
      </c>
      <c r="Q11" s="257">
        <v>4</v>
      </c>
      <c r="R11" s="257">
        <v>6</v>
      </c>
      <c r="S11" s="257">
        <v>9</v>
      </c>
      <c r="T11" s="147">
        <v>0.43408915396383907</v>
      </c>
      <c r="U11" s="257">
        <v>3</v>
      </c>
      <c r="V11" s="257">
        <v>5</v>
      </c>
      <c r="W11" s="257">
        <v>8</v>
      </c>
      <c r="X11" s="97">
        <v>-3.4550012123806373E-2</v>
      </c>
      <c r="Y11" s="97">
        <v>-0.1257432371710171</v>
      </c>
    </row>
    <row r="12" spans="1:25" ht="28.35" customHeight="1">
      <c r="A12" s="76" t="s">
        <v>10</v>
      </c>
      <c r="B12" s="398"/>
      <c r="C12" s="96" t="s">
        <v>553</v>
      </c>
      <c r="D12" s="147">
        <v>0.43344462011245199</v>
      </c>
      <c r="E12" s="257">
        <v>1</v>
      </c>
      <c r="F12" s="257">
        <v>1</v>
      </c>
      <c r="G12" s="257">
        <v>1</v>
      </c>
      <c r="H12" s="147">
        <v>0.39738430507028599</v>
      </c>
      <c r="I12" s="257">
        <v>1</v>
      </c>
      <c r="J12" s="257">
        <v>1</v>
      </c>
      <c r="K12" s="257">
        <v>1</v>
      </c>
      <c r="L12" s="147">
        <v>0.39324350921074103</v>
      </c>
      <c r="M12" s="257">
        <v>1</v>
      </c>
      <c r="N12" s="257">
        <v>2</v>
      </c>
      <c r="O12" s="257">
        <v>4</v>
      </c>
      <c r="P12" s="147">
        <v>0.39000511397335469</v>
      </c>
      <c r="Q12" s="257">
        <v>1</v>
      </c>
      <c r="R12" s="257">
        <v>1</v>
      </c>
      <c r="S12" s="257">
        <v>2</v>
      </c>
      <c r="T12" s="147">
        <v>0.38752518284166049</v>
      </c>
      <c r="U12" s="257">
        <v>1</v>
      </c>
      <c r="V12" s="257">
        <v>1</v>
      </c>
      <c r="W12" s="257">
        <v>3</v>
      </c>
      <c r="X12" s="97">
        <v>-1.0420129347616269E-2</v>
      </c>
      <c r="Y12" s="97">
        <v>-1.4541438663685735E-2</v>
      </c>
    </row>
    <row r="13" spans="1:25" ht="28.35" customHeight="1">
      <c r="A13" s="76" t="s">
        <v>11</v>
      </c>
      <c r="B13" s="398"/>
      <c r="C13" s="96" t="s">
        <v>554</v>
      </c>
      <c r="D13" s="147">
        <v>0.48896661108107931</v>
      </c>
      <c r="E13" s="257">
        <v>5</v>
      </c>
      <c r="F13" s="257">
        <v>5</v>
      </c>
      <c r="G13" s="257">
        <v>8</v>
      </c>
      <c r="H13" s="147">
        <v>0.48694003142707881</v>
      </c>
      <c r="I13" s="257">
        <v>5</v>
      </c>
      <c r="J13" s="257">
        <v>7</v>
      </c>
      <c r="K13" s="257">
        <v>11</v>
      </c>
      <c r="L13" s="147">
        <v>0.47703234943571449</v>
      </c>
      <c r="M13" s="257">
        <v>5</v>
      </c>
      <c r="N13" s="257">
        <v>7</v>
      </c>
      <c r="O13" s="257">
        <v>11</v>
      </c>
      <c r="P13" s="147">
        <v>0.47634676466725562</v>
      </c>
      <c r="Q13" s="257">
        <v>6</v>
      </c>
      <c r="R13" s="257">
        <v>8</v>
      </c>
      <c r="S13" s="257">
        <v>12</v>
      </c>
      <c r="T13" s="147">
        <v>0.45225278851070705</v>
      </c>
      <c r="U13" s="257">
        <v>5</v>
      </c>
      <c r="V13" s="257">
        <v>7</v>
      </c>
      <c r="W13" s="257">
        <v>10</v>
      </c>
      <c r="X13" s="97">
        <v>-2.0346821686292316E-2</v>
      </c>
      <c r="Y13" s="97">
        <v>-5.1945242192315444E-2</v>
      </c>
    </row>
    <row r="14" spans="1:25" ht="28.35" customHeight="1">
      <c r="A14" s="76" t="s">
        <v>13</v>
      </c>
      <c r="B14" s="398"/>
      <c r="C14" s="96" t="s">
        <v>555</v>
      </c>
      <c r="D14" s="147">
        <v>0.45533518844363702</v>
      </c>
      <c r="E14" s="257">
        <v>3</v>
      </c>
      <c r="F14" s="257">
        <v>3</v>
      </c>
      <c r="G14" s="257">
        <v>4</v>
      </c>
      <c r="H14" s="147">
        <v>0.41441344093063381</v>
      </c>
      <c r="I14" s="257">
        <v>2</v>
      </c>
      <c r="J14" s="257">
        <v>2</v>
      </c>
      <c r="K14" s="257">
        <v>2</v>
      </c>
      <c r="L14" s="147">
        <v>0.39346078522494476</v>
      </c>
      <c r="M14" s="257">
        <v>2</v>
      </c>
      <c r="N14" s="257">
        <v>3</v>
      </c>
      <c r="O14" s="257">
        <v>5</v>
      </c>
      <c r="P14" s="147">
        <v>0.41065812323767226</v>
      </c>
      <c r="Q14" s="257">
        <v>2</v>
      </c>
      <c r="R14" s="257">
        <v>3</v>
      </c>
      <c r="S14" s="257">
        <v>6</v>
      </c>
      <c r="T14" s="147">
        <v>0.39707074025923467</v>
      </c>
      <c r="U14" s="257">
        <v>2</v>
      </c>
      <c r="V14" s="257">
        <v>2</v>
      </c>
      <c r="W14" s="257">
        <v>5</v>
      </c>
      <c r="X14" s="97">
        <v>-5.0559787970767545E-2</v>
      </c>
      <c r="Y14" s="97">
        <v>9.1748788439642848E-3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0.45060428307332795</v>
      </c>
      <c r="E15" s="258">
        <v>2</v>
      </c>
      <c r="F15" s="258">
        <v>2</v>
      </c>
      <c r="G15" s="258">
        <v>3</v>
      </c>
      <c r="H15" s="148">
        <v>0.42102773451709463</v>
      </c>
      <c r="I15" s="258">
        <v>3</v>
      </c>
      <c r="J15" s="258">
        <v>3</v>
      </c>
      <c r="K15" s="258">
        <v>4</v>
      </c>
      <c r="L15" s="148">
        <v>0.44129825764610831</v>
      </c>
      <c r="M15" s="258">
        <v>3</v>
      </c>
      <c r="N15" s="258">
        <v>5</v>
      </c>
      <c r="O15" s="258">
        <v>9</v>
      </c>
      <c r="P15" s="148">
        <v>0.43001221102102627</v>
      </c>
      <c r="Q15" s="258">
        <v>3</v>
      </c>
      <c r="R15" s="258">
        <v>5</v>
      </c>
      <c r="S15" s="258">
        <v>8</v>
      </c>
      <c r="T15" s="148">
        <v>0.45742189139179806</v>
      </c>
      <c r="U15" s="258">
        <v>6</v>
      </c>
      <c r="V15" s="258">
        <v>8</v>
      </c>
      <c r="W15" s="258">
        <v>12</v>
      </c>
      <c r="X15" s="99">
        <v>4.8145339290446731E-2</v>
      </c>
      <c r="Y15" s="99">
        <v>3.653681714424506E-2</v>
      </c>
    </row>
    <row r="16" spans="1:25" ht="28.35" customHeight="1" thickTop="1">
      <c r="A16" s="76" t="s">
        <v>3</v>
      </c>
      <c r="C16" s="100" t="s">
        <v>557</v>
      </c>
      <c r="D16" s="149">
        <v>0.49968909255965649</v>
      </c>
      <c r="E16" s="259"/>
      <c r="F16" s="260">
        <v>6</v>
      </c>
      <c r="G16" s="260">
        <v>10</v>
      </c>
      <c r="H16" s="149">
        <v>0.44137557964145363</v>
      </c>
      <c r="I16" s="259"/>
      <c r="J16" s="260">
        <v>4</v>
      </c>
      <c r="K16" s="260">
        <v>6</v>
      </c>
      <c r="L16" s="149">
        <v>0.4258835022142673</v>
      </c>
      <c r="M16" s="259"/>
      <c r="N16" s="260">
        <v>4</v>
      </c>
      <c r="O16" s="260">
        <v>7</v>
      </c>
      <c r="P16" s="149">
        <v>0.40169887907113072</v>
      </c>
      <c r="Q16" s="259"/>
      <c r="R16" s="260">
        <v>2</v>
      </c>
      <c r="S16" s="260">
        <v>5</v>
      </c>
      <c r="T16" s="149">
        <v>0.4101754709055303</v>
      </c>
      <c r="U16" s="259"/>
      <c r="V16" s="260">
        <v>3</v>
      </c>
      <c r="W16" s="260">
        <v>6</v>
      </c>
      <c r="X16" s="101">
        <v>-3.5099534595391835E-2</v>
      </c>
      <c r="Y16" s="101">
        <v>-3.6883399396941408E-2</v>
      </c>
    </row>
    <row r="17" spans="1:25" ht="28.35" customHeight="1">
      <c r="A17" s="76" t="s">
        <v>12</v>
      </c>
      <c r="C17" s="96" t="s">
        <v>558</v>
      </c>
      <c r="D17" s="147">
        <v>0.54401499764128436</v>
      </c>
      <c r="E17" s="261"/>
      <c r="F17" s="257">
        <v>7</v>
      </c>
      <c r="G17" s="257">
        <v>11</v>
      </c>
      <c r="H17" s="147">
        <v>0.44975871123677685</v>
      </c>
      <c r="I17" s="261"/>
      <c r="J17" s="257">
        <v>5</v>
      </c>
      <c r="K17" s="257">
        <v>7</v>
      </c>
      <c r="L17" s="147">
        <v>0.38678862854041013</v>
      </c>
      <c r="M17" s="261"/>
      <c r="N17" s="257">
        <v>1</v>
      </c>
      <c r="O17" s="257">
        <v>1</v>
      </c>
      <c r="P17" s="147">
        <v>0.4252651804345875</v>
      </c>
      <c r="Q17" s="261"/>
      <c r="R17" s="257">
        <v>4</v>
      </c>
      <c r="S17" s="257">
        <v>7</v>
      </c>
      <c r="T17" s="147">
        <v>0.41267853456982317</v>
      </c>
      <c r="U17" s="261"/>
      <c r="V17" s="257">
        <v>4</v>
      </c>
      <c r="W17" s="257">
        <v>7</v>
      </c>
      <c r="X17" s="97">
        <v>-0.14000858932383398</v>
      </c>
      <c r="Y17" s="97">
        <v>6.6935540807162575E-2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0.49392691500948471</v>
      </c>
      <c r="E20" s="259"/>
      <c r="F20" s="260">
        <v>3</v>
      </c>
      <c r="G20" s="260">
        <v>9</v>
      </c>
      <c r="H20" s="149">
        <v>0.42630963056411114</v>
      </c>
      <c r="I20" s="259"/>
      <c r="J20" s="260">
        <v>1</v>
      </c>
      <c r="K20" s="260">
        <v>5</v>
      </c>
      <c r="L20" s="149">
        <v>0.38921226066049863</v>
      </c>
      <c r="M20" s="259"/>
      <c r="N20" s="260">
        <v>1</v>
      </c>
      <c r="O20" s="260">
        <v>3</v>
      </c>
      <c r="P20" s="149">
        <v>0.39879605665100759</v>
      </c>
      <c r="Q20" s="259"/>
      <c r="R20" s="260">
        <v>2</v>
      </c>
      <c r="S20" s="260">
        <v>4</v>
      </c>
      <c r="T20" s="149">
        <v>0.39154708378659714</v>
      </c>
      <c r="U20" s="259"/>
      <c r="V20" s="260">
        <v>2</v>
      </c>
      <c r="W20" s="260">
        <v>4</v>
      </c>
      <c r="X20" s="101">
        <v>-8.7019779155642518E-2</v>
      </c>
      <c r="Y20" s="101">
        <v>5.9988426935375649E-3</v>
      </c>
    </row>
    <row r="21" spans="1:25" ht="28.35" customHeight="1">
      <c r="A21" s="76" t="s">
        <v>14</v>
      </c>
      <c r="C21" s="96" t="s">
        <v>560</v>
      </c>
      <c r="D21" s="147">
        <v>0.473468790993818</v>
      </c>
      <c r="E21" s="261"/>
      <c r="F21" s="257">
        <v>2</v>
      </c>
      <c r="G21" s="257">
        <v>6</v>
      </c>
      <c r="H21" s="147">
        <v>0.46347815354539534</v>
      </c>
      <c r="I21" s="261"/>
      <c r="J21" s="257">
        <v>3</v>
      </c>
      <c r="K21" s="257">
        <v>10</v>
      </c>
      <c r="L21" s="147">
        <v>0.41489023759792615</v>
      </c>
      <c r="M21" s="261"/>
      <c r="N21" s="257">
        <v>2</v>
      </c>
      <c r="O21" s="257">
        <v>6</v>
      </c>
      <c r="P21" s="147">
        <v>0.45357277678529978</v>
      </c>
      <c r="Q21" s="261"/>
      <c r="R21" s="257">
        <v>3</v>
      </c>
      <c r="S21" s="257">
        <v>11</v>
      </c>
      <c r="T21" s="147">
        <v>0.45736255490027772</v>
      </c>
      <c r="U21" s="261"/>
      <c r="V21" s="257">
        <v>3</v>
      </c>
      <c r="W21" s="257">
        <v>11</v>
      </c>
      <c r="X21" s="97">
        <v>-0.1048332387962494</v>
      </c>
      <c r="Y21" s="97">
        <v>0.10237000886849468</v>
      </c>
    </row>
    <row r="22" spans="1:25" ht="28.35" customHeight="1">
      <c r="A22" s="76" t="s">
        <v>15</v>
      </c>
      <c r="C22" s="96" t="s">
        <v>561</v>
      </c>
      <c r="D22" s="147">
        <v>0.46267857006637669</v>
      </c>
      <c r="E22" s="261"/>
      <c r="F22" s="257">
        <v>1</v>
      </c>
      <c r="G22" s="257">
        <v>5</v>
      </c>
      <c r="H22" s="147">
        <v>0.45421053959380464</v>
      </c>
      <c r="I22" s="261"/>
      <c r="J22" s="257">
        <v>2</v>
      </c>
      <c r="K22" s="257">
        <v>9</v>
      </c>
      <c r="L22" s="147">
        <v>0.43859547431673795</v>
      </c>
      <c r="M22" s="261"/>
      <c r="N22" s="257">
        <v>3</v>
      </c>
      <c r="O22" s="257">
        <v>8</v>
      </c>
      <c r="P22" s="147">
        <v>0.3877977009983683</v>
      </c>
      <c r="Q22" s="261"/>
      <c r="R22" s="257">
        <v>1</v>
      </c>
      <c r="S22" s="257">
        <v>1</v>
      </c>
      <c r="T22" s="147">
        <v>0.35617603208003284</v>
      </c>
      <c r="U22" s="261"/>
      <c r="V22" s="257">
        <v>1</v>
      </c>
      <c r="W22" s="257">
        <v>1</v>
      </c>
      <c r="X22" s="97">
        <v>-3.4378474112536139E-2</v>
      </c>
      <c r="Y22" s="97">
        <v>-0.18791676399557355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0.45035582071668356</v>
      </c>
      <c r="E25" s="259"/>
      <c r="F25" s="259"/>
      <c r="G25" s="260">
        <v>2</v>
      </c>
      <c r="H25" s="149">
        <v>0.41996743128463271</v>
      </c>
      <c r="I25" s="259"/>
      <c r="J25" s="259"/>
      <c r="K25" s="260">
        <v>3</v>
      </c>
      <c r="L25" s="149">
        <v>0.3879108119632354</v>
      </c>
      <c r="M25" s="259"/>
      <c r="N25" s="259"/>
      <c r="O25" s="260">
        <v>2</v>
      </c>
      <c r="P25" s="149">
        <v>0.39674860019682079</v>
      </c>
      <c r="Q25" s="259"/>
      <c r="R25" s="259"/>
      <c r="S25" s="260">
        <v>3</v>
      </c>
      <c r="T25" s="149">
        <v>0.37662500534533405</v>
      </c>
      <c r="U25" s="259"/>
      <c r="V25" s="259"/>
      <c r="W25" s="260">
        <v>2</v>
      </c>
      <c r="X25" s="101">
        <v>-7.6331203168159334E-2</v>
      </c>
      <c r="Y25" s="101">
        <v>-2.9093818140266126E-2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0.46848689608250171</v>
      </c>
      <c r="E28" s="265"/>
      <c r="F28" s="265"/>
      <c r="G28" s="265"/>
      <c r="H28" s="149">
        <v>0.43757732721884601</v>
      </c>
      <c r="I28" s="265"/>
      <c r="J28" s="265"/>
      <c r="K28" s="265"/>
      <c r="L28" s="149">
        <v>0.40921509513074722</v>
      </c>
      <c r="M28" s="265"/>
      <c r="N28" s="265"/>
      <c r="O28" s="265"/>
      <c r="P28" s="149">
        <v>0.41336431135482032</v>
      </c>
      <c r="Q28" s="265"/>
      <c r="R28" s="265"/>
      <c r="S28" s="265"/>
      <c r="T28" s="149">
        <v>0.3998705664248744</v>
      </c>
      <c r="U28" s="265"/>
      <c r="V28" s="265"/>
      <c r="W28" s="265"/>
      <c r="X28" s="105">
        <v>-6.4816502875876703E-2</v>
      </c>
      <c r="Y28" s="105">
        <v>-2.2835249278590708E-2</v>
      </c>
    </row>
    <row r="29" spans="1:25" ht="28.35" customHeight="1">
      <c r="C29" s="96" t="s">
        <v>28</v>
      </c>
      <c r="D29" s="147">
        <v>0.48216399785934966</v>
      </c>
      <c r="E29" s="266"/>
      <c r="F29" s="266"/>
      <c r="G29" s="266"/>
      <c r="H29" s="147">
        <v>0.45176919756808165</v>
      </c>
      <c r="I29" s="266"/>
      <c r="J29" s="266"/>
      <c r="K29" s="266"/>
      <c r="L29" s="147">
        <v>0.43223948826550262</v>
      </c>
      <c r="M29" s="266"/>
      <c r="N29" s="266"/>
      <c r="O29" s="266"/>
      <c r="P29" s="147">
        <v>0.42763869572780688</v>
      </c>
      <c r="Q29" s="266"/>
      <c r="R29" s="266"/>
      <c r="S29" s="266"/>
      <c r="T29" s="147">
        <v>0.42338384426683112</v>
      </c>
      <c r="U29" s="266"/>
      <c r="V29" s="266"/>
      <c r="W29" s="266"/>
      <c r="X29" s="106">
        <v>-4.3229395469433052E-2</v>
      </c>
      <c r="Y29" s="106">
        <v>-2.0487818070967001E-2</v>
      </c>
    </row>
    <row r="30" spans="1:25" ht="28.35" customHeight="1">
      <c r="C30" s="96" t="s">
        <v>29</v>
      </c>
      <c r="D30" s="147">
        <v>0.48216399785934966</v>
      </c>
      <c r="E30" s="266"/>
      <c r="F30" s="266"/>
      <c r="G30" s="266"/>
      <c r="H30" s="147">
        <v>0.47035985766323263</v>
      </c>
      <c r="I30" s="266"/>
      <c r="J30" s="266"/>
      <c r="K30" s="266"/>
      <c r="L30" s="147">
        <v>0.46893589139081338</v>
      </c>
      <c r="M30" s="266"/>
      <c r="N30" s="266"/>
      <c r="O30" s="266"/>
      <c r="P30" s="147">
        <v>0.4388354849912246</v>
      </c>
      <c r="Q30" s="266"/>
      <c r="R30" s="266"/>
      <c r="S30" s="266"/>
      <c r="T30" s="147">
        <v>0.44392589384014186</v>
      </c>
      <c r="U30" s="266"/>
      <c r="V30" s="266"/>
      <c r="W30" s="266"/>
      <c r="X30" s="106">
        <v>-3.0273975323777957E-3</v>
      </c>
      <c r="Y30" s="106">
        <v>-5.333351106159645E-2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61" priority="1" operator="notEqual">
      <formula>""" """</formula>
    </cfRule>
    <cfRule type="cellIs" dxfId="6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53.28515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587</v>
      </c>
    </row>
    <row r="3" spans="1:25" ht="15.75">
      <c r="A3" s="84" t="s">
        <v>104</v>
      </c>
    </row>
    <row r="4" spans="1:25" ht="15.75">
      <c r="A4" s="87" t="s">
        <v>72</v>
      </c>
      <c r="B4" s="394" t="s">
        <v>587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244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0.47386649337947723</v>
      </c>
      <c r="E8" s="257">
        <v>6</v>
      </c>
      <c r="F8" s="257">
        <v>7</v>
      </c>
      <c r="G8" s="257">
        <v>11</v>
      </c>
      <c r="H8" s="147">
        <v>0.52095699164824327</v>
      </c>
      <c r="I8" s="257">
        <v>7</v>
      </c>
      <c r="J8" s="257">
        <v>9</v>
      </c>
      <c r="K8" s="257">
        <v>13</v>
      </c>
      <c r="L8" s="147">
        <v>0.50880642306263946</v>
      </c>
      <c r="M8" s="257">
        <v>7</v>
      </c>
      <c r="N8" s="257">
        <v>9</v>
      </c>
      <c r="O8" s="257">
        <v>13</v>
      </c>
      <c r="P8" s="147">
        <v>0.45438828988781532</v>
      </c>
      <c r="Q8" s="257">
        <v>7</v>
      </c>
      <c r="R8" s="257">
        <v>9</v>
      </c>
      <c r="S8" s="257">
        <v>13</v>
      </c>
      <c r="T8" s="147">
        <v>0.46626780293812004</v>
      </c>
      <c r="U8" s="257">
        <v>7</v>
      </c>
      <c r="V8" s="257">
        <v>9</v>
      </c>
      <c r="W8" s="257">
        <v>13</v>
      </c>
      <c r="X8" s="97">
        <v>-2.3323554113672484E-2</v>
      </c>
      <c r="Y8" s="97">
        <v>-8.3604723125286662E-2</v>
      </c>
    </row>
    <row r="9" spans="1:25" ht="28.35" customHeight="1">
      <c r="A9" s="76" t="s">
        <v>7</v>
      </c>
      <c r="B9" s="398"/>
      <c r="C9" s="96" t="s">
        <v>550</v>
      </c>
      <c r="D9" s="147">
        <v>0.3756581789235855</v>
      </c>
      <c r="E9" s="257">
        <v>2</v>
      </c>
      <c r="F9" s="257">
        <v>2</v>
      </c>
      <c r="G9" s="257">
        <v>5</v>
      </c>
      <c r="H9" s="147">
        <v>0.38808123973931397</v>
      </c>
      <c r="I9" s="257">
        <v>4</v>
      </c>
      <c r="J9" s="257">
        <v>5</v>
      </c>
      <c r="K9" s="257">
        <v>9</v>
      </c>
      <c r="L9" s="147">
        <v>0.37966278029859518</v>
      </c>
      <c r="M9" s="257">
        <v>3</v>
      </c>
      <c r="N9" s="257">
        <v>5</v>
      </c>
      <c r="O9" s="257">
        <v>9</v>
      </c>
      <c r="P9" s="147">
        <v>0.38254559225528678</v>
      </c>
      <c r="Q9" s="257">
        <v>4</v>
      </c>
      <c r="R9" s="257">
        <v>5</v>
      </c>
      <c r="S9" s="257">
        <v>9</v>
      </c>
      <c r="T9" s="147">
        <v>0.37538698453481678</v>
      </c>
      <c r="U9" s="257">
        <v>3</v>
      </c>
      <c r="V9" s="257">
        <v>5</v>
      </c>
      <c r="W9" s="257">
        <v>9</v>
      </c>
      <c r="X9" s="97">
        <v>-2.1692518417983142E-2</v>
      </c>
      <c r="Y9" s="97">
        <v>-1.1262088320629138E-2</v>
      </c>
    </row>
    <row r="10" spans="1:25" ht="28.35" customHeight="1">
      <c r="A10" s="76" t="s">
        <v>8</v>
      </c>
      <c r="B10" s="398"/>
      <c r="C10" s="96" t="s">
        <v>551</v>
      </c>
      <c r="D10" s="147">
        <v>0.8005353480052686</v>
      </c>
      <c r="E10" s="257">
        <v>8</v>
      </c>
      <c r="F10" s="257">
        <v>10</v>
      </c>
      <c r="G10" s="257">
        <v>14</v>
      </c>
      <c r="H10" s="147">
        <v>0.74356031580974891</v>
      </c>
      <c r="I10" s="257">
        <v>8</v>
      </c>
      <c r="J10" s="257">
        <v>10</v>
      </c>
      <c r="K10" s="257">
        <v>14</v>
      </c>
      <c r="L10" s="147">
        <v>0.73800538930641246</v>
      </c>
      <c r="M10" s="257">
        <v>8</v>
      </c>
      <c r="N10" s="257">
        <v>10</v>
      </c>
      <c r="O10" s="257">
        <v>14</v>
      </c>
      <c r="P10" s="147">
        <v>0.73445349955286454</v>
      </c>
      <c r="Q10" s="257">
        <v>8</v>
      </c>
      <c r="R10" s="257">
        <v>10</v>
      </c>
      <c r="S10" s="257">
        <v>14</v>
      </c>
      <c r="T10" s="147">
        <v>0.72742987619147603</v>
      </c>
      <c r="U10" s="257">
        <v>8</v>
      </c>
      <c r="V10" s="257">
        <v>10</v>
      </c>
      <c r="W10" s="257">
        <v>14</v>
      </c>
      <c r="X10" s="97">
        <v>-7.4707140567165098E-3</v>
      </c>
      <c r="Y10" s="97">
        <v>-1.4329858925387295E-2</v>
      </c>
    </row>
    <row r="11" spans="1:25" ht="28.35" customHeight="1">
      <c r="A11" s="76" t="s">
        <v>9</v>
      </c>
      <c r="B11" s="398"/>
      <c r="C11" s="96" t="s">
        <v>552</v>
      </c>
      <c r="D11" s="147">
        <v>0.54224941121183423</v>
      </c>
      <c r="E11" s="257">
        <v>7</v>
      </c>
      <c r="F11" s="257">
        <v>9</v>
      </c>
      <c r="G11" s="257">
        <v>13</v>
      </c>
      <c r="H11" s="147">
        <v>0.51145739442696725</v>
      </c>
      <c r="I11" s="257">
        <v>6</v>
      </c>
      <c r="J11" s="257">
        <v>8</v>
      </c>
      <c r="K11" s="257">
        <v>12</v>
      </c>
      <c r="L11" s="147">
        <v>0.50381748427262385</v>
      </c>
      <c r="M11" s="257">
        <v>6</v>
      </c>
      <c r="N11" s="257">
        <v>8</v>
      </c>
      <c r="O11" s="257">
        <v>12</v>
      </c>
      <c r="P11" s="147">
        <v>0.43222824967500767</v>
      </c>
      <c r="Q11" s="257">
        <v>5</v>
      </c>
      <c r="R11" s="257">
        <v>7</v>
      </c>
      <c r="S11" s="257">
        <v>11</v>
      </c>
      <c r="T11" s="147">
        <v>0.39954956677773218</v>
      </c>
      <c r="U11" s="257">
        <v>5</v>
      </c>
      <c r="V11" s="257">
        <v>7</v>
      </c>
      <c r="W11" s="257">
        <v>11</v>
      </c>
      <c r="X11" s="97">
        <v>-1.4937529963572227E-2</v>
      </c>
      <c r="Y11" s="97">
        <v>-0.2069557344668701</v>
      </c>
    </row>
    <row r="12" spans="1:25" ht="28.35" customHeight="1">
      <c r="A12" s="76" t="s">
        <v>10</v>
      </c>
      <c r="B12" s="398"/>
      <c r="C12" s="96" t="s">
        <v>553</v>
      </c>
      <c r="D12" s="147">
        <v>0.38007952295419412</v>
      </c>
      <c r="E12" s="257">
        <v>3</v>
      </c>
      <c r="F12" s="257">
        <v>3</v>
      </c>
      <c r="G12" s="257">
        <v>6</v>
      </c>
      <c r="H12" s="147">
        <v>0.38020137404692494</v>
      </c>
      <c r="I12" s="257">
        <v>3</v>
      </c>
      <c r="J12" s="257">
        <v>3</v>
      </c>
      <c r="K12" s="257">
        <v>7</v>
      </c>
      <c r="L12" s="147">
        <v>0.35347939918613563</v>
      </c>
      <c r="M12" s="257">
        <v>2</v>
      </c>
      <c r="N12" s="257">
        <v>4</v>
      </c>
      <c r="O12" s="257">
        <v>8</v>
      </c>
      <c r="P12" s="147">
        <v>0.34765168783713168</v>
      </c>
      <c r="Q12" s="257">
        <v>3</v>
      </c>
      <c r="R12" s="257">
        <v>4</v>
      </c>
      <c r="S12" s="257">
        <v>8</v>
      </c>
      <c r="T12" s="147">
        <v>0.36899154245240079</v>
      </c>
      <c r="U12" s="257">
        <v>2</v>
      </c>
      <c r="V12" s="257">
        <v>4</v>
      </c>
      <c r="W12" s="257">
        <v>8</v>
      </c>
      <c r="X12" s="97">
        <v>-7.0283740893296365E-2</v>
      </c>
      <c r="Y12" s="97">
        <v>4.3884150821747792E-2</v>
      </c>
    </row>
    <row r="13" spans="1:25" ht="28.35" customHeight="1">
      <c r="A13" s="76" t="s">
        <v>11</v>
      </c>
      <c r="B13" s="398"/>
      <c r="C13" s="96" t="s">
        <v>554</v>
      </c>
      <c r="D13" s="147">
        <v>0.40423374318671568</v>
      </c>
      <c r="E13" s="257">
        <v>4</v>
      </c>
      <c r="F13" s="257">
        <v>4</v>
      </c>
      <c r="G13" s="257">
        <v>7</v>
      </c>
      <c r="H13" s="147">
        <v>0.43445475798724498</v>
      </c>
      <c r="I13" s="257">
        <v>5</v>
      </c>
      <c r="J13" s="257">
        <v>7</v>
      </c>
      <c r="K13" s="257">
        <v>11</v>
      </c>
      <c r="L13" s="147">
        <v>0.44088262902350794</v>
      </c>
      <c r="M13" s="257">
        <v>5</v>
      </c>
      <c r="N13" s="257">
        <v>7</v>
      </c>
      <c r="O13" s="257">
        <v>11</v>
      </c>
      <c r="P13" s="147">
        <v>0.4368175951900034</v>
      </c>
      <c r="Q13" s="257">
        <v>6</v>
      </c>
      <c r="R13" s="257">
        <v>8</v>
      </c>
      <c r="S13" s="257">
        <v>12</v>
      </c>
      <c r="T13" s="147">
        <v>0.44286762489193171</v>
      </c>
      <c r="U13" s="257">
        <v>6</v>
      </c>
      <c r="V13" s="257">
        <v>8</v>
      </c>
      <c r="W13" s="257">
        <v>12</v>
      </c>
      <c r="X13" s="97">
        <v>1.4795259847175446E-2</v>
      </c>
      <c r="Y13" s="97">
        <v>4.5023226994000964E-3</v>
      </c>
    </row>
    <row r="14" spans="1:25" ht="28.35" customHeight="1">
      <c r="A14" s="76" t="s">
        <v>13</v>
      </c>
      <c r="B14" s="398"/>
      <c r="C14" s="96" t="s">
        <v>555</v>
      </c>
      <c r="D14" s="147">
        <v>0.43268695333580959</v>
      </c>
      <c r="E14" s="257">
        <v>5</v>
      </c>
      <c r="F14" s="257">
        <v>6</v>
      </c>
      <c r="G14" s="257">
        <v>9</v>
      </c>
      <c r="H14" s="147">
        <v>0.33155845706750003</v>
      </c>
      <c r="I14" s="257">
        <v>2</v>
      </c>
      <c r="J14" s="257">
        <v>2</v>
      </c>
      <c r="K14" s="257">
        <v>4</v>
      </c>
      <c r="L14" s="147">
        <v>0.29546507254742305</v>
      </c>
      <c r="M14" s="257">
        <v>1</v>
      </c>
      <c r="N14" s="257">
        <v>2</v>
      </c>
      <c r="O14" s="257">
        <v>4</v>
      </c>
      <c r="P14" s="147">
        <v>0.31129722685736011</v>
      </c>
      <c r="Q14" s="257">
        <v>1</v>
      </c>
      <c r="R14" s="257">
        <v>2</v>
      </c>
      <c r="S14" s="257">
        <v>5</v>
      </c>
      <c r="T14" s="147">
        <v>0.25739876389383803</v>
      </c>
      <c r="U14" s="257">
        <v>1</v>
      </c>
      <c r="V14" s="257">
        <v>2</v>
      </c>
      <c r="W14" s="257">
        <v>5</v>
      </c>
      <c r="X14" s="97">
        <v>-0.10885979154116088</v>
      </c>
      <c r="Y14" s="97">
        <v>-0.12883522348474963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0.34980805109111485</v>
      </c>
      <c r="E15" s="258">
        <v>1</v>
      </c>
      <c r="F15" s="258">
        <v>1</v>
      </c>
      <c r="G15" s="258">
        <v>2</v>
      </c>
      <c r="H15" s="148">
        <v>0.3083282204849237</v>
      </c>
      <c r="I15" s="258">
        <v>1</v>
      </c>
      <c r="J15" s="258">
        <v>1</v>
      </c>
      <c r="K15" s="258">
        <v>3</v>
      </c>
      <c r="L15" s="148">
        <v>0.38197099562034703</v>
      </c>
      <c r="M15" s="258">
        <v>4</v>
      </c>
      <c r="N15" s="258">
        <v>6</v>
      </c>
      <c r="O15" s="258">
        <v>10</v>
      </c>
      <c r="P15" s="148">
        <v>0.33922271569752854</v>
      </c>
      <c r="Q15" s="258">
        <v>2</v>
      </c>
      <c r="R15" s="258">
        <v>3</v>
      </c>
      <c r="S15" s="258">
        <v>6</v>
      </c>
      <c r="T15" s="148">
        <v>0.38350081758407384</v>
      </c>
      <c r="U15" s="258">
        <v>4</v>
      </c>
      <c r="V15" s="258">
        <v>6</v>
      </c>
      <c r="W15" s="258">
        <v>10</v>
      </c>
      <c r="X15" s="99">
        <v>0.2388453934563679</v>
      </c>
      <c r="Y15" s="99">
        <v>4.0050736345629279E-3</v>
      </c>
    </row>
    <row r="16" spans="1:25" ht="28.35" customHeight="1" thickTop="1">
      <c r="A16" s="76" t="s">
        <v>3</v>
      </c>
      <c r="C16" s="100" t="s">
        <v>557</v>
      </c>
      <c r="D16" s="149">
        <v>0.42477360864573616</v>
      </c>
      <c r="E16" s="259"/>
      <c r="F16" s="260">
        <v>5</v>
      </c>
      <c r="G16" s="260">
        <v>8</v>
      </c>
      <c r="H16" s="149">
        <v>0.39982819397689479</v>
      </c>
      <c r="I16" s="259"/>
      <c r="J16" s="260">
        <v>6</v>
      </c>
      <c r="K16" s="260">
        <v>10</v>
      </c>
      <c r="L16" s="149">
        <v>0.30704215359844916</v>
      </c>
      <c r="M16" s="259"/>
      <c r="N16" s="260">
        <v>3</v>
      </c>
      <c r="O16" s="260">
        <v>5</v>
      </c>
      <c r="P16" s="149">
        <v>0.24671409808330527</v>
      </c>
      <c r="Q16" s="259"/>
      <c r="R16" s="260">
        <v>1</v>
      </c>
      <c r="S16" s="260">
        <v>3</v>
      </c>
      <c r="T16" s="149">
        <v>0.24655722705827596</v>
      </c>
      <c r="U16" s="259"/>
      <c r="V16" s="260">
        <v>1</v>
      </c>
      <c r="W16" s="260">
        <v>4</v>
      </c>
      <c r="X16" s="101">
        <v>-0.23206477626189492</v>
      </c>
      <c r="Y16" s="101">
        <v>-0.19699225605118575</v>
      </c>
    </row>
    <row r="17" spans="1:25" ht="28.35" customHeight="1">
      <c r="A17" s="76" t="s">
        <v>12</v>
      </c>
      <c r="C17" s="96" t="s">
        <v>558</v>
      </c>
      <c r="D17" s="147">
        <v>0.52589878408402602</v>
      </c>
      <c r="E17" s="261"/>
      <c r="F17" s="257">
        <v>8</v>
      </c>
      <c r="G17" s="257">
        <v>12</v>
      </c>
      <c r="H17" s="147">
        <v>0.38187477094190087</v>
      </c>
      <c r="I17" s="261"/>
      <c r="J17" s="257">
        <v>4</v>
      </c>
      <c r="K17" s="257">
        <v>8</v>
      </c>
      <c r="L17" s="147">
        <v>0.25628732694252482</v>
      </c>
      <c r="M17" s="261"/>
      <c r="N17" s="257">
        <v>1</v>
      </c>
      <c r="O17" s="257">
        <v>2</v>
      </c>
      <c r="P17" s="147">
        <v>0.38573884411240594</v>
      </c>
      <c r="Q17" s="261"/>
      <c r="R17" s="257">
        <v>6</v>
      </c>
      <c r="S17" s="257">
        <v>10</v>
      </c>
      <c r="T17" s="147">
        <v>0.30324015353807171</v>
      </c>
      <c r="U17" s="261"/>
      <c r="V17" s="257">
        <v>3</v>
      </c>
      <c r="W17" s="257">
        <v>6</v>
      </c>
      <c r="X17" s="97">
        <v>-0.32887075438267999</v>
      </c>
      <c r="Y17" s="97">
        <v>0.18320385621750446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0.44331049778547477</v>
      </c>
      <c r="E20" s="259"/>
      <c r="F20" s="260">
        <v>3</v>
      </c>
      <c r="G20" s="260">
        <v>10</v>
      </c>
      <c r="H20" s="149">
        <v>0.29106128889691646</v>
      </c>
      <c r="I20" s="259"/>
      <c r="J20" s="260">
        <v>1</v>
      </c>
      <c r="K20" s="260">
        <v>2</v>
      </c>
      <c r="L20" s="149">
        <v>0.26028212213789037</v>
      </c>
      <c r="M20" s="259"/>
      <c r="N20" s="260">
        <v>1</v>
      </c>
      <c r="O20" s="260">
        <v>3</v>
      </c>
      <c r="P20" s="149">
        <v>0.24067402175547803</v>
      </c>
      <c r="Q20" s="259"/>
      <c r="R20" s="260">
        <v>1</v>
      </c>
      <c r="S20" s="260">
        <v>2</v>
      </c>
      <c r="T20" s="149">
        <v>0.2239563939211488</v>
      </c>
      <c r="U20" s="259"/>
      <c r="V20" s="260">
        <v>2</v>
      </c>
      <c r="W20" s="260">
        <v>3</v>
      </c>
      <c r="X20" s="101">
        <v>-0.10574806040224394</v>
      </c>
      <c r="Y20" s="101">
        <v>-0.13956290166366936</v>
      </c>
    </row>
    <row r="21" spans="1:25" ht="28.35" customHeight="1">
      <c r="A21" s="76" t="s">
        <v>14</v>
      </c>
      <c r="C21" s="96" t="s">
        <v>560</v>
      </c>
      <c r="D21" s="147">
        <v>0.36514651737693266</v>
      </c>
      <c r="E21" s="261"/>
      <c r="F21" s="257">
        <v>2</v>
      </c>
      <c r="G21" s="257">
        <v>4</v>
      </c>
      <c r="H21" s="147">
        <v>0.36092655151877379</v>
      </c>
      <c r="I21" s="261"/>
      <c r="J21" s="257">
        <v>3</v>
      </c>
      <c r="K21" s="257">
        <v>6</v>
      </c>
      <c r="L21" s="147">
        <v>0.34130431164774439</v>
      </c>
      <c r="M21" s="261"/>
      <c r="N21" s="257">
        <v>2</v>
      </c>
      <c r="O21" s="257">
        <v>6</v>
      </c>
      <c r="P21" s="147">
        <v>0.34295556545839978</v>
      </c>
      <c r="Q21" s="261"/>
      <c r="R21" s="257">
        <v>3</v>
      </c>
      <c r="S21" s="257">
        <v>7</v>
      </c>
      <c r="T21" s="147">
        <v>0.33198783686628719</v>
      </c>
      <c r="U21" s="261"/>
      <c r="V21" s="257">
        <v>3</v>
      </c>
      <c r="W21" s="257">
        <v>7</v>
      </c>
      <c r="X21" s="97">
        <v>-5.4366296379302903E-2</v>
      </c>
      <c r="Y21" s="97">
        <v>-2.7296680597087231E-2</v>
      </c>
    </row>
    <row r="22" spans="1:25" ht="28.35" customHeight="1">
      <c r="A22" s="76" t="s">
        <v>15</v>
      </c>
      <c r="C22" s="96" t="s">
        <v>561</v>
      </c>
      <c r="D22" s="147">
        <v>0.35654335259935427</v>
      </c>
      <c r="E22" s="261"/>
      <c r="F22" s="257">
        <v>1</v>
      </c>
      <c r="G22" s="257">
        <v>3</v>
      </c>
      <c r="H22" s="147">
        <v>0.35826914574750501</v>
      </c>
      <c r="I22" s="261"/>
      <c r="J22" s="257">
        <v>2</v>
      </c>
      <c r="K22" s="257">
        <v>5</v>
      </c>
      <c r="L22" s="147">
        <v>0.34445405602992707</v>
      </c>
      <c r="M22" s="261"/>
      <c r="N22" s="257">
        <v>3</v>
      </c>
      <c r="O22" s="257">
        <v>7</v>
      </c>
      <c r="P22" s="147">
        <v>0.26400860029652046</v>
      </c>
      <c r="Q22" s="261"/>
      <c r="R22" s="257">
        <v>2</v>
      </c>
      <c r="S22" s="257">
        <v>4</v>
      </c>
      <c r="T22" s="147">
        <v>0.22216771099923779</v>
      </c>
      <c r="U22" s="261"/>
      <c r="V22" s="257">
        <v>1</v>
      </c>
      <c r="W22" s="257">
        <v>2</v>
      </c>
      <c r="X22" s="97">
        <v>-3.8560646043782731E-2</v>
      </c>
      <c r="Y22" s="97">
        <v>-0.3550149661180495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0.3124347099339837</v>
      </c>
      <c r="E25" s="259"/>
      <c r="F25" s="259"/>
      <c r="G25" s="260">
        <v>1</v>
      </c>
      <c r="H25" s="149">
        <v>0.25722089336870463</v>
      </c>
      <c r="I25" s="259"/>
      <c r="J25" s="259"/>
      <c r="K25" s="260">
        <v>1</v>
      </c>
      <c r="L25" s="149">
        <v>0.21608621476791159</v>
      </c>
      <c r="M25" s="259"/>
      <c r="N25" s="259"/>
      <c r="O25" s="260">
        <v>1</v>
      </c>
      <c r="P25" s="149">
        <v>0.21483191045594385</v>
      </c>
      <c r="Q25" s="259"/>
      <c r="R25" s="259"/>
      <c r="S25" s="260">
        <v>1</v>
      </c>
      <c r="T25" s="149">
        <v>0.19302415022502997</v>
      </c>
      <c r="U25" s="259"/>
      <c r="V25" s="259"/>
      <c r="W25" s="260">
        <v>1</v>
      </c>
      <c r="X25" s="101">
        <v>-0.15991966306496697</v>
      </c>
      <c r="Y25" s="101">
        <v>-0.10672621836451501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0.36269385476020688</v>
      </c>
      <c r="E28" s="265"/>
      <c r="F28" s="265"/>
      <c r="G28" s="265"/>
      <c r="H28" s="149">
        <v>0.31673355568292771</v>
      </c>
      <c r="I28" s="265"/>
      <c r="J28" s="265"/>
      <c r="K28" s="265"/>
      <c r="L28" s="149">
        <v>0.2839354505951957</v>
      </c>
      <c r="M28" s="265"/>
      <c r="N28" s="265"/>
      <c r="O28" s="265"/>
      <c r="P28" s="149">
        <v>0.27258880481837794</v>
      </c>
      <c r="Q28" s="265"/>
      <c r="R28" s="265"/>
      <c r="S28" s="265"/>
      <c r="T28" s="149">
        <v>0.2540284596201085</v>
      </c>
      <c r="U28" s="265"/>
      <c r="V28" s="265"/>
      <c r="W28" s="265"/>
      <c r="X28" s="105">
        <v>-0.10355109049628197</v>
      </c>
      <c r="Y28" s="105">
        <v>-0.10533024640774902</v>
      </c>
    </row>
    <row r="29" spans="1:25" ht="28.35" customHeight="1">
      <c r="C29" s="96" t="s">
        <v>28</v>
      </c>
      <c r="D29" s="147">
        <v>0.41450367591622594</v>
      </c>
      <c r="E29" s="266"/>
      <c r="F29" s="266"/>
      <c r="G29" s="266"/>
      <c r="H29" s="147">
        <v>0.3810380724944129</v>
      </c>
      <c r="I29" s="266"/>
      <c r="J29" s="266"/>
      <c r="K29" s="266"/>
      <c r="L29" s="147">
        <v>0.34896672760803138</v>
      </c>
      <c r="M29" s="266"/>
      <c r="N29" s="266"/>
      <c r="O29" s="266"/>
      <c r="P29" s="147">
        <v>0.3453036266477657</v>
      </c>
      <c r="Q29" s="266"/>
      <c r="R29" s="266"/>
      <c r="S29" s="266"/>
      <c r="T29" s="147">
        <v>0.35048968965934402</v>
      </c>
      <c r="U29" s="266"/>
      <c r="V29" s="266"/>
      <c r="W29" s="266"/>
      <c r="X29" s="106">
        <v>-8.4168347473602578E-2</v>
      </c>
      <c r="Y29" s="106">
        <v>4.3642041800135978E-3</v>
      </c>
    </row>
    <row r="30" spans="1:25" ht="28.35" customHeight="1">
      <c r="C30" s="96" t="s">
        <v>29</v>
      </c>
      <c r="D30" s="147">
        <v>0.41846034826126266</v>
      </c>
      <c r="E30" s="266"/>
      <c r="F30" s="266"/>
      <c r="G30" s="266"/>
      <c r="H30" s="147">
        <v>0.41126799886327947</v>
      </c>
      <c r="I30" s="266"/>
      <c r="J30" s="266"/>
      <c r="K30" s="266"/>
      <c r="L30" s="147">
        <v>0.41142681232192746</v>
      </c>
      <c r="M30" s="266"/>
      <c r="N30" s="266"/>
      <c r="O30" s="266"/>
      <c r="P30" s="147">
        <v>0.40738692096514723</v>
      </c>
      <c r="Q30" s="266"/>
      <c r="R30" s="266"/>
      <c r="S30" s="266"/>
      <c r="T30" s="147">
        <v>0.39152519218090298</v>
      </c>
      <c r="U30" s="266"/>
      <c r="V30" s="266"/>
      <c r="W30" s="266"/>
      <c r="X30" s="106">
        <v>3.8615564324717688E-4</v>
      </c>
      <c r="Y30" s="106">
        <v>-4.8372200218813499E-2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59" priority="1" operator="notEqual">
      <formula>""" """</formula>
    </cfRule>
    <cfRule type="cellIs" dxfId="5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53.28515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0.85546875" style="82" customWidth="1"/>
    <col min="25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586</v>
      </c>
    </row>
    <row r="3" spans="1:25" ht="15.75">
      <c r="A3" s="84" t="s">
        <v>104</v>
      </c>
    </row>
    <row r="4" spans="1:25" ht="15.75">
      <c r="A4" s="87" t="s">
        <v>73</v>
      </c>
      <c r="B4" s="394" t="s">
        <v>586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245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0.34957675721912235</v>
      </c>
      <c r="E8" s="257">
        <v>7</v>
      </c>
      <c r="F8" s="257">
        <v>8</v>
      </c>
      <c r="G8" s="257">
        <v>12</v>
      </c>
      <c r="H8" s="147">
        <v>0.41395804578098611</v>
      </c>
      <c r="I8" s="257">
        <v>8</v>
      </c>
      <c r="J8" s="257">
        <v>10</v>
      </c>
      <c r="K8" s="257">
        <v>14</v>
      </c>
      <c r="L8" s="147">
        <v>0.35760789678640642</v>
      </c>
      <c r="M8" s="257">
        <v>6</v>
      </c>
      <c r="N8" s="257">
        <v>8</v>
      </c>
      <c r="O8" s="257">
        <v>12</v>
      </c>
      <c r="P8" s="147">
        <v>0.40607458893961984</v>
      </c>
      <c r="Q8" s="257">
        <v>8</v>
      </c>
      <c r="R8" s="257">
        <v>10</v>
      </c>
      <c r="S8" s="257">
        <v>14</v>
      </c>
      <c r="T8" s="147">
        <v>0.36841411326629597</v>
      </c>
      <c r="U8" s="257">
        <v>6</v>
      </c>
      <c r="V8" s="257">
        <v>8</v>
      </c>
      <c r="W8" s="257">
        <v>12</v>
      </c>
      <c r="X8" s="97">
        <v>-0.13612526575795314</v>
      </c>
      <c r="Y8" s="97">
        <v>3.0218058876770204E-2</v>
      </c>
    </row>
    <row r="9" spans="1:25" ht="28.35" customHeight="1">
      <c r="A9" s="76" t="s">
        <v>7</v>
      </c>
      <c r="B9" s="398"/>
      <c r="C9" s="96" t="s">
        <v>550</v>
      </c>
      <c r="D9" s="147">
        <v>0.25187557179630882</v>
      </c>
      <c r="E9" s="257">
        <v>3</v>
      </c>
      <c r="F9" s="257">
        <v>3</v>
      </c>
      <c r="G9" s="257">
        <v>3</v>
      </c>
      <c r="H9" s="147">
        <v>0.16834459605400362</v>
      </c>
      <c r="I9" s="257">
        <v>1</v>
      </c>
      <c r="J9" s="257">
        <v>1</v>
      </c>
      <c r="K9" s="257">
        <v>1</v>
      </c>
      <c r="L9" s="147">
        <v>0.19639910308186212</v>
      </c>
      <c r="M9" s="257">
        <v>4</v>
      </c>
      <c r="N9" s="257">
        <v>4</v>
      </c>
      <c r="O9" s="257">
        <v>6</v>
      </c>
      <c r="P9" s="147">
        <v>8.2129328867847989E-2</v>
      </c>
      <c r="Q9" s="257">
        <v>1</v>
      </c>
      <c r="R9" s="257">
        <v>1</v>
      </c>
      <c r="S9" s="257">
        <v>1</v>
      </c>
      <c r="T9" s="147">
        <v>0.11087946462277336</v>
      </c>
      <c r="U9" s="257">
        <v>1</v>
      </c>
      <c r="V9" s="257">
        <v>1</v>
      </c>
      <c r="W9" s="257">
        <v>1</v>
      </c>
      <c r="X9" s="97">
        <v>0.16664928774345</v>
      </c>
      <c r="Y9" s="97">
        <v>-0.43543802958938604</v>
      </c>
    </row>
    <row r="10" spans="1:25" ht="28.35" customHeight="1">
      <c r="A10" s="76" t="s">
        <v>8</v>
      </c>
      <c r="B10" s="398"/>
      <c r="C10" s="96" t="s">
        <v>551</v>
      </c>
      <c r="D10" s="147">
        <v>0.38124397366611845</v>
      </c>
      <c r="E10" s="257">
        <v>8</v>
      </c>
      <c r="F10" s="257">
        <v>9</v>
      </c>
      <c r="G10" s="257">
        <v>13</v>
      </c>
      <c r="H10" s="147">
        <v>0.34551135577446751</v>
      </c>
      <c r="I10" s="257">
        <v>7</v>
      </c>
      <c r="J10" s="257">
        <v>9</v>
      </c>
      <c r="K10" s="257">
        <v>13</v>
      </c>
      <c r="L10" s="147">
        <v>0.35962968848987559</v>
      </c>
      <c r="M10" s="257">
        <v>7</v>
      </c>
      <c r="N10" s="257">
        <v>9</v>
      </c>
      <c r="O10" s="257">
        <v>13</v>
      </c>
      <c r="P10" s="147">
        <v>0.34071440373784889</v>
      </c>
      <c r="Q10" s="257">
        <v>7</v>
      </c>
      <c r="R10" s="257">
        <v>9</v>
      </c>
      <c r="S10" s="257">
        <v>13</v>
      </c>
      <c r="T10" s="147">
        <v>0.37856812981084009</v>
      </c>
      <c r="U10" s="257">
        <v>7</v>
      </c>
      <c r="V10" s="257">
        <v>9</v>
      </c>
      <c r="W10" s="257">
        <v>13</v>
      </c>
      <c r="X10" s="97">
        <v>4.0862138043948448E-2</v>
      </c>
      <c r="Y10" s="97">
        <v>5.2660950769912951E-2</v>
      </c>
    </row>
    <row r="11" spans="1:25" ht="28.35" customHeight="1">
      <c r="A11" s="76" t="s">
        <v>9</v>
      </c>
      <c r="B11" s="398"/>
      <c r="C11" s="96" t="s">
        <v>552</v>
      </c>
      <c r="D11" s="147">
        <v>0.25543331243670431</v>
      </c>
      <c r="E11" s="257">
        <v>4</v>
      </c>
      <c r="F11" s="257">
        <v>4</v>
      </c>
      <c r="G11" s="257">
        <v>4</v>
      </c>
      <c r="H11" s="147">
        <v>0.22201724571679338</v>
      </c>
      <c r="I11" s="257">
        <v>4</v>
      </c>
      <c r="J11" s="257">
        <v>4</v>
      </c>
      <c r="K11" s="257">
        <v>4</v>
      </c>
      <c r="L11" s="147">
        <v>9.7239523704704747E-2</v>
      </c>
      <c r="M11" s="257">
        <v>1</v>
      </c>
      <c r="N11" s="257">
        <v>1</v>
      </c>
      <c r="O11" s="257">
        <v>2</v>
      </c>
      <c r="P11" s="147">
        <v>0.10527458437708095</v>
      </c>
      <c r="Q11" s="257">
        <v>2</v>
      </c>
      <c r="R11" s="257">
        <v>2</v>
      </c>
      <c r="S11" s="257">
        <v>2</v>
      </c>
      <c r="T11" s="147">
        <v>0.28223459304909349</v>
      </c>
      <c r="U11" s="257">
        <v>5</v>
      </c>
      <c r="V11" s="257">
        <v>7</v>
      </c>
      <c r="W11" s="257">
        <v>11</v>
      </c>
      <c r="X11" s="97">
        <v>-0.56201815137935673</v>
      </c>
      <c r="Y11" s="97">
        <v>1.9024678679646607</v>
      </c>
    </row>
    <row r="12" spans="1:25" ht="28.35" customHeight="1">
      <c r="A12" s="76" t="s">
        <v>10</v>
      </c>
      <c r="B12" s="398"/>
      <c r="C12" s="96" t="s">
        <v>553</v>
      </c>
      <c r="D12" s="147">
        <v>0.23675569994196424</v>
      </c>
      <c r="E12" s="257">
        <v>2</v>
      </c>
      <c r="F12" s="257">
        <v>2</v>
      </c>
      <c r="G12" s="257">
        <v>2</v>
      </c>
      <c r="H12" s="147">
        <v>0.17229025706591944</v>
      </c>
      <c r="I12" s="257">
        <v>2</v>
      </c>
      <c r="J12" s="257">
        <v>2</v>
      </c>
      <c r="K12" s="257">
        <v>2</v>
      </c>
      <c r="L12" s="147">
        <v>0.15267832461228176</v>
      </c>
      <c r="M12" s="257">
        <v>3</v>
      </c>
      <c r="N12" s="257">
        <v>3</v>
      </c>
      <c r="O12" s="257">
        <v>4</v>
      </c>
      <c r="P12" s="147">
        <v>0.13586293615072151</v>
      </c>
      <c r="Q12" s="257">
        <v>3</v>
      </c>
      <c r="R12" s="257">
        <v>3</v>
      </c>
      <c r="S12" s="257">
        <v>3</v>
      </c>
      <c r="T12" s="147">
        <v>0.138755441813456</v>
      </c>
      <c r="U12" s="257">
        <v>2</v>
      </c>
      <c r="V12" s="257">
        <v>2</v>
      </c>
      <c r="W12" s="257">
        <v>2</v>
      </c>
      <c r="X12" s="97">
        <v>-0.11383076900357758</v>
      </c>
      <c r="Y12" s="97">
        <v>-9.119095873092764E-2</v>
      </c>
    </row>
    <row r="13" spans="1:25" ht="28.35" customHeight="1">
      <c r="A13" s="76" t="s">
        <v>11</v>
      </c>
      <c r="B13" s="398"/>
      <c r="C13" s="96" t="s">
        <v>554</v>
      </c>
      <c r="D13" s="147">
        <v>0.28292889689519984</v>
      </c>
      <c r="E13" s="257">
        <v>6</v>
      </c>
      <c r="F13" s="257">
        <v>6</v>
      </c>
      <c r="G13" s="257">
        <v>8</v>
      </c>
      <c r="H13" s="147">
        <v>0.32869736862236604</v>
      </c>
      <c r="I13" s="257">
        <v>6</v>
      </c>
      <c r="J13" s="257">
        <v>8</v>
      </c>
      <c r="K13" s="257">
        <v>12</v>
      </c>
      <c r="L13" s="147">
        <v>0.33767354142784833</v>
      </c>
      <c r="M13" s="257">
        <v>5</v>
      </c>
      <c r="N13" s="257">
        <v>7</v>
      </c>
      <c r="O13" s="257">
        <v>11</v>
      </c>
      <c r="P13" s="147">
        <v>0.33227847424453133</v>
      </c>
      <c r="Q13" s="257">
        <v>6</v>
      </c>
      <c r="R13" s="257">
        <v>8</v>
      </c>
      <c r="S13" s="257">
        <v>12</v>
      </c>
      <c r="T13" s="147">
        <v>0.19870901224976331</v>
      </c>
      <c r="U13" s="257">
        <v>3</v>
      </c>
      <c r="V13" s="257">
        <v>3</v>
      </c>
      <c r="W13" s="257">
        <v>5</v>
      </c>
      <c r="X13" s="97">
        <v>2.7308319634876232E-2</v>
      </c>
      <c r="Y13" s="97">
        <v>-0.41153514305703442</v>
      </c>
    </row>
    <row r="14" spans="1:25" ht="28.35" customHeight="1">
      <c r="A14" s="76" t="s">
        <v>13</v>
      </c>
      <c r="B14" s="398"/>
      <c r="C14" s="96" t="s">
        <v>555</v>
      </c>
      <c r="D14" s="147">
        <v>0.21390957919991194</v>
      </c>
      <c r="E14" s="257">
        <v>1</v>
      </c>
      <c r="F14" s="257">
        <v>1</v>
      </c>
      <c r="G14" s="257">
        <v>1</v>
      </c>
      <c r="H14" s="147">
        <v>0.18842562785919559</v>
      </c>
      <c r="I14" s="257">
        <v>3</v>
      </c>
      <c r="J14" s="257">
        <v>3</v>
      </c>
      <c r="K14" s="257">
        <v>3</v>
      </c>
      <c r="L14" s="147">
        <v>0.1240264713500218</v>
      </c>
      <c r="M14" s="257">
        <v>2</v>
      </c>
      <c r="N14" s="257">
        <v>2</v>
      </c>
      <c r="O14" s="257">
        <v>3</v>
      </c>
      <c r="P14" s="147">
        <v>0.15443742407133534</v>
      </c>
      <c r="Q14" s="257">
        <v>4</v>
      </c>
      <c r="R14" s="257">
        <v>4</v>
      </c>
      <c r="S14" s="257">
        <v>4</v>
      </c>
      <c r="T14" s="147">
        <v>0.1995166370465771</v>
      </c>
      <c r="U14" s="257">
        <v>4</v>
      </c>
      <c r="V14" s="257">
        <v>4</v>
      </c>
      <c r="W14" s="257">
        <v>6</v>
      </c>
      <c r="X14" s="97">
        <v>-0.3417749339134335</v>
      </c>
      <c r="Y14" s="97">
        <v>0.60866172257300155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0.27419850734632806</v>
      </c>
      <c r="E15" s="258">
        <v>5</v>
      </c>
      <c r="F15" s="258">
        <v>5</v>
      </c>
      <c r="G15" s="258">
        <v>6</v>
      </c>
      <c r="H15" s="148">
        <v>0.27419854248052472</v>
      </c>
      <c r="I15" s="258">
        <v>5</v>
      </c>
      <c r="J15" s="258">
        <v>6</v>
      </c>
      <c r="K15" s="258">
        <v>10</v>
      </c>
      <c r="L15" s="148">
        <v>0.37617807596528574</v>
      </c>
      <c r="M15" s="258">
        <v>8</v>
      </c>
      <c r="N15" s="258">
        <v>10</v>
      </c>
      <c r="O15" s="258">
        <v>14</v>
      </c>
      <c r="P15" s="148">
        <v>0.29372106053274588</v>
      </c>
      <c r="Q15" s="258">
        <v>5</v>
      </c>
      <c r="R15" s="258">
        <v>7</v>
      </c>
      <c r="S15" s="258">
        <v>11</v>
      </c>
      <c r="T15" s="148">
        <v>0.40913936876360629</v>
      </c>
      <c r="U15" s="258">
        <v>8</v>
      </c>
      <c r="V15" s="258">
        <v>10</v>
      </c>
      <c r="W15" s="258">
        <v>14</v>
      </c>
      <c r="X15" s="99">
        <v>0.37191858338198225</v>
      </c>
      <c r="Y15" s="99">
        <v>8.7621514660950917E-2</v>
      </c>
    </row>
    <row r="16" spans="1:25" ht="28.35" customHeight="1" thickTop="1">
      <c r="A16" s="76" t="s">
        <v>3</v>
      </c>
      <c r="C16" s="100" t="s">
        <v>557</v>
      </c>
      <c r="D16" s="149">
        <v>0.33107030893565198</v>
      </c>
      <c r="E16" s="259"/>
      <c r="F16" s="260">
        <v>7</v>
      </c>
      <c r="G16" s="260">
        <v>11</v>
      </c>
      <c r="H16" s="149">
        <v>0.27225129458739772</v>
      </c>
      <c r="I16" s="259"/>
      <c r="J16" s="260">
        <v>5</v>
      </c>
      <c r="K16" s="260">
        <v>9</v>
      </c>
      <c r="L16" s="149">
        <v>0.24472917394917751</v>
      </c>
      <c r="M16" s="259"/>
      <c r="N16" s="260">
        <v>6</v>
      </c>
      <c r="O16" s="260">
        <v>8</v>
      </c>
      <c r="P16" s="149">
        <v>0.1997697989728843</v>
      </c>
      <c r="Q16" s="259"/>
      <c r="R16" s="260">
        <v>6</v>
      </c>
      <c r="S16" s="260">
        <v>7</v>
      </c>
      <c r="T16" s="149">
        <v>0.20072124307362818</v>
      </c>
      <c r="U16" s="259"/>
      <c r="V16" s="260">
        <v>5</v>
      </c>
      <c r="W16" s="260">
        <v>7</v>
      </c>
      <c r="X16" s="101">
        <v>-0.10109087150505758</v>
      </c>
      <c r="Y16" s="101">
        <v>-0.17982298622349124</v>
      </c>
    </row>
    <row r="17" spans="1:25" ht="28.35" customHeight="1">
      <c r="A17" s="76" t="s">
        <v>12</v>
      </c>
      <c r="C17" s="96" t="s">
        <v>558</v>
      </c>
      <c r="D17" s="147">
        <v>0.41651064957536849</v>
      </c>
      <c r="E17" s="261"/>
      <c r="F17" s="257">
        <v>10</v>
      </c>
      <c r="G17" s="257">
        <v>14</v>
      </c>
      <c r="H17" s="147">
        <v>0.27491306180545538</v>
      </c>
      <c r="I17" s="261"/>
      <c r="J17" s="257">
        <v>7</v>
      </c>
      <c r="K17" s="257">
        <v>11</v>
      </c>
      <c r="L17" s="147">
        <v>0.23405277012320341</v>
      </c>
      <c r="M17" s="261"/>
      <c r="N17" s="257">
        <v>5</v>
      </c>
      <c r="O17" s="257">
        <v>7</v>
      </c>
      <c r="P17" s="147">
        <v>0.17554229540163216</v>
      </c>
      <c r="Q17" s="261"/>
      <c r="R17" s="257">
        <v>5</v>
      </c>
      <c r="S17" s="257">
        <v>5</v>
      </c>
      <c r="T17" s="147">
        <v>0.20181467512624462</v>
      </c>
      <c r="U17" s="261"/>
      <c r="V17" s="257">
        <v>6</v>
      </c>
      <c r="W17" s="257">
        <v>8</v>
      </c>
      <c r="X17" s="97">
        <v>-0.14862986652546584</v>
      </c>
      <c r="Y17" s="97">
        <v>-0.13773857485211105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0.30838548067457661</v>
      </c>
      <c r="E20" s="259"/>
      <c r="F20" s="260">
        <v>3</v>
      </c>
      <c r="G20" s="260">
        <v>10</v>
      </c>
      <c r="H20" s="149">
        <v>0.25635105635397226</v>
      </c>
      <c r="I20" s="259"/>
      <c r="J20" s="260">
        <v>3</v>
      </c>
      <c r="K20" s="260">
        <v>8</v>
      </c>
      <c r="L20" s="149">
        <v>0.25485509330947237</v>
      </c>
      <c r="M20" s="259"/>
      <c r="N20" s="260">
        <v>3</v>
      </c>
      <c r="O20" s="260">
        <v>10</v>
      </c>
      <c r="P20" s="149">
        <v>0.24729591598000916</v>
      </c>
      <c r="Q20" s="259"/>
      <c r="R20" s="260">
        <v>3</v>
      </c>
      <c r="S20" s="260">
        <v>10</v>
      </c>
      <c r="T20" s="149">
        <v>0.22449776009879988</v>
      </c>
      <c r="U20" s="259"/>
      <c r="V20" s="260">
        <v>2</v>
      </c>
      <c r="W20" s="260">
        <v>9</v>
      </c>
      <c r="X20" s="101">
        <v>-5.835603198897088E-3</v>
      </c>
      <c r="Y20" s="101">
        <v>-0.11911605460366204</v>
      </c>
    </row>
    <row r="21" spans="1:25" ht="28.35" customHeight="1">
      <c r="A21" s="76" t="s">
        <v>14</v>
      </c>
      <c r="C21" s="96" t="s">
        <v>560</v>
      </c>
      <c r="D21" s="147">
        <v>0.27712396618315294</v>
      </c>
      <c r="E21" s="261"/>
      <c r="F21" s="257">
        <v>1</v>
      </c>
      <c r="G21" s="257">
        <v>7</v>
      </c>
      <c r="H21" s="147">
        <v>0.23403992257467882</v>
      </c>
      <c r="I21" s="261"/>
      <c r="J21" s="257">
        <v>2</v>
      </c>
      <c r="K21" s="257">
        <v>6</v>
      </c>
      <c r="L21" s="147">
        <v>9.0531681015355182E-3</v>
      </c>
      <c r="M21" s="261"/>
      <c r="N21" s="257">
        <v>1</v>
      </c>
      <c r="O21" s="257">
        <v>1</v>
      </c>
      <c r="P21" s="147">
        <v>0.2291846799754621</v>
      </c>
      <c r="Q21" s="261"/>
      <c r="R21" s="257">
        <v>2</v>
      </c>
      <c r="S21" s="257">
        <v>9</v>
      </c>
      <c r="T21" s="147">
        <v>0.25588720505917822</v>
      </c>
      <c r="U21" s="261"/>
      <c r="V21" s="257">
        <v>3</v>
      </c>
      <c r="W21" s="257">
        <v>10</v>
      </c>
      <c r="X21" s="97">
        <v>-0.96131784696413591</v>
      </c>
      <c r="Y21" s="97">
        <v>27.264934682454079</v>
      </c>
    </row>
    <row r="22" spans="1:25" ht="28.35" customHeight="1">
      <c r="A22" s="76" t="s">
        <v>15</v>
      </c>
      <c r="C22" s="96" t="s">
        <v>561</v>
      </c>
      <c r="D22" s="147">
        <v>0.30645129688963624</v>
      </c>
      <c r="E22" s="261"/>
      <c r="F22" s="257">
        <v>2</v>
      </c>
      <c r="G22" s="257">
        <v>9</v>
      </c>
      <c r="H22" s="147">
        <v>0.23245229703593609</v>
      </c>
      <c r="I22" s="261"/>
      <c r="J22" s="257">
        <v>1</v>
      </c>
      <c r="K22" s="257">
        <v>5</v>
      </c>
      <c r="L22" s="147">
        <v>0.1823358037727652</v>
      </c>
      <c r="M22" s="261"/>
      <c r="N22" s="257">
        <v>2</v>
      </c>
      <c r="O22" s="257">
        <v>5</v>
      </c>
      <c r="P22" s="147">
        <v>0.18056430021822087</v>
      </c>
      <c r="Q22" s="261"/>
      <c r="R22" s="257">
        <v>1</v>
      </c>
      <c r="S22" s="257">
        <v>6</v>
      </c>
      <c r="T22" s="147">
        <v>0.17681104279792398</v>
      </c>
      <c r="U22" s="261"/>
      <c r="V22" s="257">
        <v>1</v>
      </c>
      <c r="W22" s="257">
        <v>3</v>
      </c>
      <c r="X22" s="97">
        <v>-0.21559904506094474</v>
      </c>
      <c r="Y22" s="97">
        <v>-3.0299923879604118E-2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0.26967749526026386</v>
      </c>
      <c r="E25" s="259"/>
      <c r="F25" s="259"/>
      <c r="G25" s="260">
        <v>5</v>
      </c>
      <c r="H25" s="149">
        <v>0.24776807176788232</v>
      </c>
      <c r="I25" s="259"/>
      <c r="J25" s="259"/>
      <c r="K25" s="260">
        <v>7</v>
      </c>
      <c r="L25" s="149">
        <v>0.24921411416808339</v>
      </c>
      <c r="M25" s="259"/>
      <c r="N25" s="259"/>
      <c r="O25" s="260">
        <v>9</v>
      </c>
      <c r="P25" s="149">
        <v>0.20945460848961034</v>
      </c>
      <c r="Q25" s="259"/>
      <c r="R25" s="259"/>
      <c r="S25" s="260">
        <v>8</v>
      </c>
      <c r="T25" s="149">
        <v>0.18038750094414036</v>
      </c>
      <c r="U25" s="259"/>
      <c r="V25" s="259"/>
      <c r="W25" s="260">
        <v>4</v>
      </c>
      <c r="X25" s="101">
        <v>5.836274181266532E-3</v>
      </c>
      <c r="Y25" s="101">
        <v>-0.27617461977904945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0.28356805720985151</v>
      </c>
      <c r="E28" s="265"/>
      <c r="F28" s="265"/>
      <c r="G28" s="265"/>
      <c r="H28" s="149">
        <v>0.24765938344523752</v>
      </c>
      <c r="I28" s="265"/>
      <c r="J28" s="265"/>
      <c r="K28" s="265"/>
      <c r="L28" s="149">
        <v>0.2180780090811823</v>
      </c>
      <c r="M28" s="265"/>
      <c r="N28" s="265"/>
      <c r="O28" s="265"/>
      <c r="P28" s="149">
        <v>0.21205311773955474</v>
      </c>
      <c r="Q28" s="265"/>
      <c r="R28" s="265"/>
      <c r="S28" s="265"/>
      <c r="T28" s="149">
        <v>0.20119040407794317</v>
      </c>
      <c r="U28" s="265"/>
      <c r="V28" s="265"/>
      <c r="W28" s="265"/>
      <c r="X28" s="105">
        <v>-0.1194437858664712</v>
      </c>
      <c r="Y28" s="105">
        <v>-7.7438367464885083E-2</v>
      </c>
    </row>
    <row r="29" spans="1:25" ht="28.35" customHeight="1">
      <c r="C29" s="96" t="s">
        <v>28</v>
      </c>
      <c r="D29" s="147">
        <v>0.28002643153917639</v>
      </c>
      <c r="E29" s="266"/>
      <c r="F29" s="266"/>
      <c r="G29" s="266"/>
      <c r="H29" s="147">
        <v>0.25205956406092728</v>
      </c>
      <c r="I29" s="266"/>
      <c r="J29" s="266"/>
      <c r="K29" s="266"/>
      <c r="L29" s="147">
        <v>0.23939097203619047</v>
      </c>
      <c r="M29" s="266"/>
      <c r="N29" s="266"/>
      <c r="O29" s="266"/>
      <c r="P29" s="147">
        <v>0.20461220373124733</v>
      </c>
      <c r="Q29" s="266"/>
      <c r="R29" s="266"/>
      <c r="S29" s="266"/>
      <c r="T29" s="147">
        <v>0.20126795909993639</v>
      </c>
      <c r="U29" s="266"/>
      <c r="V29" s="266"/>
      <c r="W29" s="266"/>
      <c r="X29" s="106">
        <v>-5.0260310779854267E-2</v>
      </c>
      <c r="Y29" s="106">
        <v>-0.15925000267132361</v>
      </c>
    </row>
    <row r="30" spans="1:25" ht="28.35" customHeight="1">
      <c r="C30" s="96" t="s">
        <v>29</v>
      </c>
      <c r="D30" s="147">
        <v>0.26481590989151615</v>
      </c>
      <c r="E30" s="266"/>
      <c r="F30" s="266"/>
      <c r="G30" s="266"/>
      <c r="H30" s="147">
        <v>0.24810789409865905</v>
      </c>
      <c r="I30" s="266"/>
      <c r="J30" s="266"/>
      <c r="K30" s="266"/>
      <c r="L30" s="147">
        <v>0.26703632225485524</v>
      </c>
      <c r="M30" s="266"/>
      <c r="N30" s="266"/>
      <c r="O30" s="266"/>
      <c r="P30" s="147">
        <v>0.22407924230204063</v>
      </c>
      <c r="Q30" s="266"/>
      <c r="R30" s="266"/>
      <c r="S30" s="266"/>
      <c r="T30" s="147">
        <v>0.24087561504783528</v>
      </c>
      <c r="U30" s="266"/>
      <c r="V30" s="266"/>
      <c r="W30" s="266"/>
      <c r="X30" s="106">
        <v>7.6291116108822221E-2</v>
      </c>
      <c r="Y30" s="106">
        <v>-9.7966849551098134E-2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57" priority="1" operator="notEqual">
      <formula>""" """</formula>
    </cfRule>
    <cfRule type="cellIs" dxfId="5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59.57031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585</v>
      </c>
    </row>
    <row r="3" spans="1:25" ht="15.75">
      <c r="A3" s="84" t="s">
        <v>104</v>
      </c>
    </row>
    <row r="4" spans="1:25" ht="15.75">
      <c r="A4" s="87" t="s">
        <v>74</v>
      </c>
      <c r="B4" s="394" t="s">
        <v>585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246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0.74483156361258795</v>
      </c>
      <c r="E8" s="257">
        <v>8</v>
      </c>
      <c r="F8" s="257">
        <v>10</v>
      </c>
      <c r="G8" s="257">
        <v>14</v>
      </c>
      <c r="H8" s="147">
        <v>0.74039278049863533</v>
      </c>
      <c r="I8" s="257">
        <v>8</v>
      </c>
      <c r="J8" s="257">
        <v>10</v>
      </c>
      <c r="K8" s="257">
        <v>13</v>
      </c>
      <c r="L8" s="147">
        <v>0.74950528901530955</v>
      </c>
      <c r="M8" s="257">
        <v>8</v>
      </c>
      <c r="N8" s="257">
        <v>10</v>
      </c>
      <c r="O8" s="257">
        <v>14</v>
      </c>
      <c r="P8" s="147">
        <v>0.74723713710893724</v>
      </c>
      <c r="Q8" s="257">
        <v>8</v>
      </c>
      <c r="R8" s="257">
        <v>10</v>
      </c>
      <c r="S8" s="257">
        <v>14</v>
      </c>
      <c r="T8" s="147">
        <v>0.73644599124831367</v>
      </c>
      <c r="U8" s="257">
        <v>8</v>
      </c>
      <c r="V8" s="257">
        <v>10</v>
      </c>
      <c r="W8" s="257">
        <v>13</v>
      </c>
      <c r="X8" s="97">
        <v>1.2307667979335468E-2</v>
      </c>
      <c r="Y8" s="97">
        <v>-1.7423890075749848E-2</v>
      </c>
    </row>
    <row r="9" spans="1:25" ht="28.35" customHeight="1">
      <c r="A9" s="76" t="s">
        <v>7</v>
      </c>
      <c r="B9" s="398"/>
      <c r="C9" s="96" t="s">
        <v>550</v>
      </c>
      <c r="D9" s="147">
        <v>0.65859219625916476</v>
      </c>
      <c r="E9" s="257">
        <v>6</v>
      </c>
      <c r="F9" s="257">
        <v>7</v>
      </c>
      <c r="G9" s="257">
        <v>9</v>
      </c>
      <c r="H9" s="147">
        <v>0.64616021238323729</v>
      </c>
      <c r="I9" s="257">
        <v>7</v>
      </c>
      <c r="J9" s="257">
        <v>9</v>
      </c>
      <c r="K9" s="257">
        <v>10</v>
      </c>
      <c r="L9" s="147">
        <v>0.65013069611490137</v>
      </c>
      <c r="M9" s="257">
        <v>7</v>
      </c>
      <c r="N9" s="257">
        <v>8</v>
      </c>
      <c r="O9" s="257">
        <v>10</v>
      </c>
      <c r="P9" s="147">
        <v>0.65672168314522483</v>
      </c>
      <c r="Q9" s="257">
        <v>7</v>
      </c>
      <c r="R9" s="257">
        <v>8</v>
      </c>
      <c r="S9" s="257">
        <v>9</v>
      </c>
      <c r="T9" s="147">
        <v>0.65219977929023576</v>
      </c>
      <c r="U9" s="257">
        <v>7</v>
      </c>
      <c r="V9" s="257">
        <v>8</v>
      </c>
      <c r="W9" s="257">
        <v>10</v>
      </c>
      <c r="X9" s="97">
        <v>6.1447357103894262E-3</v>
      </c>
      <c r="Y9" s="97">
        <v>3.1825649637817754E-3</v>
      </c>
    </row>
    <row r="10" spans="1:25" ht="28.35" customHeight="1">
      <c r="A10" s="76" t="s">
        <v>8</v>
      </c>
      <c r="B10" s="398"/>
      <c r="C10" s="96" t="s">
        <v>551</v>
      </c>
      <c r="D10" s="147">
        <v>0.54451130236090328</v>
      </c>
      <c r="E10" s="257">
        <v>1</v>
      </c>
      <c r="F10" s="257">
        <v>1</v>
      </c>
      <c r="G10" s="257">
        <v>1</v>
      </c>
      <c r="H10" s="147">
        <v>0.59312888980922829</v>
      </c>
      <c r="I10" s="257">
        <v>2</v>
      </c>
      <c r="J10" s="257">
        <v>4</v>
      </c>
      <c r="K10" s="257">
        <v>4</v>
      </c>
      <c r="L10" s="147">
        <v>0.60154478435869396</v>
      </c>
      <c r="M10" s="257">
        <v>4</v>
      </c>
      <c r="N10" s="257">
        <v>5</v>
      </c>
      <c r="O10" s="257">
        <v>6</v>
      </c>
      <c r="P10" s="147">
        <v>0.56852656911288768</v>
      </c>
      <c r="Q10" s="257">
        <v>2</v>
      </c>
      <c r="R10" s="257">
        <v>3</v>
      </c>
      <c r="S10" s="257">
        <v>3</v>
      </c>
      <c r="T10" s="147">
        <v>0.60550674689184136</v>
      </c>
      <c r="U10" s="257">
        <v>6</v>
      </c>
      <c r="V10" s="257">
        <v>7</v>
      </c>
      <c r="W10" s="257">
        <v>7</v>
      </c>
      <c r="X10" s="97">
        <v>1.4188981002379641E-2</v>
      </c>
      <c r="Y10" s="97">
        <v>6.5863134984558425E-3</v>
      </c>
    </row>
    <row r="11" spans="1:25" ht="28.35" customHeight="1">
      <c r="A11" s="76" t="s">
        <v>9</v>
      </c>
      <c r="B11" s="398"/>
      <c r="C11" s="96" t="s">
        <v>552</v>
      </c>
      <c r="D11" s="147">
        <v>0.62826216578445027</v>
      </c>
      <c r="E11" s="257">
        <v>3</v>
      </c>
      <c r="F11" s="257">
        <v>4</v>
      </c>
      <c r="G11" s="257">
        <v>5</v>
      </c>
      <c r="H11" s="147">
        <v>0.60714006090524819</v>
      </c>
      <c r="I11" s="257">
        <v>4</v>
      </c>
      <c r="J11" s="257">
        <v>6</v>
      </c>
      <c r="K11" s="257">
        <v>6</v>
      </c>
      <c r="L11" s="147">
        <v>0.61112782727590387</v>
      </c>
      <c r="M11" s="257">
        <v>5</v>
      </c>
      <c r="N11" s="257">
        <v>6</v>
      </c>
      <c r="O11" s="257">
        <v>8</v>
      </c>
      <c r="P11" s="147">
        <v>0.54595241203387068</v>
      </c>
      <c r="Q11" s="257">
        <v>1</v>
      </c>
      <c r="R11" s="257">
        <v>1</v>
      </c>
      <c r="S11" s="257">
        <v>1</v>
      </c>
      <c r="T11" s="147">
        <v>0.54037897433293058</v>
      </c>
      <c r="U11" s="257">
        <v>1</v>
      </c>
      <c r="V11" s="257">
        <v>1</v>
      </c>
      <c r="W11" s="257">
        <v>1</v>
      </c>
      <c r="X11" s="97">
        <v>6.568116036866245E-3</v>
      </c>
      <c r="Y11" s="97">
        <v>-0.11576768359303091</v>
      </c>
    </row>
    <row r="12" spans="1:25" ht="28.35" customHeight="1">
      <c r="A12" s="76" t="s">
        <v>10</v>
      </c>
      <c r="B12" s="398"/>
      <c r="C12" s="96" t="s">
        <v>553</v>
      </c>
      <c r="D12" s="147">
        <v>0.62886483584653885</v>
      </c>
      <c r="E12" s="257">
        <v>4</v>
      </c>
      <c r="F12" s="257">
        <v>5</v>
      </c>
      <c r="G12" s="257">
        <v>6</v>
      </c>
      <c r="H12" s="147">
        <v>0.59734267349140846</v>
      </c>
      <c r="I12" s="257">
        <v>3</v>
      </c>
      <c r="J12" s="257">
        <v>5</v>
      </c>
      <c r="K12" s="257">
        <v>5</v>
      </c>
      <c r="L12" s="147">
        <v>0.61118947046992578</v>
      </c>
      <c r="M12" s="257">
        <v>6</v>
      </c>
      <c r="N12" s="257">
        <v>7</v>
      </c>
      <c r="O12" s="257">
        <v>9</v>
      </c>
      <c r="P12" s="147">
        <v>0.62607286468969914</v>
      </c>
      <c r="Q12" s="257">
        <v>6</v>
      </c>
      <c r="R12" s="257">
        <v>7</v>
      </c>
      <c r="S12" s="257">
        <v>7</v>
      </c>
      <c r="T12" s="147">
        <v>0.55943290277788871</v>
      </c>
      <c r="U12" s="257">
        <v>3</v>
      </c>
      <c r="V12" s="257">
        <v>3</v>
      </c>
      <c r="W12" s="257">
        <v>3</v>
      </c>
      <c r="X12" s="97">
        <v>2.3180659264780301E-2</v>
      </c>
      <c r="Y12" s="97">
        <v>-8.4681707052713051E-2</v>
      </c>
    </row>
    <row r="13" spans="1:25" ht="28.35" customHeight="1">
      <c r="A13" s="76" t="s">
        <v>11</v>
      </c>
      <c r="B13" s="398"/>
      <c r="C13" s="96" t="s">
        <v>554</v>
      </c>
      <c r="D13" s="147">
        <v>0.67667336126597177</v>
      </c>
      <c r="E13" s="257">
        <v>7</v>
      </c>
      <c r="F13" s="257">
        <v>9</v>
      </c>
      <c r="G13" s="257">
        <v>11</v>
      </c>
      <c r="H13" s="147">
        <v>0.61939308795766401</v>
      </c>
      <c r="I13" s="257">
        <v>6</v>
      </c>
      <c r="J13" s="257">
        <v>8</v>
      </c>
      <c r="K13" s="257">
        <v>8</v>
      </c>
      <c r="L13" s="147">
        <v>0.58101024168511106</v>
      </c>
      <c r="M13" s="257">
        <v>2</v>
      </c>
      <c r="N13" s="257">
        <v>3</v>
      </c>
      <c r="O13" s="257">
        <v>3</v>
      </c>
      <c r="P13" s="147">
        <v>0.59228646184651568</v>
      </c>
      <c r="Q13" s="257">
        <v>4</v>
      </c>
      <c r="R13" s="257">
        <v>5</v>
      </c>
      <c r="S13" s="257">
        <v>5</v>
      </c>
      <c r="T13" s="147">
        <v>0.59527209277635096</v>
      </c>
      <c r="U13" s="257">
        <v>4</v>
      </c>
      <c r="V13" s="257">
        <v>5</v>
      </c>
      <c r="W13" s="257">
        <v>5</v>
      </c>
      <c r="X13" s="97">
        <v>-6.1968476915222559E-2</v>
      </c>
      <c r="Y13" s="97">
        <v>2.4546643188037676E-2</v>
      </c>
    </row>
    <row r="14" spans="1:25" ht="28.35" customHeight="1">
      <c r="A14" s="76" t="s">
        <v>13</v>
      </c>
      <c r="B14" s="398"/>
      <c r="C14" s="96" t="s">
        <v>555</v>
      </c>
      <c r="D14" s="147">
        <v>0.56190292260036512</v>
      </c>
      <c r="E14" s="257">
        <v>2</v>
      </c>
      <c r="F14" s="257">
        <v>2</v>
      </c>
      <c r="G14" s="257">
        <v>2</v>
      </c>
      <c r="H14" s="147">
        <v>0.57466302336638653</v>
      </c>
      <c r="I14" s="257">
        <v>1</v>
      </c>
      <c r="J14" s="257">
        <v>2</v>
      </c>
      <c r="K14" s="257">
        <v>2</v>
      </c>
      <c r="L14" s="147">
        <v>0.58573414877369179</v>
      </c>
      <c r="M14" s="257">
        <v>3</v>
      </c>
      <c r="N14" s="257">
        <v>4</v>
      </c>
      <c r="O14" s="257">
        <v>4</v>
      </c>
      <c r="P14" s="147">
        <v>0.60024192215068628</v>
      </c>
      <c r="Q14" s="257">
        <v>5</v>
      </c>
      <c r="R14" s="257">
        <v>6</v>
      </c>
      <c r="S14" s="257">
        <v>6</v>
      </c>
      <c r="T14" s="147">
        <v>0.60153890215800565</v>
      </c>
      <c r="U14" s="257">
        <v>5</v>
      </c>
      <c r="V14" s="257">
        <v>6</v>
      </c>
      <c r="W14" s="257">
        <v>6</v>
      </c>
      <c r="X14" s="97">
        <v>1.9265421572542518E-2</v>
      </c>
      <c r="Y14" s="97">
        <v>2.6982810234648547E-2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0.63032894854574417</v>
      </c>
      <c r="E15" s="258">
        <v>5</v>
      </c>
      <c r="F15" s="258">
        <v>6</v>
      </c>
      <c r="G15" s="258">
        <v>7</v>
      </c>
      <c r="H15" s="148">
        <v>0.6131440603310111</v>
      </c>
      <c r="I15" s="258">
        <v>5</v>
      </c>
      <c r="J15" s="258">
        <v>7</v>
      </c>
      <c r="K15" s="258">
        <v>7</v>
      </c>
      <c r="L15" s="148">
        <v>0.53205135571916728</v>
      </c>
      <c r="M15" s="258">
        <v>1</v>
      </c>
      <c r="N15" s="258">
        <v>1</v>
      </c>
      <c r="O15" s="258">
        <v>1</v>
      </c>
      <c r="P15" s="148">
        <v>0.58163158496303502</v>
      </c>
      <c r="Q15" s="258">
        <v>3</v>
      </c>
      <c r="R15" s="258">
        <v>4</v>
      </c>
      <c r="S15" s="258">
        <v>4</v>
      </c>
      <c r="T15" s="148">
        <v>0.54300896187971492</v>
      </c>
      <c r="U15" s="258">
        <v>2</v>
      </c>
      <c r="V15" s="258">
        <v>2</v>
      </c>
      <c r="W15" s="258">
        <v>2</v>
      </c>
      <c r="X15" s="99">
        <v>-0.13225718042194723</v>
      </c>
      <c r="Y15" s="99">
        <v>2.0595015956187845E-2</v>
      </c>
    </row>
    <row r="16" spans="1:25" ht="28.35" customHeight="1" thickTop="1">
      <c r="A16" s="76" t="s">
        <v>3</v>
      </c>
      <c r="C16" s="100" t="s">
        <v>557</v>
      </c>
      <c r="D16" s="149">
        <v>0.6708842482835452</v>
      </c>
      <c r="E16" s="259"/>
      <c r="F16" s="260">
        <v>8</v>
      </c>
      <c r="G16" s="260">
        <v>10</v>
      </c>
      <c r="H16" s="149">
        <v>0.57356446119832805</v>
      </c>
      <c r="I16" s="259"/>
      <c r="J16" s="260">
        <v>1</v>
      </c>
      <c r="K16" s="260">
        <v>1</v>
      </c>
      <c r="L16" s="149">
        <v>0.658956661175366</v>
      </c>
      <c r="M16" s="259"/>
      <c r="N16" s="260">
        <v>9</v>
      </c>
      <c r="O16" s="260">
        <v>11</v>
      </c>
      <c r="P16" s="149">
        <v>0.70129133835610447</v>
      </c>
      <c r="Q16" s="259"/>
      <c r="R16" s="260">
        <v>9</v>
      </c>
      <c r="S16" s="260">
        <v>12</v>
      </c>
      <c r="T16" s="149">
        <v>0.72443555753914857</v>
      </c>
      <c r="U16" s="259"/>
      <c r="V16" s="260">
        <v>9</v>
      </c>
      <c r="W16" s="260">
        <v>12</v>
      </c>
      <c r="X16" s="101">
        <v>0.14887986574103818</v>
      </c>
      <c r="Y16" s="101">
        <v>9.9367530858538222E-2</v>
      </c>
    </row>
    <row r="17" spans="1:25" ht="28.35" customHeight="1">
      <c r="A17" s="76" t="s">
        <v>12</v>
      </c>
      <c r="C17" s="96" t="s">
        <v>558</v>
      </c>
      <c r="D17" s="147">
        <v>0.60655485984605528</v>
      </c>
      <c r="E17" s="261"/>
      <c r="F17" s="257">
        <v>3</v>
      </c>
      <c r="G17" s="257">
        <v>3</v>
      </c>
      <c r="H17" s="147">
        <v>0.5799094984868064</v>
      </c>
      <c r="I17" s="261"/>
      <c r="J17" s="257">
        <v>3</v>
      </c>
      <c r="K17" s="257">
        <v>3</v>
      </c>
      <c r="L17" s="147">
        <v>0.55834086254575677</v>
      </c>
      <c r="M17" s="261"/>
      <c r="N17" s="257">
        <v>2</v>
      </c>
      <c r="O17" s="257">
        <v>2</v>
      </c>
      <c r="P17" s="147">
        <v>0.5650590718408055</v>
      </c>
      <c r="Q17" s="261"/>
      <c r="R17" s="257">
        <v>2</v>
      </c>
      <c r="S17" s="257">
        <v>2</v>
      </c>
      <c r="T17" s="147">
        <v>0.59005005443561986</v>
      </c>
      <c r="U17" s="261"/>
      <c r="V17" s="257">
        <v>4</v>
      </c>
      <c r="W17" s="257">
        <v>4</v>
      </c>
      <c r="X17" s="97">
        <v>-3.7193106850862079E-2</v>
      </c>
      <c r="Y17" s="97">
        <v>5.6791816642767223E-2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0.62822599049923766</v>
      </c>
      <c r="E20" s="259"/>
      <c r="F20" s="260">
        <v>1</v>
      </c>
      <c r="G20" s="260">
        <v>4</v>
      </c>
      <c r="H20" s="149">
        <v>0.65647916331036804</v>
      </c>
      <c r="I20" s="259"/>
      <c r="J20" s="260">
        <v>1</v>
      </c>
      <c r="K20" s="260">
        <v>11</v>
      </c>
      <c r="L20" s="149">
        <v>0.5982468037006794</v>
      </c>
      <c r="M20" s="259"/>
      <c r="N20" s="260">
        <v>1</v>
      </c>
      <c r="O20" s="260">
        <v>5</v>
      </c>
      <c r="P20" s="149">
        <v>0.65596365600592488</v>
      </c>
      <c r="Q20" s="259"/>
      <c r="R20" s="260">
        <v>1</v>
      </c>
      <c r="S20" s="260">
        <v>8</v>
      </c>
      <c r="T20" s="149">
        <v>0.64931120044166024</v>
      </c>
      <c r="U20" s="259"/>
      <c r="V20" s="260">
        <v>1</v>
      </c>
      <c r="W20" s="260">
        <v>9</v>
      </c>
      <c r="X20" s="101">
        <v>-8.8704048603836294E-2</v>
      </c>
      <c r="Y20" s="101">
        <v>8.535673976877578E-2</v>
      </c>
    </row>
    <row r="21" spans="1:25" ht="28.35" customHeight="1">
      <c r="A21" s="76" t="s">
        <v>14</v>
      </c>
      <c r="C21" s="96" t="s">
        <v>560</v>
      </c>
      <c r="D21" s="147">
        <v>0.73038979751937427</v>
      </c>
      <c r="E21" s="261"/>
      <c r="F21" s="257">
        <v>3</v>
      </c>
      <c r="G21" s="257">
        <v>13</v>
      </c>
      <c r="H21" s="147">
        <v>0.74568725264164992</v>
      </c>
      <c r="I21" s="261"/>
      <c r="J21" s="257">
        <v>3</v>
      </c>
      <c r="K21" s="257">
        <v>14</v>
      </c>
      <c r="L21" s="147">
        <v>0.74832281784265353</v>
      </c>
      <c r="M21" s="261"/>
      <c r="N21" s="257">
        <v>3</v>
      </c>
      <c r="O21" s="257">
        <v>13</v>
      </c>
      <c r="P21" s="147">
        <v>0.74449656419467602</v>
      </c>
      <c r="Q21" s="261"/>
      <c r="R21" s="257">
        <v>3</v>
      </c>
      <c r="S21" s="257">
        <v>13</v>
      </c>
      <c r="T21" s="147">
        <v>0.7455897689143407</v>
      </c>
      <c r="U21" s="261"/>
      <c r="V21" s="257">
        <v>3</v>
      </c>
      <c r="W21" s="257">
        <v>14</v>
      </c>
      <c r="X21" s="97">
        <v>3.5344109633990151E-3</v>
      </c>
      <c r="Y21" s="97">
        <v>-3.6522325166991054E-3</v>
      </c>
    </row>
    <row r="22" spans="1:25" ht="28.35" customHeight="1">
      <c r="A22" s="76" t="s">
        <v>15</v>
      </c>
      <c r="C22" s="96" t="s">
        <v>561</v>
      </c>
      <c r="D22" s="147">
        <v>0.71533514313366464</v>
      </c>
      <c r="E22" s="261"/>
      <c r="F22" s="257">
        <v>2</v>
      </c>
      <c r="G22" s="257">
        <v>12</v>
      </c>
      <c r="H22" s="147">
        <v>0.71743952301214131</v>
      </c>
      <c r="I22" s="261"/>
      <c r="J22" s="257">
        <v>2</v>
      </c>
      <c r="K22" s="257">
        <v>12</v>
      </c>
      <c r="L22" s="147">
        <v>0.7223703694573218</v>
      </c>
      <c r="M22" s="261"/>
      <c r="N22" s="257">
        <v>2</v>
      </c>
      <c r="O22" s="257">
        <v>12</v>
      </c>
      <c r="P22" s="147">
        <v>0.69802420815594535</v>
      </c>
      <c r="Q22" s="261"/>
      <c r="R22" s="257">
        <v>2</v>
      </c>
      <c r="S22" s="257">
        <v>11</v>
      </c>
      <c r="T22" s="147">
        <v>0.6671472326324307</v>
      </c>
      <c r="U22" s="261"/>
      <c r="V22" s="257">
        <v>2</v>
      </c>
      <c r="W22" s="257">
        <v>11</v>
      </c>
      <c r="X22" s="97">
        <v>6.8728391551089452E-3</v>
      </c>
      <c r="Y22" s="97">
        <v>-7.6447123469886136E-2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0.64383566485818566</v>
      </c>
      <c r="E25" s="259"/>
      <c r="F25" s="259"/>
      <c r="G25" s="260">
        <v>8</v>
      </c>
      <c r="H25" s="149">
        <v>0.64548824965978446</v>
      </c>
      <c r="I25" s="259"/>
      <c r="J25" s="259"/>
      <c r="K25" s="260">
        <v>9</v>
      </c>
      <c r="L25" s="149">
        <v>0.60849264659440483</v>
      </c>
      <c r="M25" s="259"/>
      <c r="N25" s="259"/>
      <c r="O25" s="260">
        <v>7</v>
      </c>
      <c r="P25" s="149">
        <v>0.66765897343282821</v>
      </c>
      <c r="Q25" s="259"/>
      <c r="R25" s="259"/>
      <c r="S25" s="260">
        <v>10</v>
      </c>
      <c r="T25" s="149">
        <v>0.63743674387038263</v>
      </c>
      <c r="U25" s="259"/>
      <c r="V25" s="259"/>
      <c r="W25" s="260">
        <v>8</v>
      </c>
      <c r="X25" s="101">
        <v>-5.7314138692499461E-2</v>
      </c>
      <c r="Y25" s="101">
        <v>4.7566880944200918E-2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0.65209120751102678</v>
      </c>
      <c r="E28" s="265"/>
      <c r="F28" s="265"/>
      <c r="G28" s="265"/>
      <c r="H28" s="149">
        <v>0.65000797618951434</v>
      </c>
      <c r="I28" s="265"/>
      <c r="J28" s="265"/>
      <c r="K28" s="265"/>
      <c r="L28" s="149">
        <v>0.62586754627234509</v>
      </c>
      <c r="M28" s="265"/>
      <c r="N28" s="265"/>
      <c r="O28" s="265"/>
      <c r="P28" s="149">
        <v>0.6633221669340692</v>
      </c>
      <c r="Q28" s="265"/>
      <c r="R28" s="265"/>
      <c r="S28" s="265"/>
      <c r="T28" s="149">
        <v>0.64418354625044449</v>
      </c>
      <c r="U28" s="265"/>
      <c r="V28" s="265"/>
      <c r="W28" s="265"/>
      <c r="X28" s="105">
        <v>-3.7138667218648003E-2</v>
      </c>
      <c r="Y28" s="105">
        <v>2.9264978008828102E-2</v>
      </c>
    </row>
    <row r="29" spans="1:25" ht="28.35" customHeight="1">
      <c r="C29" s="96" t="s">
        <v>28</v>
      </c>
      <c r="D29" s="147">
        <v>0.63708230670196486</v>
      </c>
      <c r="E29" s="266"/>
      <c r="F29" s="266"/>
      <c r="G29" s="266"/>
      <c r="H29" s="147">
        <v>0.61626857414433756</v>
      </c>
      <c r="I29" s="266"/>
      <c r="J29" s="266"/>
      <c r="K29" s="266"/>
      <c r="L29" s="147">
        <v>0.60981023693515435</v>
      </c>
      <c r="M29" s="266"/>
      <c r="N29" s="266"/>
      <c r="O29" s="266"/>
      <c r="P29" s="147">
        <v>0.64101826034781206</v>
      </c>
      <c r="Q29" s="266"/>
      <c r="R29" s="266"/>
      <c r="S29" s="266"/>
      <c r="T29" s="147">
        <v>0.62147174538111205</v>
      </c>
      <c r="U29" s="266"/>
      <c r="V29" s="266"/>
      <c r="W29" s="266"/>
      <c r="X29" s="106">
        <v>-1.0479744514232836E-2</v>
      </c>
      <c r="Y29" s="106">
        <v>1.9123175931855974E-2</v>
      </c>
    </row>
    <row r="30" spans="1:25" ht="28.35" customHeight="1">
      <c r="C30" s="96" t="s">
        <v>29</v>
      </c>
      <c r="D30" s="147">
        <v>0.62959689219614146</v>
      </c>
      <c r="E30" s="266"/>
      <c r="F30" s="266"/>
      <c r="G30" s="266"/>
      <c r="H30" s="147">
        <v>0.61014206061812959</v>
      </c>
      <c r="I30" s="266"/>
      <c r="J30" s="266"/>
      <c r="K30" s="266"/>
      <c r="L30" s="147">
        <v>0.60633630581729892</v>
      </c>
      <c r="M30" s="266"/>
      <c r="N30" s="266"/>
      <c r="O30" s="266"/>
      <c r="P30" s="147">
        <v>0.59626419199860092</v>
      </c>
      <c r="Q30" s="266"/>
      <c r="R30" s="266"/>
      <c r="S30" s="266"/>
      <c r="T30" s="147">
        <v>0.5984054974671783</v>
      </c>
      <c r="U30" s="266"/>
      <c r="V30" s="266"/>
      <c r="W30" s="266"/>
      <c r="X30" s="106">
        <v>-6.2374896708072836E-3</v>
      </c>
      <c r="Y30" s="106">
        <v>-1.3079883678465243E-2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55" priority="1" operator="notEqual">
      <formula>""" """</formula>
    </cfRule>
    <cfRule type="cellIs" dxfId="54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584</v>
      </c>
    </row>
    <row r="3" spans="1:25" ht="15.75">
      <c r="A3" s="84" t="s">
        <v>104</v>
      </c>
    </row>
    <row r="4" spans="1:25" ht="15.75">
      <c r="A4" s="87" t="s">
        <v>75</v>
      </c>
      <c r="B4" s="394" t="s">
        <v>584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247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15.079137365546792</v>
      </c>
      <c r="E8" s="257">
        <v>2</v>
      </c>
      <c r="F8" s="257">
        <v>2</v>
      </c>
      <c r="G8" s="257">
        <v>5</v>
      </c>
      <c r="H8" s="122">
        <v>14.761772393134105</v>
      </c>
      <c r="I8" s="257">
        <v>1</v>
      </c>
      <c r="J8" s="257">
        <v>1</v>
      </c>
      <c r="K8" s="257">
        <v>3</v>
      </c>
      <c r="L8" s="122">
        <v>14.754094427177177</v>
      </c>
      <c r="M8" s="257">
        <v>3</v>
      </c>
      <c r="N8" s="257">
        <v>4</v>
      </c>
      <c r="O8" s="257">
        <v>7</v>
      </c>
      <c r="P8" s="122">
        <v>13.613487643867709</v>
      </c>
      <c r="Q8" s="257">
        <v>3</v>
      </c>
      <c r="R8" s="257">
        <v>3</v>
      </c>
      <c r="S8" s="257">
        <v>4</v>
      </c>
      <c r="T8" s="122">
        <v>14.045604132100451</v>
      </c>
      <c r="U8" s="257">
        <v>2</v>
      </c>
      <c r="V8" s="257">
        <v>2</v>
      </c>
      <c r="W8" s="257">
        <v>3</v>
      </c>
      <c r="X8" s="97">
        <v>-5.2012493841857577E-4</v>
      </c>
      <c r="Y8" s="97">
        <v>-4.8019910579647718E-2</v>
      </c>
    </row>
    <row r="9" spans="1:25" ht="28.35" customHeight="1">
      <c r="A9" s="76" t="s">
        <v>7</v>
      </c>
      <c r="B9" s="398"/>
      <c r="C9" s="96" t="s">
        <v>550</v>
      </c>
      <c r="D9" s="122">
        <v>16.524927041706309</v>
      </c>
      <c r="E9" s="257">
        <v>4</v>
      </c>
      <c r="F9" s="257">
        <v>4</v>
      </c>
      <c r="G9" s="257">
        <v>7</v>
      </c>
      <c r="H9" s="122">
        <v>17.141122225359762</v>
      </c>
      <c r="I9" s="257">
        <v>4</v>
      </c>
      <c r="J9" s="257">
        <v>5</v>
      </c>
      <c r="K9" s="257">
        <v>8</v>
      </c>
      <c r="L9" s="122">
        <v>17.805396641576458</v>
      </c>
      <c r="M9" s="257">
        <v>5</v>
      </c>
      <c r="N9" s="257">
        <v>6</v>
      </c>
      <c r="O9" s="257">
        <v>9</v>
      </c>
      <c r="P9" s="122">
        <v>18.564990096864143</v>
      </c>
      <c r="Q9" s="257">
        <v>5</v>
      </c>
      <c r="R9" s="257">
        <v>7</v>
      </c>
      <c r="S9" s="257">
        <v>10</v>
      </c>
      <c r="T9" s="122">
        <v>19.018159242558458</v>
      </c>
      <c r="U9" s="257">
        <v>5</v>
      </c>
      <c r="V9" s="257">
        <v>7</v>
      </c>
      <c r="W9" s="257">
        <v>10</v>
      </c>
      <c r="X9" s="97">
        <v>3.8753262912618602E-2</v>
      </c>
      <c r="Y9" s="97">
        <v>6.8112080028037258E-2</v>
      </c>
    </row>
    <row r="10" spans="1:25" ht="28.35" customHeight="1">
      <c r="A10" s="76" t="s">
        <v>8</v>
      </c>
      <c r="B10" s="398"/>
      <c r="C10" s="96" t="s">
        <v>551</v>
      </c>
      <c r="D10" s="122">
        <v>19.569404437502111</v>
      </c>
      <c r="E10" s="257">
        <v>6</v>
      </c>
      <c r="F10" s="257">
        <v>8</v>
      </c>
      <c r="G10" s="257">
        <v>11</v>
      </c>
      <c r="H10" s="122">
        <v>18.858493192345353</v>
      </c>
      <c r="I10" s="257">
        <v>5</v>
      </c>
      <c r="J10" s="257">
        <v>7</v>
      </c>
      <c r="K10" s="257">
        <v>10</v>
      </c>
      <c r="L10" s="122">
        <v>20.934573785118566</v>
      </c>
      <c r="M10" s="257">
        <v>6</v>
      </c>
      <c r="N10" s="257">
        <v>8</v>
      </c>
      <c r="O10" s="257">
        <v>11</v>
      </c>
      <c r="P10" s="122">
        <v>19.478943671869242</v>
      </c>
      <c r="Q10" s="257">
        <v>6</v>
      </c>
      <c r="R10" s="257">
        <v>8</v>
      </c>
      <c r="S10" s="257">
        <v>11</v>
      </c>
      <c r="T10" s="122">
        <v>18.679113496966359</v>
      </c>
      <c r="U10" s="257">
        <v>4</v>
      </c>
      <c r="V10" s="257">
        <v>6</v>
      </c>
      <c r="W10" s="257">
        <v>9</v>
      </c>
      <c r="X10" s="97">
        <v>0.11008729974332687</v>
      </c>
      <c r="Y10" s="97">
        <v>-0.10773853393449606</v>
      </c>
    </row>
    <row r="11" spans="1:25" ht="28.35" customHeight="1">
      <c r="A11" s="76" t="s">
        <v>9</v>
      </c>
      <c r="B11" s="398"/>
      <c r="C11" s="96" t="s">
        <v>552</v>
      </c>
      <c r="D11" s="122">
        <v>20.450544008608254</v>
      </c>
      <c r="E11" s="257">
        <v>7</v>
      </c>
      <c r="F11" s="257">
        <v>9</v>
      </c>
      <c r="G11" s="257">
        <v>12</v>
      </c>
      <c r="H11" s="122">
        <v>20.414697057184025</v>
      </c>
      <c r="I11" s="257">
        <v>6</v>
      </c>
      <c r="J11" s="257">
        <v>8</v>
      </c>
      <c r="K11" s="257">
        <v>11</v>
      </c>
      <c r="L11" s="122">
        <v>22.078887738856626</v>
      </c>
      <c r="M11" s="257">
        <v>7</v>
      </c>
      <c r="N11" s="257">
        <v>9</v>
      </c>
      <c r="O11" s="257">
        <v>12</v>
      </c>
      <c r="P11" s="122">
        <v>23.77011449158956</v>
      </c>
      <c r="Q11" s="257">
        <v>7</v>
      </c>
      <c r="R11" s="257">
        <v>9</v>
      </c>
      <c r="S11" s="257">
        <v>13</v>
      </c>
      <c r="T11" s="122">
        <v>22.913728293134209</v>
      </c>
      <c r="U11" s="257">
        <v>7</v>
      </c>
      <c r="V11" s="257">
        <v>9</v>
      </c>
      <c r="W11" s="257">
        <v>12</v>
      </c>
      <c r="X11" s="97">
        <v>8.1519244542840985E-2</v>
      </c>
      <c r="Y11" s="97">
        <v>3.7811712444569823E-2</v>
      </c>
    </row>
    <row r="12" spans="1:25" ht="28.35" customHeight="1">
      <c r="A12" s="76" t="s">
        <v>10</v>
      </c>
      <c r="B12" s="398"/>
      <c r="C12" s="96" t="s">
        <v>553</v>
      </c>
      <c r="D12" s="122">
        <v>18.693454494193887</v>
      </c>
      <c r="E12" s="257">
        <v>5</v>
      </c>
      <c r="F12" s="257">
        <v>7</v>
      </c>
      <c r="G12" s="257">
        <v>10</v>
      </c>
      <c r="H12" s="122">
        <v>24.108677799424836</v>
      </c>
      <c r="I12" s="257">
        <v>7</v>
      </c>
      <c r="J12" s="257">
        <v>9</v>
      </c>
      <c r="K12" s="257">
        <v>13</v>
      </c>
      <c r="L12" s="122">
        <v>17.265921082602642</v>
      </c>
      <c r="M12" s="257">
        <v>4</v>
      </c>
      <c r="N12" s="257">
        <v>5</v>
      </c>
      <c r="O12" s="257">
        <v>8</v>
      </c>
      <c r="P12" s="122">
        <v>26.217787719832749</v>
      </c>
      <c r="Q12" s="257">
        <v>8</v>
      </c>
      <c r="R12" s="257">
        <v>10</v>
      </c>
      <c r="S12" s="257">
        <v>14</v>
      </c>
      <c r="T12" s="122">
        <v>21.195622476749577</v>
      </c>
      <c r="U12" s="257">
        <v>6</v>
      </c>
      <c r="V12" s="257">
        <v>8</v>
      </c>
      <c r="W12" s="257">
        <v>11</v>
      </c>
      <c r="X12" s="97">
        <v>-0.28382961412282193</v>
      </c>
      <c r="Y12" s="97">
        <v>0.22759871166714363</v>
      </c>
    </row>
    <row r="13" spans="1:25" ht="28.35" customHeight="1">
      <c r="A13" s="76" t="s">
        <v>11</v>
      </c>
      <c r="B13" s="398"/>
      <c r="C13" s="96" t="s">
        <v>554</v>
      </c>
      <c r="D13" s="122">
        <v>14.071802118797292</v>
      </c>
      <c r="E13" s="257">
        <v>1</v>
      </c>
      <c r="F13" s="257">
        <v>1</v>
      </c>
      <c r="G13" s="257">
        <v>2</v>
      </c>
      <c r="H13" s="122">
        <v>14.869731911657217</v>
      </c>
      <c r="I13" s="257">
        <v>3</v>
      </c>
      <c r="J13" s="257">
        <v>3</v>
      </c>
      <c r="K13" s="257">
        <v>5</v>
      </c>
      <c r="L13" s="122">
        <v>14.613337874200514</v>
      </c>
      <c r="M13" s="257">
        <v>1</v>
      </c>
      <c r="N13" s="257">
        <v>2</v>
      </c>
      <c r="O13" s="257">
        <v>5</v>
      </c>
      <c r="P13" s="122">
        <v>13.181081688547094</v>
      </c>
      <c r="Q13" s="257">
        <v>2</v>
      </c>
      <c r="R13" s="257">
        <v>2</v>
      </c>
      <c r="S13" s="257">
        <v>3</v>
      </c>
      <c r="T13" s="122">
        <v>13.08209119931621</v>
      </c>
      <c r="U13" s="257">
        <v>1</v>
      </c>
      <c r="V13" s="257">
        <v>1</v>
      </c>
      <c r="W13" s="257">
        <v>2</v>
      </c>
      <c r="X13" s="97">
        <v>-1.7242680566130542E-2</v>
      </c>
      <c r="Y13" s="97">
        <v>-0.10478418333074213</v>
      </c>
    </row>
    <row r="14" spans="1:25" ht="28.35" customHeight="1">
      <c r="A14" s="76" t="s">
        <v>13</v>
      </c>
      <c r="B14" s="398"/>
      <c r="C14" s="96" t="s">
        <v>555</v>
      </c>
      <c r="D14" s="122">
        <v>15.302724978093446</v>
      </c>
      <c r="E14" s="257">
        <v>3</v>
      </c>
      <c r="F14" s="257">
        <v>3</v>
      </c>
      <c r="G14" s="257">
        <v>6</v>
      </c>
      <c r="H14" s="122">
        <v>14.819559686460186</v>
      </c>
      <c r="I14" s="257">
        <v>2</v>
      </c>
      <c r="J14" s="257">
        <v>2</v>
      </c>
      <c r="K14" s="257">
        <v>4</v>
      </c>
      <c r="L14" s="122">
        <v>14.699864188056369</v>
      </c>
      <c r="M14" s="257">
        <v>2</v>
      </c>
      <c r="N14" s="257">
        <v>3</v>
      </c>
      <c r="O14" s="257">
        <v>6</v>
      </c>
      <c r="P14" s="122">
        <v>16.376976068558605</v>
      </c>
      <c r="Q14" s="257">
        <v>4</v>
      </c>
      <c r="R14" s="257">
        <v>4</v>
      </c>
      <c r="S14" s="257">
        <v>7</v>
      </c>
      <c r="T14" s="122">
        <v>14.825755080120267</v>
      </c>
      <c r="U14" s="257">
        <v>3</v>
      </c>
      <c r="V14" s="257">
        <v>3</v>
      </c>
      <c r="W14" s="257">
        <v>6</v>
      </c>
      <c r="X14" s="97">
        <v>-8.0768592951636631E-3</v>
      </c>
      <c r="Y14" s="97">
        <v>8.5640853856447929E-3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32.815876817195104</v>
      </c>
      <c r="E15" s="258">
        <v>8</v>
      </c>
      <c r="F15" s="258">
        <v>10</v>
      </c>
      <c r="G15" s="258">
        <v>14</v>
      </c>
      <c r="H15" s="124">
        <v>26.328780207285572</v>
      </c>
      <c r="I15" s="258">
        <v>8</v>
      </c>
      <c r="J15" s="258">
        <v>10</v>
      </c>
      <c r="K15" s="258">
        <v>14</v>
      </c>
      <c r="L15" s="124">
        <v>30.199416700530069</v>
      </c>
      <c r="M15" s="258">
        <v>8</v>
      </c>
      <c r="N15" s="258">
        <v>10</v>
      </c>
      <c r="O15" s="258">
        <v>14</v>
      </c>
      <c r="P15" s="124">
        <v>0</v>
      </c>
      <c r="Q15" s="258">
        <v>1</v>
      </c>
      <c r="R15" s="258">
        <v>1</v>
      </c>
      <c r="S15" s="258">
        <v>1</v>
      </c>
      <c r="T15" s="124">
        <v>28.303317778121944</v>
      </c>
      <c r="U15" s="258">
        <v>8</v>
      </c>
      <c r="V15" s="258">
        <v>10</v>
      </c>
      <c r="W15" s="258">
        <v>14</v>
      </c>
      <c r="X15" s="99">
        <v>0.14701161477178615</v>
      </c>
      <c r="Y15" s="99">
        <v>-6.2785945212473049E-2</v>
      </c>
    </row>
    <row r="16" spans="1:25" ht="28.35" customHeight="1" thickTop="1">
      <c r="A16" s="76" t="s">
        <v>3</v>
      </c>
      <c r="C16" s="100" t="s">
        <v>557</v>
      </c>
      <c r="D16" s="126">
        <v>17.828188146611947</v>
      </c>
      <c r="E16" s="259"/>
      <c r="F16" s="260">
        <v>5</v>
      </c>
      <c r="G16" s="260">
        <v>8</v>
      </c>
      <c r="H16" s="126">
        <v>16.950599160567673</v>
      </c>
      <c r="I16" s="259"/>
      <c r="J16" s="260">
        <v>4</v>
      </c>
      <c r="K16" s="260">
        <v>7</v>
      </c>
      <c r="L16" s="126">
        <v>14.444781944398375</v>
      </c>
      <c r="M16" s="259"/>
      <c r="N16" s="260">
        <v>1</v>
      </c>
      <c r="O16" s="260">
        <v>4</v>
      </c>
      <c r="P16" s="126">
        <v>17.81874276244687</v>
      </c>
      <c r="Q16" s="259"/>
      <c r="R16" s="260">
        <v>6</v>
      </c>
      <c r="S16" s="260">
        <v>9</v>
      </c>
      <c r="T16" s="126">
        <v>16.611773141981054</v>
      </c>
      <c r="U16" s="259"/>
      <c r="V16" s="260">
        <v>4</v>
      </c>
      <c r="W16" s="260">
        <v>7</v>
      </c>
      <c r="X16" s="101">
        <v>-0.14783059834242329</v>
      </c>
      <c r="Y16" s="101">
        <v>0.15001896227467992</v>
      </c>
    </row>
    <row r="17" spans="1:25" ht="28.35" customHeight="1">
      <c r="A17" s="76" t="s">
        <v>12</v>
      </c>
      <c r="C17" s="96" t="s">
        <v>558</v>
      </c>
      <c r="D17" s="122">
        <v>17.865333475282426</v>
      </c>
      <c r="E17" s="261"/>
      <c r="F17" s="257">
        <v>6</v>
      </c>
      <c r="G17" s="257">
        <v>9</v>
      </c>
      <c r="H17" s="122">
        <v>18.187134057502536</v>
      </c>
      <c r="I17" s="261"/>
      <c r="J17" s="257">
        <v>6</v>
      </c>
      <c r="K17" s="257">
        <v>9</v>
      </c>
      <c r="L17" s="122">
        <v>18.054485376202969</v>
      </c>
      <c r="M17" s="261"/>
      <c r="N17" s="257">
        <v>7</v>
      </c>
      <c r="O17" s="257">
        <v>10</v>
      </c>
      <c r="P17" s="122">
        <v>17.61975853163419</v>
      </c>
      <c r="Q17" s="261"/>
      <c r="R17" s="257">
        <v>5</v>
      </c>
      <c r="S17" s="257">
        <v>8</v>
      </c>
      <c r="T17" s="122">
        <v>17.378941987480644</v>
      </c>
      <c r="U17" s="261"/>
      <c r="V17" s="257">
        <v>5</v>
      </c>
      <c r="W17" s="257">
        <v>8</v>
      </c>
      <c r="X17" s="97">
        <v>-7.2935450346476305E-3</v>
      </c>
      <c r="Y17" s="97">
        <v>-3.7416928516430414E-2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14.227802399839899</v>
      </c>
      <c r="E20" s="259"/>
      <c r="F20" s="260">
        <v>2</v>
      </c>
      <c r="G20" s="260">
        <v>4</v>
      </c>
      <c r="H20" s="126">
        <v>14.656200984487116</v>
      </c>
      <c r="I20" s="259"/>
      <c r="J20" s="260">
        <v>1</v>
      </c>
      <c r="K20" s="260">
        <v>2</v>
      </c>
      <c r="L20" s="126">
        <v>14.238610753287062</v>
      </c>
      <c r="M20" s="259"/>
      <c r="N20" s="260">
        <v>1</v>
      </c>
      <c r="O20" s="260">
        <v>2</v>
      </c>
      <c r="P20" s="126">
        <v>14.212371511354378</v>
      </c>
      <c r="Q20" s="259"/>
      <c r="R20" s="260">
        <v>1</v>
      </c>
      <c r="S20" s="260">
        <v>5</v>
      </c>
      <c r="T20" s="126">
        <v>14.218288107425446</v>
      </c>
      <c r="U20" s="259"/>
      <c r="V20" s="260">
        <v>1</v>
      </c>
      <c r="W20" s="260">
        <v>4</v>
      </c>
      <c r="X20" s="101">
        <v>-2.8492392513042919E-2</v>
      </c>
      <c r="Y20" s="101">
        <v>-1.4272913427966216E-3</v>
      </c>
    </row>
    <row r="21" spans="1:25" ht="28.35" customHeight="1">
      <c r="A21" s="76" t="s">
        <v>14</v>
      </c>
      <c r="C21" s="96" t="s">
        <v>560</v>
      </c>
      <c r="D21" s="122">
        <v>14.098949153262453</v>
      </c>
      <c r="E21" s="261"/>
      <c r="F21" s="257">
        <v>1</v>
      </c>
      <c r="G21" s="257">
        <v>3</v>
      </c>
      <c r="H21" s="122">
        <v>14.972833539843686</v>
      </c>
      <c r="I21" s="261"/>
      <c r="J21" s="257">
        <v>2</v>
      </c>
      <c r="K21" s="257">
        <v>6</v>
      </c>
      <c r="L21" s="122">
        <v>14.312510853207732</v>
      </c>
      <c r="M21" s="261"/>
      <c r="N21" s="257">
        <v>2</v>
      </c>
      <c r="O21" s="257">
        <v>3</v>
      </c>
      <c r="P21" s="122">
        <v>14.889680285955945</v>
      </c>
      <c r="Q21" s="261"/>
      <c r="R21" s="257">
        <v>2</v>
      </c>
      <c r="S21" s="257">
        <v>6</v>
      </c>
      <c r="T21" s="122">
        <v>14.497018887548743</v>
      </c>
      <c r="U21" s="261"/>
      <c r="V21" s="257">
        <v>2</v>
      </c>
      <c r="W21" s="257">
        <v>5</v>
      </c>
      <c r="X21" s="97">
        <v>-4.4101384342435379E-2</v>
      </c>
      <c r="Y21" s="97">
        <v>1.2891381270090596E-2</v>
      </c>
    </row>
    <row r="22" spans="1:25" ht="28.35" customHeight="1">
      <c r="A22" s="76" t="s">
        <v>15</v>
      </c>
      <c r="C22" s="96" t="s">
        <v>561</v>
      </c>
      <c r="D22" s="122">
        <v>22.181541045040827</v>
      </c>
      <c r="E22" s="261"/>
      <c r="F22" s="257">
        <v>3</v>
      </c>
      <c r="G22" s="257">
        <v>13</v>
      </c>
      <c r="H22" s="122">
        <v>23.124125835457644</v>
      </c>
      <c r="I22" s="261"/>
      <c r="J22" s="257">
        <v>3</v>
      </c>
      <c r="K22" s="257">
        <v>12</v>
      </c>
      <c r="L22" s="122">
        <v>22.427367037273502</v>
      </c>
      <c r="M22" s="261"/>
      <c r="N22" s="257">
        <v>3</v>
      </c>
      <c r="O22" s="257">
        <v>13</v>
      </c>
      <c r="P22" s="122">
        <v>23.453605537690198</v>
      </c>
      <c r="Q22" s="261"/>
      <c r="R22" s="257">
        <v>3</v>
      </c>
      <c r="S22" s="257">
        <v>12</v>
      </c>
      <c r="T22" s="122">
        <v>23.053299846788818</v>
      </c>
      <c r="U22" s="261"/>
      <c r="V22" s="257">
        <v>3</v>
      </c>
      <c r="W22" s="257">
        <v>13</v>
      </c>
      <c r="X22" s="97">
        <v>-3.0131249204489174E-2</v>
      </c>
      <c r="Y22" s="97">
        <v>2.790933097385162E-2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11.128537088720398</v>
      </c>
      <c r="E25" s="259"/>
      <c r="F25" s="259"/>
      <c r="G25" s="260">
        <v>1</v>
      </c>
      <c r="H25" s="126">
        <v>10.575662699719697</v>
      </c>
      <c r="I25" s="259"/>
      <c r="J25" s="259"/>
      <c r="K25" s="260">
        <v>1</v>
      </c>
      <c r="L25" s="126">
        <v>10.053634468205004</v>
      </c>
      <c r="M25" s="259"/>
      <c r="N25" s="259"/>
      <c r="O25" s="260">
        <v>1</v>
      </c>
      <c r="P25" s="126">
        <v>10.47088054484712</v>
      </c>
      <c r="Q25" s="259"/>
      <c r="R25" s="259"/>
      <c r="S25" s="260">
        <v>2</v>
      </c>
      <c r="T25" s="126">
        <v>9.7972659569806666</v>
      </c>
      <c r="U25" s="259"/>
      <c r="V25" s="259"/>
      <c r="W25" s="260">
        <v>1</v>
      </c>
      <c r="X25" s="101">
        <v>-4.9361278468963321E-2</v>
      </c>
      <c r="Y25" s="101">
        <v>-2.5500082784500777E-2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13.538393639442692</v>
      </c>
      <c r="E28" s="265"/>
      <c r="F28" s="265"/>
      <c r="G28" s="265"/>
      <c r="H28" s="126">
        <v>13.366385149189595</v>
      </c>
      <c r="I28" s="265"/>
      <c r="J28" s="265"/>
      <c r="K28" s="265"/>
      <c r="L28" s="126">
        <v>12.840108678950347</v>
      </c>
      <c r="M28" s="265"/>
      <c r="N28" s="265"/>
      <c r="O28" s="265"/>
      <c r="P28" s="126">
        <v>12.756052589730974</v>
      </c>
      <c r="Q28" s="265"/>
      <c r="R28" s="265"/>
      <c r="S28" s="265"/>
      <c r="T28" s="126">
        <v>12.571745742001337</v>
      </c>
      <c r="U28" s="265"/>
      <c r="V28" s="265"/>
      <c r="W28" s="265"/>
      <c r="X28" s="105">
        <v>-3.9373133750463252E-2</v>
      </c>
      <c r="Y28" s="105">
        <v>-2.0900363358213325E-2</v>
      </c>
    </row>
    <row r="29" spans="1:25" ht="28.35" customHeight="1">
      <c r="C29" s="96" t="s">
        <v>28</v>
      </c>
      <c r="D29" s="122">
        <v>17.176557594159128</v>
      </c>
      <c r="E29" s="266"/>
      <c r="F29" s="266"/>
      <c r="G29" s="266"/>
      <c r="H29" s="122">
        <v>17.045860692963718</v>
      </c>
      <c r="I29" s="266"/>
      <c r="J29" s="266"/>
      <c r="K29" s="266"/>
      <c r="L29" s="122">
        <v>16.010007754889909</v>
      </c>
      <c r="M29" s="266"/>
      <c r="N29" s="266"/>
      <c r="O29" s="266"/>
      <c r="P29" s="122">
        <v>16.998367300096398</v>
      </c>
      <c r="Q29" s="266"/>
      <c r="R29" s="266"/>
      <c r="S29" s="266"/>
      <c r="T29" s="122">
        <v>16.995357564730849</v>
      </c>
      <c r="U29" s="266"/>
      <c r="V29" s="266"/>
      <c r="W29" s="266"/>
      <c r="X29" s="106">
        <v>-6.0768591080965106E-2</v>
      </c>
      <c r="Y29" s="106">
        <v>6.1545867118021125E-2</v>
      </c>
    </row>
    <row r="30" spans="1:25" ht="28.35" customHeight="1">
      <c r="C30" s="96" t="s">
        <v>29</v>
      </c>
      <c r="D30" s="122">
        <v>17.609190767950096</v>
      </c>
      <c r="E30" s="266"/>
      <c r="F30" s="266"/>
      <c r="G30" s="266"/>
      <c r="H30" s="122">
        <v>17.999807708852558</v>
      </c>
      <c r="I30" s="266"/>
      <c r="J30" s="266"/>
      <c r="K30" s="266"/>
      <c r="L30" s="122">
        <v>17.535658862089548</v>
      </c>
      <c r="M30" s="266"/>
      <c r="N30" s="266"/>
      <c r="O30" s="266"/>
      <c r="P30" s="122">
        <v>17.470983082711374</v>
      </c>
      <c r="Q30" s="266"/>
      <c r="R30" s="266"/>
      <c r="S30" s="266"/>
      <c r="T30" s="122">
        <v>18.84863636976241</v>
      </c>
      <c r="U30" s="266"/>
      <c r="V30" s="266"/>
      <c r="W30" s="266"/>
      <c r="X30" s="106">
        <v>-2.5786322513586368E-2</v>
      </c>
      <c r="Y30" s="106">
        <v>7.4874717739371377E-2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53" priority="1" operator="notEqual">
      <formula>""" """</formula>
    </cfRule>
    <cfRule type="cellIs" dxfId="52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583</v>
      </c>
    </row>
    <row r="3" spans="1:25" ht="15.75">
      <c r="A3" s="84" t="s">
        <v>104</v>
      </c>
    </row>
    <row r="4" spans="1:25" ht="15.75">
      <c r="A4" s="87" t="s">
        <v>76</v>
      </c>
      <c r="B4" s="394" t="s">
        <v>583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248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6.6316790924978646</v>
      </c>
      <c r="E8" s="257">
        <v>7</v>
      </c>
      <c r="F8" s="257">
        <v>9</v>
      </c>
      <c r="G8" s="257">
        <v>10</v>
      </c>
      <c r="H8" s="122">
        <v>6.7742542925611913</v>
      </c>
      <c r="I8" s="257">
        <v>8</v>
      </c>
      <c r="J8" s="257">
        <v>10</v>
      </c>
      <c r="K8" s="257">
        <v>12</v>
      </c>
      <c r="L8" s="122">
        <v>6.7777795847503253</v>
      </c>
      <c r="M8" s="257">
        <v>6</v>
      </c>
      <c r="N8" s="257">
        <v>7</v>
      </c>
      <c r="O8" s="257">
        <v>8</v>
      </c>
      <c r="P8" s="122">
        <v>7.3456562062584814</v>
      </c>
      <c r="Q8" s="257">
        <v>7</v>
      </c>
      <c r="R8" s="257">
        <v>9</v>
      </c>
      <c r="S8" s="257">
        <v>12</v>
      </c>
      <c r="T8" s="122">
        <v>7.1196652745933173</v>
      </c>
      <c r="U8" s="257">
        <v>7</v>
      </c>
      <c r="V8" s="257">
        <v>9</v>
      </c>
      <c r="W8" s="257">
        <v>12</v>
      </c>
      <c r="X8" s="97">
        <v>5.2039560915284611E-4</v>
      </c>
      <c r="Y8" s="97">
        <v>5.0442137512441088E-2</v>
      </c>
    </row>
    <row r="9" spans="1:25" ht="28.35" customHeight="1">
      <c r="A9" s="76" t="s">
        <v>7</v>
      </c>
      <c r="B9" s="398"/>
      <c r="C9" s="96" t="s">
        <v>550</v>
      </c>
      <c r="D9" s="122">
        <v>6.051463933705473</v>
      </c>
      <c r="E9" s="257">
        <v>5</v>
      </c>
      <c r="F9" s="257">
        <v>7</v>
      </c>
      <c r="G9" s="257">
        <v>8</v>
      </c>
      <c r="H9" s="122">
        <v>5.8339237469559064</v>
      </c>
      <c r="I9" s="257">
        <v>5</v>
      </c>
      <c r="J9" s="257">
        <v>6</v>
      </c>
      <c r="K9" s="257">
        <v>7</v>
      </c>
      <c r="L9" s="122">
        <v>5.6162747740477279</v>
      </c>
      <c r="M9" s="257">
        <v>4</v>
      </c>
      <c r="N9" s="257">
        <v>5</v>
      </c>
      <c r="O9" s="257">
        <v>6</v>
      </c>
      <c r="P9" s="122">
        <v>5.3864828086760594</v>
      </c>
      <c r="Q9" s="257">
        <v>5</v>
      </c>
      <c r="R9" s="257">
        <v>5</v>
      </c>
      <c r="S9" s="257">
        <v>6</v>
      </c>
      <c r="T9" s="122">
        <v>5.2581324367198476</v>
      </c>
      <c r="U9" s="257">
        <v>4</v>
      </c>
      <c r="V9" s="257">
        <v>4</v>
      </c>
      <c r="W9" s="257">
        <v>5</v>
      </c>
      <c r="X9" s="97">
        <v>-3.7307476468431022E-2</v>
      </c>
      <c r="Y9" s="97">
        <v>-6.3768663702641781E-2</v>
      </c>
    </row>
    <row r="10" spans="1:25" ht="28.35" customHeight="1">
      <c r="A10" s="76" t="s">
        <v>8</v>
      </c>
      <c r="B10" s="398"/>
      <c r="C10" s="96" t="s">
        <v>551</v>
      </c>
      <c r="D10" s="122">
        <v>5.1100175439352435</v>
      </c>
      <c r="E10" s="257">
        <v>3</v>
      </c>
      <c r="F10" s="257">
        <v>3</v>
      </c>
      <c r="G10" s="257">
        <v>4</v>
      </c>
      <c r="H10" s="122">
        <v>5.3026505871948411</v>
      </c>
      <c r="I10" s="257">
        <v>4</v>
      </c>
      <c r="J10" s="257">
        <v>4</v>
      </c>
      <c r="K10" s="257">
        <v>5</v>
      </c>
      <c r="L10" s="122">
        <v>4.7767870044283134</v>
      </c>
      <c r="M10" s="257">
        <v>3</v>
      </c>
      <c r="N10" s="257">
        <v>3</v>
      </c>
      <c r="O10" s="257">
        <v>4</v>
      </c>
      <c r="P10" s="122">
        <v>5.1337486100140142</v>
      </c>
      <c r="Q10" s="257">
        <v>4</v>
      </c>
      <c r="R10" s="257">
        <v>4</v>
      </c>
      <c r="S10" s="257">
        <v>5</v>
      </c>
      <c r="T10" s="122">
        <v>5.3535731241335851</v>
      </c>
      <c r="U10" s="257">
        <v>5</v>
      </c>
      <c r="V10" s="257">
        <v>5</v>
      </c>
      <c r="W10" s="257">
        <v>6</v>
      </c>
      <c r="X10" s="97">
        <v>-9.9169947957049032E-2</v>
      </c>
      <c r="Y10" s="97">
        <v>0.12074771581202248</v>
      </c>
    </row>
    <row r="11" spans="1:25" ht="28.35" customHeight="1">
      <c r="A11" s="76" t="s">
        <v>9</v>
      </c>
      <c r="B11" s="398"/>
      <c r="C11" s="96" t="s">
        <v>552</v>
      </c>
      <c r="D11" s="122">
        <v>4.8898454710010144</v>
      </c>
      <c r="E11" s="257">
        <v>2</v>
      </c>
      <c r="F11" s="257">
        <v>2</v>
      </c>
      <c r="G11" s="257">
        <v>3</v>
      </c>
      <c r="H11" s="122">
        <v>4.8984317386580827</v>
      </c>
      <c r="I11" s="257">
        <v>3</v>
      </c>
      <c r="J11" s="257">
        <v>3</v>
      </c>
      <c r="K11" s="257">
        <v>4</v>
      </c>
      <c r="L11" s="122">
        <v>4.5292136625166153</v>
      </c>
      <c r="M11" s="257">
        <v>2</v>
      </c>
      <c r="N11" s="257">
        <v>2</v>
      </c>
      <c r="O11" s="257">
        <v>3</v>
      </c>
      <c r="P11" s="122">
        <v>4.2069633293260917</v>
      </c>
      <c r="Q11" s="257">
        <v>3</v>
      </c>
      <c r="R11" s="257">
        <v>3</v>
      </c>
      <c r="S11" s="257">
        <v>3</v>
      </c>
      <c r="T11" s="122">
        <v>4.3641959405603865</v>
      </c>
      <c r="U11" s="257">
        <v>2</v>
      </c>
      <c r="V11" s="257">
        <v>2</v>
      </c>
      <c r="W11" s="257">
        <v>3</v>
      </c>
      <c r="X11" s="97">
        <v>-7.5374751724643585E-2</v>
      </c>
      <c r="Y11" s="97">
        <v>-3.6434077579934332E-2</v>
      </c>
    </row>
    <row r="12" spans="1:25" ht="28.35" customHeight="1">
      <c r="A12" s="76" t="s">
        <v>10</v>
      </c>
      <c r="B12" s="398"/>
      <c r="C12" s="96" t="s">
        <v>553</v>
      </c>
      <c r="D12" s="122">
        <v>5.3494660406967371</v>
      </c>
      <c r="E12" s="257">
        <v>4</v>
      </c>
      <c r="F12" s="257">
        <v>4</v>
      </c>
      <c r="G12" s="257">
        <v>5</v>
      </c>
      <c r="H12" s="122">
        <v>4.1478840454031749</v>
      </c>
      <c r="I12" s="257">
        <v>2</v>
      </c>
      <c r="J12" s="257">
        <v>2</v>
      </c>
      <c r="K12" s="257">
        <v>2</v>
      </c>
      <c r="L12" s="122">
        <v>5.7917558826769602</v>
      </c>
      <c r="M12" s="257">
        <v>5</v>
      </c>
      <c r="N12" s="257">
        <v>6</v>
      </c>
      <c r="O12" s="257">
        <v>7</v>
      </c>
      <c r="P12" s="122">
        <v>3.8142043512067132</v>
      </c>
      <c r="Q12" s="257">
        <v>2</v>
      </c>
      <c r="R12" s="257">
        <v>2</v>
      </c>
      <c r="S12" s="257">
        <v>2</v>
      </c>
      <c r="T12" s="122">
        <v>4.7179553282615059</v>
      </c>
      <c r="U12" s="257">
        <v>3</v>
      </c>
      <c r="V12" s="257">
        <v>3</v>
      </c>
      <c r="W12" s="257">
        <v>4</v>
      </c>
      <c r="X12" s="97">
        <v>0.39631576468382224</v>
      </c>
      <c r="Y12" s="97">
        <v>-0.18540155630992194</v>
      </c>
    </row>
    <row r="13" spans="1:25" ht="28.35" customHeight="1">
      <c r="A13" s="76" t="s">
        <v>11</v>
      </c>
      <c r="B13" s="398"/>
      <c r="C13" s="96" t="s">
        <v>554</v>
      </c>
      <c r="D13" s="122">
        <v>7.1064103343536038</v>
      </c>
      <c r="E13" s="257">
        <v>8</v>
      </c>
      <c r="F13" s="257">
        <v>10</v>
      </c>
      <c r="G13" s="257">
        <v>13</v>
      </c>
      <c r="H13" s="122">
        <v>6.7250708078741077</v>
      </c>
      <c r="I13" s="257">
        <v>6</v>
      </c>
      <c r="J13" s="257">
        <v>8</v>
      </c>
      <c r="K13" s="257">
        <v>10</v>
      </c>
      <c r="L13" s="122">
        <v>6.8430635670545552</v>
      </c>
      <c r="M13" s="257">
        <v>8</v>
      </c>
      <c r="N13" s="257">
        <v>9</v>
      </c>
      <c r="O13" s="257">
        <v>10</v>
      </c>
      <c r="P13" s="122">
        <v>7.5866307760529983</v>
      </c>
      <c r="Q13" s="257">
        <v>8</v>
      </c>
      <c r="R13" s="257">
        <v>10</v>
      </c>
      <c r="S13" s="257">
        <v>13</v>
      </c>
      <c r="T13" s="122">
        <v>7.644037828235513</v>
      </c>
      <c r="U13" s="257">
        <v>8</v>
      </c>
      <c r="V13" s="257">
        <v>10</v>
      </c>
      <c r="W13" s="257">
        <v>13</v>
      </c>
      <c r="X13" s="97">
        <v>1.7545206965299931E-2</v>
      </c>
      <c r="Y13" s="97">
        <v>0.11704907507175455</v>
      </c>
    </row>
    <row r="14" spans="1:25" ht="28.35" customHeight="1">
      <c r="A14" s="76" t="s">
        <v>13</v>
      </c>
      <c r="B14" s="398"/>
      <c r="C14" s="96" t="s">
        <v>555</v>
      </c>
      <c r="D14" s="122">
        <v>6.534783846873979</v>
      </c>
      <c r="E14" s="257">
        <v>6</v>
      </c>
      <c r="F14" s="257">
        <v>8</v>
      </c>
      <c r="G14" s="257">
        <v>9</v>
      </c>
      <c r="H14" s="122">
        <v>6.7478388100399824</v>
      </c>
      <c r="I14" s="257">
        <v>7</v>
      </c>
      <c r="J14" s="257">
        <v>9</v>
      </c>
      <c r="K14" s="257">
        <v>11</v>
      </c>
      <c r="L14" s="122">
        <v>6.8027839387284921</v>
      </c>
      <c r="M14" s="257">
        <v>7</v>
      </c>
      <c r="N14" s="257">
        <v>8</v>
      </c>
      <c r="O14" s="257">
        <v>9</v>
      </c>
      <c r="P14" s="122">
        <v>6.1061333656086454</v>
      </c>
      <c r="Q14" s="257">
        <v>6</v>
      </c>
      <c r="R14" s="257">
        <v>8</v>
      </c>
      <c r="S14" s="257">
        <v>9</v>
      </c>
      <c r="T14" s="122">
        <v>6.7450190199141487</v>
      </c>
      <c r="U14" s="257">
        <v>6</v>
      </c>
      <c r="V14" s="257">
        <v>8</v>
      </c>
      <c r="W14" s="257">
        <v>9</v>
      </c>
      <c r="X14" s="97">
        <v>8.1426261407959721E-3</v>
      </c>
      <c r="Y14" s="97">
        <v>-8.4913646140495347E-3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3.0473054417245149</v>
      </c>
      <c r="E15" s="258">
        <v>1</v>
      </c>
      <c r="F15" s="258">
        <v>1</v>
      </c>
      <c r="G15" s="258">
        <v>1</v>
      </c>
      <c r="H15" s="124">
        <v>3.798125063626324</v>
      </c>
      <c r="I15" s="258">
        <v>1</v>
      </c>
      <c r="J15" s="258">
        <v>1</v>
      </c>
      <c r="K15" s="258">
        <v>1</v>
      </c>
      <c r="L15" s="124">
        <v>3.3113222348511377</v>
      </c>
      <c r="M15" s="258">
        <v>1</v>
      </c>
      <c r="N15" s="258">
        <v>1</v>
      </c>
      <c r="O15" s="258">
        <v>1</v>
      </c>
      <c r="P15" s="124">
        <v>0</v>
      </c>
      <c r="Q15" s="258">
        <v>1</v>
      </c>
      <c r="R15" s="258">
        <v>1</v>
      </c>
      <c r="S15" s="258">
        <v>1</v>
      </c>
      <c r="T15" s="124">
        <v>3.53315469175485</v>
      </c>
      <c r="U15" s="258">
        <v>1</v>
      </c>
      <c r="V15" s="258">
        <v>1</v>
      </c>
      <c r="W15" s="258">
        <v>1</v>
      </c>
      <c r="X15" s="99">
        <v>-0.12816924683106745</v>
      </c>
      <c r="Y15" s="99">
        <v>6.6992108037375875E-2</v>
      </c>
    </row>
    <row r="16" spans="1:25" ht="28.35" customHeight="1" thickTop="1">
      <c r="A16" s="76" t="s">
        <v>3</v>
      </c>
      <c r="C16" s="100" t="s">
        <v>557</v>
      </c>
      <c r="D16" s="126">
        <v>5.6090949443454194</v>
      </c>
      <c r="E16" s="259"/>
      <c r="F16" s="260">
        <v>6</v>
      </c>
      <c r="G16" s="260">
        <v>7</v>
      </c>
      <c r="H16" s="126">
        <v>5.8994964751824739</v>
      </c>
      <c r="I16" s="259"/>
      <c r="J16" s="260">
        <v>7</v>
      </c>
      <c r="K16" s="260">
        <v>8</v>
      </c>
      <c r="L16" s="126">
        <v>6.9229151665234774</v>
      </c>
      <c r="M16" s="259"/>
      <c r="N16" s="260">
        <v>10</v>
      </c>
      <c r="O16" s="260">
        <v>11</v>
      </c>
      <c r="P16" s="126">
        <v>5.612068221263665</v>
      </c>
      <c r="Q16" s="259"/>
      <c r="R16" s="260">
        <v>6</v>
      </c>
      <c r="S16" s="260">
        <v>7</v>
      </c>
      <c r="T16" s="126">
        <v>6.0198269712268893</v>
      </c>
      <c r="U16" s="259"/>
      <c r="V16" s="260">
        <v>7</v>
      </c>
      <c r="W16" s="260">
        <v>8</v>
      </c>
      <c r="X16" s="101">
        <v>0.17347560010354091</v>
      </c>
      <c r="Y16" s="101">
        <v>-0.13044912057619473</v>
      </c>
    </row>
    <row r="17" spans="1:25" ht="28.35" customHeight="1">
      <c r="A17" s="76" t="s">
        <v>12</v>
      </c>
      <c r="C17" s="96" t="s">
        <v>558</v>
      </c>
      <c r="D17" s="122">
        <v>5.5974325997527528</v>
      </c>
      <c r="E17" s="261"/>
      <c r="F17" s="257">
        <v>5</v>
      </c>
      <c r="G17" s="257">
        <v>6</v>
      </c>
      <c r="H17" s="122">
        <v>5.498392417619427</v>
      </c>
      <c r="I17" s="261"/>
      <c r="J17" s="257">
        <v>5</v>
      </c>
      <c r="K17" s="257">
        <v>6</v>
      </c>
      <c r="L17" s="122">
        <v>5.5387898306869916</v>
      </c>
      <c r="M17" s="261"/>
      <c r="N17" s="257">
        <v>4</v>
      </c>
      <c r="O17" s="257">
        <v>5</v>
      </c>
      <c r="P17" s="122">
        <v>5.6754466765513181</v>
      </c>
      <c r="Q17" s="261"/>
      <c r="R17" s="257">
        <v>7</v>
      </c>
      <c r="S17" s="257">
        <v>8</v>
      </c>
      <c r="T17" s="122">
        <v>5.7540902128586131</v>
      </c>
      <c r="U17" s="261"/>
      <c r="V17" s="257">
        <v>6</v>
      </c>
      <c r="W17" s="257">
        <v>7</v>
      </c>
      <c r="X17" s="97">
        <v>7.3471316703610512E-3</v>
      </c>
      <c r="Y17" s="97">
        <v>3.8871376014084413E-2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7.0284923271864708</v>
      </c>
      <c r="E20" s="259"/>
      <c r="F20" s="260">
        <v>2</v>
      </c>
      <c r="G20" s="260">
        <v>11</v>
      </c>
      <c r="H20" s="126">
        <v>6.8230505371647947</v>
      </c>
      <c r="I20" s="259"/>
      <c r="J20" s="260">
        <v>3</v>
      </c>
      <c r="K20" s="260">
        <v>13</v>
      </c>
      <c r="L20" s="126">
        <v>7.0231570855263703</v>
      </c>
      <c r="M20" s="259"/>
      <c r="N20" s="260">
        <v>3</v>
      </c>
      <c r="O20" s="260">
        <v>13</v>
      </c>
      <c r="P20" s="126">
        <v>7.0361234168491302</v>
      </c>
      <c r="Q20" s="259"/>
      <c r="R20" s="260">
        <v>3</v>
      </c>
      <c r="S20" s="260">
        <v>11</v>
      </c>
      <c r="T20" s="126">
        <v>7.033195504582257</v>
      </c>
      <c r="U20" s="259"/>
      <c r="V20" s="260">
        <v>3</v>
      </c>
      <c r="W20" s="260">
        <v>11</v>
      </c>
      <c r="X20" s="101">
        <v>2.9328017910992488E-2</v>
      </c>
      <c r="Y20" s="101">
        <v>1.4293314151514469E-3</v>
      </c>
    </row>
    <row r="21" spans="1:25" ht="28.35" customHeight="1">
      <c r="A21" s="76" t="s">
        <v>14</v>
      </c>
      <c r="C21" s="96" t="s">
        <v>560</v>
      </c>
      <c r="D21" s="122">
        <v>7.0927271893068937</v>
      </c>
      <c r="E21" s="261"/>
      <c r="F21" s="257">
        <v>3</v>
      </c>
      <c r="G21" s="257">
        <v>12</v>
      </c>
      <c r="H21" s="122">
        <v>6.6787625557910246</v>
      </c>
      <c r="I21" s="261"/>
      <c r="J21" s="257">
        <v>2</v>
      </c>
      <c r="K21" s="257">
        <v>9</v>
      </c>
      <c r="L21" s="122">
        <v>6.9868942651378259</v>
      </c>
      <c r="M21" s="261"/>
      <c r="N21" s="257">
        <v>2</v>
      </c>
      <c r="O21" s="257">
        <v>12</v>
      </c>
      <c r="P21" s="122">
        <v>6.7160609280724941</v>
      </c>
      <c r="Q21" s="261"/>
      <c r="R21" s="257">
        <v>2</v>
      </c>
      <c r="S21" s="257">
        <v>10</v>
      </c>
      <c r="T21" s="122">
        <v>6.8979699051015517</v>
      </c>
      <c r="U21" s="261"/>
      <c r="V21" s="257">
        <v>2</v>
      </c>
      <c r="W21" s="257">
        <v>10</v>
      </c>
      <c r="X21" s="97">
        <v>4.6136047923971413E-2</v>
      </c>
      <c r="Y21" s="97">
        <v>-1.2727308681337202E-2</v>
      </c>
    </row>
    <row r="22" spans="1:25" ht="28.35" customHeight="1">
      <c r="A22" s="76" t="s">
        <v>15</v>
      </c>
      <c r="C22" s="96" t="s">
        <v>561</v>
      </c>
      <c r="D22" s="122">
        <v>4.5082530468439748</v>
      </c>
      <c r="E22" s="261"/>
      <c r="F22" s="257">
        <v>1</v>
      </c>
      <c r="G22" s="257">
        <v>2</v>
      </c>
      <c r="H22" s="122">
        <v>4.3244877973576781</v>
      </c>
      <c r="I22" s="261"/>
      <c r="J22" s="257">
        <v>1</v>
      </c>
      <c r="K22" s="257">
        <v>3</v>
      </c>
      <c r="L22" s="122">
        <v>4.4588381611538921</v>
      </c>
      <c r="M22" s="261"/>
      <c r="N22" s="257">
        <v>1</v>
      </c>
      <c r="O22" s="257">
        <v>2</v>
      </c>
      <c r="P22" s="122">
        <v>4.2637367563506983</v>
      </c>
      <c r="Q22" s="261"/>
      <c r="R22" s="257">
        <v>1</v>
      </c>
      <c r="S22" s="257">
        <v>4</v>
      </c>
      <c r="T22" s="122">
        <v>4.3377737965755641</v>
      </c>
      <c r="U22" s="261"/>
      <c r="V22" s="257">
        <v>1</v>
      </c>
      <c r="W22" s="257">
        <v>2</v>
      </c>
      <c r="X22" s="97">
        <v>3.1067347184631666E-2</v>
      </c>
      <c r="Y22" s="97">
        <v>-2.7151549395324603E-2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8.9859070606286124</v>
      </c>
      <c r="E25" s="259"/>
      <c r="F25" s="259"/>
      <c r="G25" s="260">
        <v>14</v>
      </c>
      <c r="H25" s="126">
        <v>9.4556722202052139</v>
      </c>
      <c r="I25" s="259"/>
      <c r="J25" s="259"/>
      <c r="K25" s="260">
        <v>14</v>
      </c>
      <c r="L25" s="126">
        <v>9.9466516627647188</v>
      </c>
      <c r="M25" s="259"/>
      <c r="N25" s="259"/>
      <c r="O25" s="260">
        <v>14</v>
      </c>
      <c r="P25" s="126">
        <v>9.5502951802092255</v>
      </c>
      <c r="Q25" s="259"/>
      <c r="R25" s="259"/>
      <c r="S25" s="260">
        <v>14</v>
      </c>
      <c r="T25" s="126">
        <v>10.206929202401495</v>
      </c>
      <c r="U25" s="259"/>
      <c r="V25" s="259"/>
      <c r="W25" s="260">
        <v>14</v>
      </c>
      <c r="X25" s="101">
        <v>5.1924329770057343E-2</v>
      </c>
      <c r="Y25" s="101">
        <v>2.61673524379189E-2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7.3864006811458394</v>
      </c>
      <c r="E28" s="265"/>
      <c r="F28" s="265"/>
      <c r="G28" s="265"/>
      <c r="H28" s="126">
        <v>7.4814543261955162</v>
      </c>
      <c r="I28" s="265"/>
      <c r="J28" s="265"/>
      <c r="K28" s="265"/>
      <c r="L28" s="126">
        <v>7.7880960746022909</v>
      </c>
      <c r="M28" s="265"/>
      <c r="N28" s="265"/>
      <c r="O28" s="265"/>
      <c r="P28" s="126">
        <v>7.8394157829439468</v>
      </c>
      <c r="Q28" s="265"/>
      <c r="R28" s="265"/>
      <c r="S28" s="265"/>
      <c r="T28" s="126">
        <v>7.954344770584</v>
      </c>
      <c r="U28" s="265"/>
      <c r="V28" s="265"/>
      <c r="W28" s="265"/>
      <c r="X28" s="105">
        <v>4.098691712025837E-2</v>
      </c>
      <c r="Y28" s="105">
        <v>2.1346513241389253E-2</v>
      </c>
    </row>
    <row r="29" spans="1:25" ht="28.35" customHeight="1">
      <c r="C29" s="96" t="s">
        <v>28</v>
      </c>
      <c r="D29" s="122">
        <v>5.8302794390254462</v>
      </c>
      <c r="E29" s="266"/>
      <c r="F29" s="266"/>
      <c r="G29" s="266"/>
      <c r="H29" s="122">
        <v>5.8667101110691906</v>
      </c>
      <c r="I29" s="266"/>
      <c r="J29" s="266"/>
      <c r="K29" s="266"/>
      <c r="L29" s="122">
        <v>6.2847677337136432</v>
      </c>
      <c r="M29" s="266"/>
      <c r="N29" s="266"/>
      <c r="O29" s="266"/>
      <c r="P29" s="122">
        <v>5.6437574489074915</v>
      </c>
      <c r="Q29" s="266"/>
      <c r="R29" s="266"/>
      <c r="S29" s="266"/>
      <c r="T29" s="122">
        <v>5.8869585920427507</v>
      </c>
      <c r="U29" s="266"/>
      <c r="V29" s="266"/>
      <c r="W29" s="266"/>
      <c r="X29" s="106">
        <v>7.1259294345508817E-2</v>
      </c>
      <c r="Y29" s="106">
        <v>-6.3297349802906466E-2</v>
      </c>
    </row>
    <row r="30" spans="1:25" ht="28.35" customHeight="1">
      <c r="C30" s="96" t="s">
        <v>29</v>
      </c>
      <c r="D30" s="122">
        <v>5.7004649872011051</v>
      </c>
      <c r="E30" s="266"/>
      <c r="F30" s="266"/>
      <c r="G30" s="266"/>
      <c r="H30" s="122">
        <v>5.5682871670753737</v>
      </c>
      <c r="I30" s="266"/>
      <c r="J30" s="266"/>
      <c r="K30" s="266"/>
      <c r="L30" s="122">
        <v>5.7040153283623436</v>
      </c>
      <c r="M30" s="266"/>
      <c r="N30" s="266"/>
      <c r="O30" s="266"/>
      <c r="P30" s="122">
        <v>5.2601157093450368</v>
      </c>
      <c r="Q30" s="266"/>
      <c r="R30" s="266"/>
      <c r="S30" s="266"/>
      <c r="T30" s="122">
        <v>5.3058527804267168</v>
      </c>
      <c r="U30" s="266"/>
      <c r="V30" s="266"/>
      <c r="W30" s="266"/>
      <c r="X30" s="106">
        <v>2.4375208608046428E-2</v>
      </c>
      <c r="Y30" s="106">
        <v>-6.9803905672522371E-2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51" priority="1" operator="notEqual">
      <formula>""" """</formula>
    </cfRule>
    <cfRule type="cellIs" dxfId="5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9.140625" style="82"/>
    <col min="25" max="25" width="10.570312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582</v>
      </c>
    </row>
    <row r="3" spans="1:25" ht="15.75">
      <c r="A3" s="84" t="s">
        <v>104</v>
      </c>
    </row>
    <row r="4" spans="1:25" ht="15.75">
      <c r="A4" s="87" t="s">
        <v>77</v>
      </c>
      <c r="B4" s="394" t="s">
        <v>582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249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8.88334648880533</v>
      </c>
      <c r="E8" s="257">
        <v>8</v>
      </c>
      <c r="F8" s="257">
        <v>10</v>
      </c>
      <c r="G8" s="257">
        <v>14</v>
      </c>
      <c r="H8" s="122">
        <v>9.588186520004891</v>
      </c>
      <c r="I8" s="257">
        <v>8</v>
      </c>
      <c r="J8" s="257">
        <v>10</v>
      </c>
      <c r="K8" s="257">
        <v>14</v>
      </c>
      <c r="L8" s="122">
        <v>9.4109462774055217</v>
      </c>
      <c r="M8" s="257">
        <v>8</v>
      </c>
      <c r="N8" s="257">
        <v>10</v>
      </c>
      <c r="O8" s="257">
        <v>14</v>
      </c>
      <c r="P8" s="122">
        <v>10.842804614049701</v>
      </c>
      <c r="Q8" s="257">
        <v>8</v>
      </c>
      <c r="R8" s="257">
        <v>10</v>
      </c>
      <c r="S8" s="257">
        <v>14</v>
      </c>
      <c r="T8" s="122">
        <v>10.682867597956385</v>
      </c>
      <c r="U8" s="257">
        <v>8</v>
      </c>
      <c r="V8" s="257">
        <v>10</v>
      </c>
      <c r="W8" s="257">
        <v>14</v>
      </c>
      <c r="X8" s="97">
        <v>-1.8485272708199108E-2</v>
      </c>
      <c r="Y8" s="97">
        <v>0.13515339298074447</v>
      </c>
    </row>
    <row r="9" spans="1:25" ht="28.35" customHeight="1">
      <c r="A9" s="76" t="s">
        <v>7</v>
      </c>
      <c r="B9" s="398"/>
      <c r="C9" s="96" t="s">
        <v>550</v>
      </c>
      <c r="D9" s="122">
        <v>6.1960319350674844</v>
      </c>
      <c r="E9" s="257">
        <v>4</v>
      </c>
      <c r="F9" s="257">
        <v>5</v>
      </c>
      <c r="G9" s="257">
        <v>9</v>
      </c>
      <c r="H9" s="122">
        <v>6.4618389642967848</v>
      </c>
      <c r="I9" s="257">
        <v>4</v>
      </c>
      <c r="J9" s="257">
        <v>6</v>
      </c>
      <c r="K9" s="257">
        <v>10</v>
      </c>
      <c r="L9" s="122">
        <v>5.861258899346514</v>
      </c>
      <c r="M9" s="257">
        <v>3</v>
      </c>
      <c r="N9" s="257">
        <v>3</v>
      </c>
      <c r="O9" s="257">
        <v>6</v>
      </c>
      <c r="P9" s="122">
        <v>6.5172864907298882</v>
      </c>
      <c r="Q9" s="257">
        <v>4</v>
      </c>
      <c r="R9" s="257">
        <v>5</v>
      </c>
      <c r="S9" s="257">
        <v>9</v>
      </c>
      <c r="T9" s="122">
        <v>6.2378540710650991</v>
      </c>
      <c r="U9" s="257">
        <v>4</v>
      </c>
      <c r="V9" s="257">
        <v>4</v>
      </c>
      <c r="W9" s="257">
        <v>7</v>
      </c>
      <c r="X9" s="97">
        <v>-9.2942592390280909E-2</v>
      </c>
      <c r="Y9" s="97">
        <v>6.4251584546209495E-2</v>
      </c>
    </row>
    <row r="10" spans="1:25" ht="28.35" customHeight="1">
      <c r="A10" s="76" t="s">
        <v>8</v>
      </c>
      <c r="B10" s="398"/>
      <c r="C10" s="96" t="s">
        <v>551</v>
      </c>
      <c r="D10" s="122">
        <v>6.452687557688936</v>
      </c>
      <c r="E10" s="257">
        <v>5</v>
      </c>
      <c r="F10" s="257">
        <v>7</v>
      </c>
      <c r="G10" s="257">
        <v>11</v>
      </c>
      <c r="H10" s="122">
        <v>6.9375197422598482</v>
      </c>
      <c r="I10" s="257">
        <v>5</v>
      </c>
      <c r="J10" s="257">
        <v>7</v>
      </c>
      <c r="K10" s="257">
        <v>11</v>
      </c>
      <c r="L10" s="122">
        <v>6.854500296459995</v>
      </c>
      <c r="M10" s="257">
        <v>5</v>
      </c>
      <c r="N10" s="257">
        <v>6</v>
      </c>
      <c r="O10" s="257">
        <v>10</v>
      </c>
      <c r="P10" s="122">
        <v>6.529168380922922</v>
      </c>
      <c r="Q10" s="257">
        <v>5</v>
      </c>
      <c r="R10" s="257">
        <v>6</v>
      </c>
      <c r="S10" s="257">
        <v>10</v>
      </c>
      <c r="T10" s="122">
        <v>6.8671047259422044</v>
      </c>
      <c r="U10" s="257">
        <v>5</v>
      </c>
      <c r="V10" s="257">
        <v>6</v>
      </c>
      <c r="W10" s="257">
        <v>10</v>
      </c>
      <c r="X10" s="97">
        <v>-1.1966732908036404E-2</v>
      </c>
      <c r="Y10" s="97">
        <v>1.8388546118699445E-3</v>
      </c>
    </row>
    <row r="11" spans="1:25" ht="28.35" customHeight="1">
      <c r="A11" s="76" t="s">
        <v>9</v>
      </c>
      <c r="B11" s="398"/>
      <c r="C11" s="96" t="s">
        <v>552</v>
      </c>
      <c r="D11" s="122">
        <v>4.7507006035541481</v>
      </c>
      <c r="E11" s="257">
        <v>2</v>
      </c>
      <c r="F11" s="257">
        <v>2</v>
      </c>
      <c r="G11" s="257">
        <v>3</v>
      </c>
      <c r="H11" s="122">
        <v>4.7437270595045042</v>
      </c>
      <c r="I11" s="257">
        <v>2</v>
      </c>
      <c r="J11" s="257">
        <v>2</v>
      </c>
      <c r="K11" s="257">
        <v>3</v>
      </c>
      <c r="L11" s="122">
        <v>4.7267331608675196</v>
      </c>
      <c r="M11" s="257">
        <v>2</v>
      </c>
      <c r="N11" s="257">
        <v>2</v>
      </c>
      <c r="O11" s="257">
        <v>3</v>
      </c>
      <c r="P11" s="122">
        <v>4.2050523141862293</v>
      </c>
      <c r="Q11" s="257">
        <v>2</v>
      </c>
      <c r="R11" s="257">
        <v>2</v>
      </c>
      <c r="S11" s="257">
        <v>2</v>
      </c>
      <c r="T11" s="122">
        <v>4.5140937684891291</v>
      </c>
      <c r="U11" s="257">
        <v>2</v>
      </c>
      <c r="V11" s="257">
        <v>2</v>
      </c>
      <c r="W11" s="257">
        <v>2</v>
      </c>
      <c r="X11" s="97">
        <v>-3.5823938485111118E-3</v>
      </c>
      <c r="Y11" s="97">
        <v>-4.4986544647543369E-2</v>
      </c>
    </row>
    <row r="12" spans="1:25" ht="28.35" customHeight="1">
      <c r="A12" s="76" t="s">
        <v>10</v>
      </c>
      <c r="B12" s="398"/>
      <c r="C12" s="96" t="s">
        <v>553</v>
      </c>
      <c r="D12" s="122">
        <v>5.9252337698329507</v>
      </c>
      <c r="E12" s="257">
        <v>3</v>
      </c>
      <c r="F12" s="257">
        <v>3</v>
      </c>
      <c r="G12" s="257">
        <v>7</v>
      </c>
      <c r="H12" s="122">
        <v>5.6975952703949106</v>
      </c>
      <c r="I12" s="257">
        <v>3</v>
      </c>
      <c r="J12" s="257">
        <v>3</v>
      </c>
      <c r="K12" s="257">
        <v>6</v>
      </c>
      <c r="L12" s="122">
        <v>6.5940732977871273</v>
      </c>
      <c r="M12" s="257">
        <v>4</v>
      </c>
      <c r="N12" s="257">
        <v>5</v>
      </c>
      <c r="O12" s="257">
        <v>9</v>
      </c>
      <c r="P12" s="122">
        <v>5.066916030262127</v>
      </c>
      <c r="Q12" s="257">
        <v>3</v>
      </c>
      <c r="R12" s="257">
        <v>3</v>
      </c>
      <c r="S12" s="257">
        <v>5</v>
      </c>
      <c r="T12" s="122">
        <v>4.7133369842741475</v>
      </c>
      <c r="U12" s="257">
        <v>3</v>
      </c>
      <c r="V12" s="257">
        <v>3</v>
      </c>
      <c r="W12" s="257">
        <v>4</v>
      </c>
      <c r="X12" s="97">
        <v>0.15734322724718219</v>
      </c>
      <c r="Y12" s="97">
        <v>-0.2852161673944581</v>
      </c>
    </row>
    <row r="13" spans="1:25" ht="28.35" customHeight="1">
      <c r="A13" s="76" t="s">
        <v>11</v>
      </c>
      <c r="B13" s="398"/>
      <c r="C13" s="96" t="s">
        <v>554</v>
      </c>
      <c r="D13" s="122">
        <v>7.5159346421274833</v>
      </c>
      <c r="E13" s="257">
        <v>7</v>
      </c>
      <c r="F13" s="257">
        <v>9</v>
      </c>
      <c r="G13" s="257">
        <v>13</v>
      </c>
      <c r="H13" s="122">
        <v>7.4233168487238688</v>
      </c>
      <c r="I13" s="257">
        <v>7</v>
      </c>
      <c r="J13" s="257">
        <v>9</v>
      </c>
      <c r="K13" s="257">
        <v>13</v>
      </c>
      <c r="L13" s="122">
        <v>7.7172024180620236</v>
      </c>
      <c r="M13" s="257">
        <v>6</v>
      </c>
      <c r="N13" s="257">
        <v>7</v>
      </c>
      <c r="O13" s="257">
        <v>11</v>
      </c>
      <c r="P13" s="122">
        <v>7.216387678403013</v>
      </c>
      <c r="Q13" s="257">
        <v>7</v>
      </c>
      <c r="R13" s="257">
        <v>9</v>
      </c>
      <c r="S13" s="257">
        <v>13</v>
      </c>
      <c r="T13" s="122">
        <v>8.4334014191718829</v>
      </c>
      <c r="U13" s="257">
        <v>7</v>
      </c>
      <c r="V13" s="257">
        <v>8</v>
      </c>
      <c r="W13" s="257">
        <v>12</v>
      </c>
      <c r="X13" s="97">
        <v>3.9589522490701246E-2</v>
      </c>
      <c r="Y13" s="97">
        <v>9.2805522300879906E-2</v>
      </c>
    </row>
    <row r="14" spans="1:25" ht="28.35" customHeight="1">
      <c r="A14" s="76" t="s">
        <v>13</v>
      </c>
      <c r="B14" s="398"/>
      <c r="C14" s="96" t="s">
        <v>555</v>
      </c>
      <c r="D14" s="122">
        <v>7.4256592286398462</v>
      </c>
      <c r="E14" s="257">
        <v>6</v>
      </c>
      <c r="F14" s="257">
        <v>8</v>
      </c>
      <c r="G14" s="257">
        <v>12</v>
      </c>
      <c r="H14" s="122">
        <v>7.4209910647547579</v>
      </c>
      <c r="I14" s="257">
        <v>6</v>
      </c>
      <c r="J14" s="257">
        <v>8</v>
      </c>
      <c r="K14" s="257">
        <v>12</v>
      </c>
      <c r="L14" s="122">
        <v>7.8087482719259835</v>
      </c>
      <c r="M14" s="257">
        <v>7</v>
      </c>
      <c r="N14" s="257">
        <v>8</v>
      </c>
      <c r="O14" s="257">
        <v>12</v>
      </c>
      <c r="P14" s="122">
        <v>6.9523933819652797</v>
      </c>
      <c r="Q14" s="257">
        <v>6</v>
      </c>
      <c r="R14" s="257">
        <v>8</v>
      </c>
      <c r="S14" s="257">
        <v>12</v>
      </c>
      <c r="T14" s="122">
        <v>7.6623190338752796</v>
      </c>
      <c r="U14" s="257">
        <v>6</v>
      </c>
      <c r="V14" s="257">
        <v>7</v>
      </c>
      <c r="W14" s="257">
        <v>11</v>
      </c>
      <c r="X14" s="97">
        <v>5.2251404669227952E-2</v>
      </c>
      <c r="Y14" s="97">
        <v>-1.8751947553124038E-2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2.773753660543409</v>
      </c>
      <c r="E15" s="258">
        <v>1</v>
      </c>
      <c r="F15" s="258">
        <v>1</v>
      </c>
      <c r="G15" s="258">
        <v>1</v>
      </c>
      <c r="H15" s="124">
        <v>2.686005699527966</v>
      </c>
      <c r="I15" s="258">
        <v>1</v>
      </c>
      <c r="J15" s="258">
        <v>1</v>
      </c>
      <c r="K15" s="258">
        <v>1</v>
      </c>
      <c r="L15" s="124">
        <v>2.8903331600725624</v>
      </c>
      <c r="M15" s="258">
        <v>1</v>
      </c>
      <c r="N15" s="258">
        <v>1</v>
      </c>
      <c r="O15" s="258">
        <v>1</v>
      </c>
      <c r="P15" s="124">
        <v>0</v>
      </c>
      <c r="Q15" s="258">
        <v>1</v>
      </c>
      <c r="R15" s="258">
        <v>1</v>
      </c>
      <c r="S15" s="258">
        <v>1</v>
      </c>
      <c r="T15" s="124">
        <v>2.9336034535362945</v>
      </c>
      <c r="U15" s="258">
        <v>1</v>
      </c>
      <c r="V15" s="258">
        <v>1</v>
      </c>
      <c r="W15" s="258">
        <v>1</v>
      </c>
      <c r="X15" s="99">
        <v>7.6071119499301343E-2</v>
      </c>
      <c r="Y15" s="99">
        <v>1.497069405751339E-2</v>
      </c>
    </row>
    <row r="16" spans="1:25" ht="28.35" customHeight="1" thickTop="1">
      <c r="A16" s="76" t="s">
        <v>3</v>
      </c>
      <c r="C16" s="100" t="s">
        <v>557</v>
      </c>
      <c r="D16" s="126">
        <v>6.1697954950308702</v>
      </c>
      <c r="E16" s="259"/>
      <c r="F16" s="260">
        <v>4</v>
      </c>
      <c r="G16" s="260">
        <v>8</v>
      </c>
      <c r="H16" s="126">
        <v>5.992853385335339</v>
      </c>
      <c r="I16" s="259"/>
      <c r="J16" s="260">
        <v>5</v>
      </c>
      <c r="K16" s="260">
        <v>8</v>
      </c>
      <c r="L16" s="126">
        <v>8.0044797224660922</v>
      </c>
      <c r="M16" s="259"/>
      <c r="N16" s="260">
        <v>9</v>
      </c>
      <c r="O16" s="260">
        <v>13</v>
      </c>
      <c r="P16" s="126">
        <v>6.5343382138978532</v>
      </c>
      <c r="Q16" s="259"/>
      <c r="R16" s="260">
        <v>7</v>
      </c>
      <c r="S16" s="260">
        <v>11</v>
      </c>
      <c r="T16" s="126">
        <v>8.5132268425238742</v>
      </c>
      <c r="U16" s="259"/>
      <c r="V16" s="260">
        <v>9</v>
      </c>
      <c r="W16" s="260">
        <v>13</v>
      </c>
      <c r="X16" s="101">
        <v>0.3356708745875967</v>
      </c>
      <c r="Y16" s="101">
        <v>6.3557799844240481E-2</v>
      </c>
    </row>
    <row r="17" spans="1:25" ht="28.35" customHeight="1">
      <c r="A17" s="76" t="s">
        <v>12</v>
      </c>
      <c r="C17" s="96" t="s">
        <v>558</v>
      </c>
      <c r="D17" s="122">
        <v>6.3719393570699001</v>
      </c>
      <c r="E17" s="261"/>
      <c r="F17" s="257">
        <v>6</v>
      </c>
      <c r="G17" s="257">
        <v>10</v>
      </c>
      <c r="H17" s="122">
        <v>5.9746794016230567</v>
      </c>
      <c r="I17" s="261"/>
      <c r="J17" s="257">
        <v>4</v>
      </c>
      <c r="K17" s="257">
        <v>7</v>
      </c>
      <c r="L17" s="122">
        <v>6.0526122622437111</v>
      </c>
      <c r="M17" s="261"/>
      <c r="N17" s="257">
        <v>4</v>
      </c>
      <c r="O17" s="257">
        <v>7</v>
      </c>
      <c r="P17" s="122">
        <v>5.9549013035594323</v>
      </c>
      <c r="Q17" s="261"/>
      <c r="R17" s="257">
        <v>4</v>
      </c>
      <c r="S17" s="257">
        <v>7</v>
      </c>
      <c r="T17" s="122">
        <v>6.6229432442757341</v>
      </c>
      <c r="U17" s="261"/>
      <c r="V17" s="257">
        <v>5</v>
      </c>
      <c r="W17" s="257">
        <v>9</v>
      </c>
      <c r="X17" s="97">
        <v>1.3043856478639482E-2</v>
      </c>
      <c r="Y17" s="97">
        <v>9.4228897758701136E-2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5.5021265623833218</v>
      </c>
      <c r="E20" s="259"/>
      <c r="F20" s="260">
        <v>3</v>
      </c>
      <c r="G20" s="260">
        <v>5</v>
      </c>
      <c r="H20" s="126">
        <v>5.2562062873107234</v>
      </c>
      <c r="I20" s="259"/>
      <c r="J20" s="260">
        <v>2</v>
      </c>
      <c r="K20" s="260">
        <v>4</v>
      </c>
      <c r="L20" s="126">
        <v>5.5253064576614719</v>
      </c>
      <c r="M20" s="259"/>
      <c r="N20" s="260">
        <v>3</v>
      </c>
      <c r="O20" s="260">
        <v>5</v>
      </c>
      <c r="P20" s="126">
        <v>4.8493961710611568</v>
      </c>
      <c r="Q20" s="259"/>
      <c r="R20" s="260">
        <v>2</v>
      </c>
      <c r="S20" s="260">
        <v>4</v>
      </c>
      <c r="T20" s="126">
        <v>4.790600458346419</v>
      </c>
      <c r="U20" s="259"/>
      <c r="V20" s="260">
        <v>2</v>
      </c>
      <c r="W20" s="260">
        <v>5</v>
      </c>
      <c r="X20" s="101">
        <v>5.1196653183189778E-2</v>
      </c>
      <c r="Y20" s="101">
        <v>-0.13297108584742823</v>
      </c>
    </row>
    <row r="21" spans="1:25" ht="28.35" customHeight="1">
      <c r="A21" s="76" t="s">
        <v>14</v>
      </c>
      <c r="C21" s="96" t="s">
        <v>560</v>
      </c>
      <c r="D21" s="122">
        <v>5.4485747805802767</v>
      </c>
      <c r="E21" s="261"/>
      <c r="F21" s="257">
        <v>2</v>
      </c>
      <c r="G21" s="257">
        <v>4</v>
      </c>
      <c r="H21" s="122">
        <v>5.3814359147605906</v>
      </c>
      <c r="I21" s="261"/>
      <c r="J21" s="257">
        <v>3</v>
      </c>
      <c r="K21" s="257">
        <v>5</v>
      </c>
      <c r="L21" s="122">
        <v>5.3851240869364236</v>
      </c>
      <c r="M21" s="261"/>
      <c r="N21" s="257">
        <v>2</v>
      </c>
      <c r="O21" s="257">
        <v>4</v>
      </c>
      <c r="P21" s="122">
        <v>5.2631001083748341</v>
      </c>
      <c r="Q21" s="261"/>
      <c r="R21" s="257">
        <v>3</v>
      </c>
      <c r="S21" s="257">
        <v>6</v>
      </c>
      <c r="T21" s="122">
        <v>5.5180137279781496</v>
      </c>
      <c r="U21" s="261"/>
      <c r="V21" s="257">
        <v>3</v>
      </c>
      <c r="W21" s="257">
        <v>6</v>
      </c>
      <c r="X21" s="97">
        <v>6.8535094243471484E-4</v>
      </c>
      <c r="Y21" s="97">
        <v>2.4677173431174593E-2</v>
      </c>
    </row>
    <row r="22" spans="1:25" ht="28.35" customHeight="1">
      <c r="A22" s="76" t="s">
        <v>15</v>
      </c>
      <c r="C22" s="96" t="s">
        <v>561</v>
      </c>
      <c r="D22" s="122">
        <v>4.7461576613331964</v>
      </c>
      <c r="E22" s="261"/>
      <c r="F22" s="257">
        <v>1</v>
      </c>
      <c r="G22" s="257">
        <v>2</v>
      </c>
      <c r="H22" s="122">
        <v>4.7050389532655208</v>
      </c>
      <c r="I22" s="261"/>
      <c r="J22" s="257">
        <v>1</v>
      </c>
      <c r="K22" s="257">
        <v>2</v>
      </c>
      <c r="L22" s="122">
        <v>4.6932488038058153</v>
      </c>
      <c r="M22" s="261"/>
      <c r="N22" s="257">
        <v>1</v>
      </c>
      <c r="O22" s="257">
        <v>2</v>
      </c>
      <c r="P22" s="122">
        <v>4.5600530529398515</v>
      </c>
      <c r="Q22" s="261"/>
      <c r="R22" s="257">
        <v>1</v>
      </c>
      <c r="S22" s="257">
        <v>3</v>
      </c>
      <c r="T22" s="122">
        <v>4.5592395051656522</v>
      </c>
      <c r="U22" s="261"/>
      <c r="V22" s="257">
        <v>1</v>
      </c>
      <c r="W22" s="257">
        <v>3</v>
      </c>
      <c r="X22" s="97">
        <v>-2.50585586576757E-3</v>
      </c>
      <c r="Y22" s="97">
        <v>-2.8553631874682073E-2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5.8145777179387137</v>
      </c>
      <c r="E25" s="259"/>
      <c r="F25" s="259"/>
      <c r="G25" s="260">
        <v>6</v>
      </c>
      <c r="H25" s="126">
        <v>6.0801052104230768</v>
      </c>
      <c r="I25" s="259"/>
      <c r="J25" s="259"/>
      <c r="K25" s="260">
        <v>9</v>
      </c>
      <c r="L25" s="126">
        <v>6.3777464961828256</v>
      </c>
      <c r="M25" s="259"/>
      <c r="N25" s="259"/>
      <c r="O25" s="260">
        <v>8</v>
      </c>
      <c r="P25" s="126">
        <v>6.041757281510824</v>
      </c>
      <c r="Q25" s="259"/>
      <c r="R25" s="259"/>
      <c r="S25" s="260">
        <v>8</v>
      </c>
      <c r="T25" s="126">
        <v>6.556884185471227</v>
      </c>
      <c r="U25" s="259"/>
      <c r="V25" s="259"/>
      <c r="W25" s="260">
        <v>8</v>
      </c>
      <c r="X25" s="101">
        <v>4.8953311737024663E-2</v>
      </c>
      <c r="Y25" s="101">
        <v>2.8087928768510517E-2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5.8524347768728457</v>
      </c>
      <c r="E28" s="265"/>
      <c r="F28" s="265"/>
      <c r="G28" s="265"/>
      <c r="H28" s="126">
        <v>5.9323319107998032</v>
      </c>
      <c r="I28" s="265"/>
      <c r="J28" s="265"/>
      <c r="K28" s="265"/>
      <c r="L28" s="126">
        <v>6.1744592282579074</v>
      </c>
      <c r="M28" s="265"/>
      <c r="N28" s="265"/>
      <c r="O28" s="265"/>
      <c r="P28" s="126">
        <v>6.0863862164608813</v>
      </c>
      <c r="Q28" s="265"/>
      <c r="R28" s="265"/>
      <c r="S28" s="265"/>
      <c r="T28" s="126">
        <v>6.278787407778152</v>
      </c>
      <c r="U28" s="265"/>
      <c r="V28" s="265"/>
      <c r="W28" s="265"/>
      <c r="X28" s="105">
        <v>4.0814863547555591E-2</v>
      </c>
      <c r="Y28" s="105">
        <v>1.6896731464802306E-2</v>
      </c>
    </row>
    <row r="29" spans="1:25" ht="28.35" customHeight="1">
      <c r="C29" s="96" t="s">
        <v>28</v>
      </c>
      <c r="D29" s="122">
        <v>6.0475146324319109</v>
      </c>
      <c r="E29" s="266"/>
      <c r="F29" s="266"/>
      <c r="G29" s="266"/>
      <c r="H29" s="122">
        <v>5.9837663934791978</v>
      </c>
      <c r="I29" s="266"/>
      <c r="J29" s="266"/>
      <c r="K29" s="266"/>
      <c r="L29" s="122">
        <v>6.2151793792132679</v>
      </c>
      <c r="M29" s="266"/>
      <c r="N29" s="266"/>
      <c r="O29" s="266"/>
      <c r="P29" s="122">
        <v>5.9983292925351286</v>
      </c>
      <c r="Q29" s="266"/>
      <c r="R29" s="266"/>
      <c r="S29" s="266"/>
      <c r="T29" s="122">
        <v>6.3973691282681635</v>
      </c>
      <c r="U29" s="266"/>
      <c r="V29" s="266"/>
      <c r="W29" s="266"/>
      <c r="X29" s="106">
        <v>3.8673465927121065E-2</v>
      </c>
      <c r="Y29" s="106">
        <v>2.9313675107146775E-2</v>
      </c>
    </row>
    <row r="30" spans="1:25" ht="28.35" customHeight="1">
      <c r="C30" s="96" t="s">
        <v>29</v>
      </c>
      <c r="D30" s="122">
        <v>6.3243597463782102</v>
      </c>
      <c r="E30" s="266"/>
      <c r="F30" s="266"/>
      <c r="G30" s="266"/>
      <c r="H30" s="122">
        <v>6.6996793532783165</v>
      </c>
      <c r="I30" s="266"/>
      <c r="J30" s="266"/>
      <c r="K30" s="266"/>
      <c r="L30" s="122">
        <v>6.7242867971235611</v>
      </c>
      <c r="M30" s="266"/>
      <c r="N30" s="266"/>
      <c r="O30" s="266"/>
      <c r="P30" s="122">
        <v>6.5232274358264046</v>
      </c>
      <c r="Q30" s="266"/>
      <c r="R30" s="266"/>
      <c r="S30" s="266"/>
      <c r="T30" s="122">
        <v>6.5524793985036514</v>
      </c>
      <c r="U30" s="266"/>
      <c r="V30" s="266"/>
      <c r="W30" s="266"/>
      <c r="X30" s="106">
        <v>3.6729285907097786E-3</v>
      </c>
      <c r="Y30" s="106">
        <v>-2.5550278238192226E-2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>
        <v>3.2999999999999994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>
        <v>3.2000000000000006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49" priority="1" operator="notEqual">
      <formula>""" """</formula>
    </cfRule>
    <cfRule type="cellIs" dxfId="4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8F62-A9DC-4601-B573-92B78DD939F0}">
  <sheetPr>
    <pageSetUpPr fitToPage="1"/>
  </sheetPr>
  <dimension ref="A1:S80"/>
  <sheetViews>
    <sheetView topLeftCell="B1" workbookViewId="0">
      <selection activeCell="D45" sqref="D45"/>
    </sheetView>
  </sheetViews>
  <sheetFormatPr defaultColWidth="9.140625" defaultRowHeight="12.75" outlineLevelRow="1" outlineLevelCol="1"/>
  <cols>
    <col min="1" max="1" width="36.5703125" style="332" hidden="1" customWidth="1" outlineLevel="1"/>
    <col min="2" max="2" width="33.85546875" style="332" customWidth="1" collapsed="1"/>
    <col min="3" max="5" width="15" style="332" bestFit="1" customWidth="1"/>
    <col min="6" max="6" width="15" style="332" customWidth="1"/>
    <col min="7" max="7" width="15" style="332" bestFit="1" customWidth="1"/>
    <col min="8" max="8" width="2.5703125" style="332" customWidth="1"/>
    <col min="9" max="9" width="10.28515625" style="332" bestFit="1" customWidth="1"/>
    <col min="10" max="10" width="9.42578125" style="332" customWidth="1"/>
    <col min="11" max="12" width="9.140625" style="332"/>
    <col min="13" max="13" width="15.42578125" style="332" customWidth="1"/>
    <col min="14" max="14" width="12.5703125" style="332" bestFit="1" customWidth="1"/>
    <col min="15" max="15" width="14.42578125" style="332" bestFit="1" customWidth="1"/>
    <col min="16" max="16" width="14" style="332" customWidth="1"/>
    <col min="17" max="17" width="14.42578125" style="332" customWidth="1"/>
    <col min="18" max="18" width="9.140625" style="332"/>
    <col min="19" max="19" width="21.140625" style="332" customWidth="1"/>
    <col min="20" max="16384" width="9.140625" style="332"/>
  </cols>
  <sheetData>
    <row r="1" spans="1:17" ht="20.25">
      <c r="B1" s="185" t="s">
        <v>17</v>
      </c>
      <c r="C1" s="246"/>
      <c r="D1" s="246"/>
      <c r="E1" s="246"/>
      <c r="F1" s="246"/>
      <c r="G1" s="246"/>
      <c r="H1" s="246"/>
      <c r="I1" s="246"/>
      <c r="J1" s="246"/>
    </row>
    <row r="2" spans="1:17" ht="15.75">
      <c r="B2" s="299" t="s">
        <v>370</v>
      </c>
      <c r="C2" s="246"/>
      <c r="D2" s="246"/>
      <c r="E2" s="246"/>
      <c r="F2" s="246"/>
      <c r="G2" s="246"/>
      <c r="I2" s="246"/>
      <c r="J2" s="246"/>
    </row>
    <row r="3" spans="1:17" ht="15.75">
      <c r="B3" s="299"/>
      <c r="C3" s="246"/>
      <c r="D3" s="246"/>
      <c r="E3" s="246"/>
      <c r="F3" s="246"/>
      <c r="G3" s="246"/>
      <c r="I3" s="246"/>
      <c r="J3" s="246"/>
      <c r="M3" s="300" t="s">
        <v>280</v>
      </c>
      <c r="N3" s="300" t="s">
        <v>280</v>
      </c>
      <c r="O3" s="300" t="s">
        <v>280</v>
      </c>
      <c r="P3" s="300" t="s">
        <v>280</v>
      </c>
      <c r="Q3" s="300" t="s">
        <v>280</v>
      </c>
    </row>
    <row r="4" spans="1:17">
      <c r="B4" s="301"/>
      <c r="C4" s="302" t="s">
        <v>521</v>
      </c>
      <c r="D4" s="302" t="s">
        <v>521</v>
      </c>
      <c r="E4" s="303" t="s">
        <v>522</v>
      </c>
      <c r="F4" s="302" t="s">
        <v>521</v>
      </c>
      <c r="G4" s="303" t="s">
        <v>522</v>
      </c>
      <c r="I4" s="304" t="s">
        <v>284</v>
      </c>
      <c r="J4" s="304" t="s">
        <v>284</v>
      </c>
      <c r="K4" s="333" t="s">
        <v>285</v>
      </c>
      <c r="M4" s="300" t="s">
        <v>367</v>
      </c>
      <c r="N4" s="300" t="s">
        <v>507</v>
      </c>
      <c r="O4" s="300" t="s">
        <v>512</v>
      </c>
      <c r="P4" s="300" t="s">
        <v>512</v>
      </c>
      <c r="Q4" s="300" t="s">
        <v>526</v>
      </c>
    </row>
    <row r="5" spans="1:17">
      <c r="B5" s="305"/>
      <c r="C5" s="306" t="s">
        <v>367</v>
      </c>
      <c r="D5" s="306" t="s">
        <v>507</v>
      </c>
      <c r="E5" s="306" t="s">
        <v>512</v>
      </c>
      <c r="F5" s="306" t="s">
        <v>512</v>
      </c>
      <c r="G5" s="306" t="s">
        <v>526</v>
      </c>
      <c r="I5" s="307" t="s">
        <v>539</v>
      </c>
      <c r="J5" s="307" t="s">
        <v>527</v>
      </c>
      <c r="K5" s="334" t="s">
        <v>516</v>
      </c>
      <c r="M5" s="308"/>
      <c r="N5" s="308"/>
      <c r="O5" s="308"/>
      <c r="P5" s="308"/>
      <c r="Q5" s="308"/>
    </row>
    <row r="6" spans="1:17">
      <c r="B6" s="309" t="s">
        <v>286</v>
      </c>
      <c r="C6" s="310"/>
      <c r="D6" s="311"/>
      <c r="E6" s="311"/>
      <c r="F6" s="311"/>
      <c r="G6" s="311"/>
      <c r="H6" s="335"/>
      <c r="I6" s="336"/>
      <c r="J6" s="313"/>
      <c r="K6" s="313"/>
      <c r="M6" s="308"/>
      <c r="N6" s="308"/>
      <c r="O6" s="308"/>
      <c r="P6" s="308"/>
      <c r="Q6" s="308"/>
    </row>
    <row r="7" spans="1:17">
      <c r="A7" s="332" t="s">
        <v>287</v>
      </c>
      <c r="B7" s="314" t="s">
        <v>288</v>
      </c>
      <c r="C7" s="337">
        <v>5160851779.6999998</v>
      </c>
      <c r="D7" s="337">
        <v>5317568640.1900005</v>
      </c>
      <c r="E7" s="337">
        <v>5546051843.922719</v>
      </c>
      <c r="F7" s="337">
        <v>5620723473.9500008</v>
      </c>
      <c r="G7" s="337">
        <v>5807875120.1886177</v>
      </c>
      <c r="I7" s="338">
        <v>5.7010046183281204E-2</v>
      </c>
      <c r="J7" s="339">
        <v>4.7208948569927411E-2</v>
      </c>
      <c r="K7" s="339">
        <v>4.0156357389891983E-2</v>
      </c>
      <c r="M7" s="315">
        <v>0</v>
      </c>
      <c r="N7" s="315">
        <v>0</v>
      </c>
      <c r="O7" s="315">
        <v>0</v>
      </c>
      <c r="P7" s="315">
        <v>0</v>
      </c>
      <c r="Q7" s="315">
        <v>0</v>
      </c>
    </row>
    <row r="8" spans="1:17">
      <c r="A8" s="332" t="s">
        <v>289</v>
      </c>
      <c r="B8" s="314" t="s">
        <v>361</v>
      </c>
      <c r="C8" s="337">
        <v>1385992876.4400001</v>
      </c>
      <c r="D8" s="337">
        <v>1454327798.4999998</v>
      </c>
      <c r="E8" s="337">
        <v>1539037685.1290302</v>
      </c>
      <c r="F8" s="340">
        <v>1542653708.9699998</v>
      </c>
      <c r="G8" s="337">
        <v>1593295154.7737274</v>
      </c>
      <c r="I8" s="338">
        <v>6.0733151467708746E-2</v>
      </c>
      <c r="J8" s="339">
        <v>3.5254152753347423E-2</v>
      </c>
      <c r="K8" s="339">
        <v>4.7558807101558465E-2</v>
      </c>
      <c r="M8" s="315">
        <v>0</v>
      </c>
      <c r="N8" s="315">
        <v>0</v>
      </c>
      <c r="O8" s="315">
        <v>0</v>
      </c>
      <c r="P8" s="315">
        <v>0</v>
      </c>
      <c r="Q8" s="315">
        <v>0</v>
      </c>
    </row>
    <row r="9" spans="1:17">
      <c r="A9" s="332" t="s">
        <v>290</v>
      </c>
      <c r="B9" s="314" t="s">
        <v>362</v>
      </c>
      <c r="C9" s="337">
        <v>2654459651.3600006</v>
      </c>
      <c r="D9" s="337">
        <v>2802641199.1299996</v>
      </c>
      <c r="E9" s="337">
        <v>2902406126.0304232</v>
      </c>
      <c r="F9" s="337">
        <v>3009536828.7400012</v>
      </c>
      <c r="G9" s="337">
        <v>3123525826.8752971</v>
      </c>
      <c r="I9" s="338">
        <v>7.3821661393626226E-2</v>
      </c>
      <c r="J9" s="339">
        <v>7.6184962146319535E-2</v>
      </c>
      <c r="K9" s="339">
        <v>5.573841466949836E-2</v>
      </c>
      <c r="M9" s="315">
        <v>0</v>
      </c>
      <c r="N9" s="315">
        <v>0</v>
      </c>
      <c r="O9" s="315">
        <v>0</v>
      </c>
      <c r="P9" s="315">
        <v>0</v>
      </c>
      <c r="Q9" s="315">
        <v>0</v>
      </c>
    </row>
    <row r="10" spans="1:17">
      <c r="A10" s="332" t="s">
        <v>291</v>
      </c>
      <c r="B10" s="314" t="s">
        <v>363</v>
      </c>
      <c r="C10" s="337">
        <v>1042374463.36</v>
      </c>
      <c r="D10" s="337">
        <v>975281957.91000021</v>
      </c>
      <c r="E10" s="337">
        <v>1014425076.4392481</v>
      </c>
      <c r="F10" s="337">
        <v>980525340.27999973</v>
      </c>
      <c r="G10" s="337">
        <v>998091849.43538916</v>
      </c>
      <c r="I10" s="338">
        <v>5.3762733202160629E-3</v>
      </c>
      <c r="J10" s="339">
        <v>-1.6100969291088951E-2</v>
      </c>
      <c r="K10" s="339">
        <v>-1.4366214168309632E-2</v>
      </c>
      <c r="M10" s="315">
        <v>0</v>
      </c>
      <c r="N10" s="315">
        <v>0</v>
      </c>
      <c r="O10" s="315">
        <v>0</v>
      </c>
      <c r="P10" s="315">
        <v>0</v>
      </c>
      <c r="Q10" s="315">
        <v>0</v>
      </c>
    </row>
    <row r="11" spans="1:17">
      <c r="A11" s="332" t="s">
        <v>292</v>
      </c>
      <c r="B11" s="314" t="s">
        <v>364</v>
      </c>
      <c r="C11" s="337">
        <v>78024788.809999987</v>
      </c>
      <c r="D11" s="337">
        <v>85317689.890000001</v>
      </c>
      <c r="E11" s="337">
        <v>90182953.338630512</v>
      </c>
      <c r="F11" s="337">
        <v>88007593.389999986</v>
      </c>
      <c r="G11" s="337">
        <v>92962290.835258693</v>
      </c>
      <c r="I11" s="338">
        <v>3.1528086419921442E-2</v>
      </c>
      <c r="J11" s="339">
        <v>3.0818878665372251E-2</v>
      </c>
      <c r="K11" s="339">
        <v>6.0127430332494125E-2</v>
      </c>
      <c r="M11" s="315">
        <v>0</v>
      </c>
      <c r="N11" s="315">
        <v>0</v>
      </c>
      <c r="O11" s="315">
        <v>0</v>
      </c>
      <c r="P11" s="315">
        <v>0</v>
      </c>
      <c r="Q11" s="315">
        <v>0</v>
      </c>
    </row>
    <row r="12" spans="1:17" hidden="1">
      <c r="A12" s="332" t="s">
        <v>293</v>
      </c>
      <c r="B12" s="314"/>
      <c r="C12" s="337">
        <v>20453008.019999996</v>
      </c>
      <c r="D12" s="337">
        <v>22978528.160000008</v>
      </c>
      <c r="E12" s="337">
        <v>23337690.708293974</v>
      </c>
      <c r="F12" s="337">
        <v>22114342.539999999</v>
      </c>
      <c r="G12" s="337">
        <v>23277693.675847981</v>
      </c>
      <c r="I12" s="338">
        <v>-3.7608397456210585E-2</v>
      </c>
      <c r="J12" s="339">
        <v>-2.5708213034407734E-3</v>
      </c>
      <c r="K12" s="339"/>
      <c r="M12" s="308"/>
      <c r="N12" s="308"/>
      <c r="O12" s="308"/>
      <c r="P12" s="308"/>
      <c r="Q12" s="308"/>
    </row>
    <row r="13" spans="1:17">
      <c r="A13" s="332" t="s">
        <v>320</v>
      </c>
      <c r="B13" s="316" t="s">
        <v>320</v>
      </c>
      <c r="C13" s="341">
        <v>-71910071.359999999</v>
      </c>
      <c r="D13" s="341">
        <v>-76790594.900000006</v>
      </c>
      <c r="E13" s="341">
        <v>-79069396.020837337</v>
      </c>
      <c r="F13" s="341">
        <v>-85153847.540413484</v>
      </c>
      <c r="G13" s="341">
        <v>-83253453.644235298</v>
      </c>
      <c r="I13" s="342">
        <v>-0.10890985610027459</v>
      </c>
      <c r="J13" s="343">
        <v>-5.2916271452172481E-2</v>
      </c>
      <c r="K13" s="343">
        <v>5.0035977551181166E-2</v>
      </c>
      <c r="M13" s="315">
        <v>0</v>
      </c>
      <c r="N13" s="315">
        <v>0</v>
      </c>
      <c r="O13" s="315">
        <v>0</v>
      </c>
      <c r="P13" s="315">
        <v>0</v>
      </c>
      <c r="Q13" s="315">
        <v>0</v>
      </c>
    </row>
    <row r="14" spans="1:17">
      <c r="A14" s="332" t="s">
        <v>318</v>
      </c>
      <c r="B14" s="316" t="s">
        <v>371</v>
      </c>
      <c r="C14" s="341">
        <v>-43032446.680000007</v>
      </c>
      <c r="D14" s="341">
        <v>-45880523.899999991</v>
      </c>
      <c r="E14" s="341">
        <v>-44403871.838833734</v>
      </c>
      <c r="F14" s="341">
        <v>-45031466.556717128</v>
      </c>
      <c r="G14" s="341">
        <v>-46571629.9132156</v>
      </c>
      <c r="I14" s="342">
        <v>1.8505833654677728E-2</v>
      </c>
      <c r="J14" s="343">
        <v>-4.8819122851490482E-2</v>
      </c>
      <c r="K14" s="343">
        <v>2.6695833154839033E-2</v>
      </c>
      <c r="M14" s="315">
        <v>0</v>
      </c>
      <c r="N14" s="315">
        <v>0</v>
      </c>
      <c r="O14" s="315">
        <v>0</v>
      </c>
      <c r="P14" s="315">
        <v>0</v>
      </c>
      <c r="Q14" s="315">
        <v>0</v>
      </c>
    </row>
    <row r="15" spans="1:17">
      <c r="A15" s="332" t="s">
        <v>294</v>
      </c>
      <c r="B15" s="316" t="s">
        <v>372</v>
      </c>
      <c r="C15" s="341">
        <v>-2628117830.3899999</v>
      </c>
      <c r="D15" s="341">
        <v>-2868050051.4599996</v>
      </c>
      <c r="E15" s="341">
        <v>-3153050441.3884354</v>
      </c>
      <c r="F15" s="341">
        <v>-3167131670.2200003</v>
      </c>
      <c r="G15" s="341">
        <v>-3355651723.6352649</v>
      </c>
      <c r="I15" s="342">
        <v>-0.10428047397839224</v>
      </c>
      <c r="J15" s="343">
        <v>-6.4255642595306695E-2</v>
      </c>
      <c r="K15" s="343">
        <v>8.4869123937117763E-2</v>
      </c>
      <c r="M15" s="315">
        <v>0</v>
      </c>
      <c r="N15" s="315">
        <v>0</v>
      </c>
      <c r="O15" s="315">
        <v>0</v>
      </c>
      <c r="P15" s="315">
        <v>0</v>
      </c>
      <c r="Q15" s="315">
        <v>0</v>
      </c>
    </row>
    <row r="16" spans="1:17">
      <c r="A16" s="332" t="s">
        <v>517</v>
      </c>
      <c r="B16" s="312" t="s">
        <v>517</v>
      </c>
      <c r="C16" s="337">
        <v>28024087.399999999</v>
      </c>
      <c r="D16" s="337">
        <v>190315917.49000001</v>
      </c>
      <c r="E16" s="337">
        <v>340655089.87993437</v>
      </c>
      <c r="F16" s="337">
        <v>265804249.34863582</v>
      </c>
      <c r="G16" s="337">
        <v>394933327.6742084</v>
      </c>
      <c r="I16" s="338">
        <v>0.39664749461958326</v>
      </c>
      <c r="J16" s="339">
        <v>0.15933487978531202</v>
      </c>
      <c r="K16" s="339">
        <v>1.4154465699511607</v>
      </c>
      <c r="M16" s="315">
        <v>0</v>
      </c>
      <c r="N16" s="315"/>
      <c r="O16" s="315"/>
      <c r="P16" s="315"/>
      <c r="Q16" s="315"/>
    </row>
    <row r="17" spans="1:19">
      <c r="A17" s="332" t="s">
        <v>518</v>
      </c>
      <c r="B17" s="344" t="s">
        <v>518</v>
      </c>
      <c r="C17" s="345">
        <v>2445815518.6700001</v>
      </c>
      <c r="D17" s="345">
        <v>2517163387.420001</v>
      </c>
      <c r="E17" s="345">
        <v>2610183224.5545468</v>
      </c>
      <c r="F17" s="345">
        <v>2589210738.9815059</v>
      </c>
      <c r="G17" s="345">
        <v>2717331640.6701107</v>
      </c>
      <c r="I17" s="346">
        <v>2.8622437431584657E-2</v>
      </c>
      <c r="J17" s="347">
        <v>4.1050151233674281E-2</v>
      </c>
      <c r="K17" s="347">
        <v>3.5713530376328739E-2</v>
      </c>
      <c r="L17" s="274"/>
      <c r="M17" s="315">
        <v>0</v>
      </c>
      <c r="N17" s="315">
        <v>0</v>
      </c>
      <c r="O17" s="315">
        <v>0</v>
      </c>
      <c r="P17" s="315">
        <v>0</v>
      </c>
      <c r="Q17" s="315">
        <v>0</v>
      </c>
      <c r="S17" s="317"/>
    </row>
    <row r="18" spans="1:19">
      <c r="A18" s="332" t="s">
        <v>295</v>
      </c>
      <c r="B18" s="314" t="s">
        <v>295</v>
      </c>
      <c r="C18" s="337">
        <v>2606969403.02</v>
      </c>
      <c r="D18" s="337">
        <v>2692137110.3200006</v>
      </c>
      <c r="E18" s="337">
        <v>2783011714.394897</v>
      </c>
      <c r="F18" s="337">
        <v>2816548756.1915059</v>
      </c>
      <c r="G18" s="337">
        <v>2935236251.7230654</v>
      </c>
      <c r="I18" s="338">
        <v>4.621296790367313E-2</v>
      </c>
      <c r="J18" s="339">
        <v>5.4697770958274994E-2</v>
      </c>
      <c r="K18" s="339">
        <v>4.0325018464958617E-2</v>
      </c>
      <c r="M18" s="315">
        <v>0</v>
      </c>
      <c r="N18" s="315">
        <v>0</v>
      </c>
      <c r="O18" s="315">
        <v>0</v>
      </c>
      <c r="P18" s="315">
        <v>0</v>
      </c>
      <c r="Q18" s="315">
        <v>0</v>
      </c>
    </row>
    <row r="19" spans="1:19">
      <c r="A19" s="332" t="s">
        <v>296</v>
      </c>
      <c r="B19" s="314" t="s">
        <v>297</v>
      </c>
      <c r="C19" s="337">
        <v>2537215197.7014003</v>
      </c>
      <c r="D19" s="337">
        <v>2663670669.0799999</v>
      </c>
      <c r="E19" s="337">
        <v>2716559679.4747567</v>
      </c>
      <c r="F19" s="337">
        <v>2795443999.7899995</v>
      </c>
      <c r="G19" s="337">
        <v>2868723051.9621997</v>
      </c>
      <c r="I19" s="338">
        <v>4.9470579167173234E-2</v>
      </c>
      <c r="J19" s="339">
        <v>5.6013263259824031E-2</v>
      </c>
      <c r="K19" s="339">
        <v>4.1782616473834855E-2</v>
      </c>
      <c r="M19" s="315">
        <v>0</v>
      </c>
      <c r="N19" s="315">
        <v>0</v>
      </c>
      <c r="O19" s="315">
        <v>0</v>
      </c>
      <c r="P19" s="315">
        <v>0</v>
      </c>
      <c r="Q19" s="315">
        <v>0</v>
      </c>
    </row>
    <row r="20" spans="1:19">
      <c r="A20" s="332" t="s">
        <v>298</v>
      </c>
      <c r="B20" s="314" t="s">
        <v>299</v>
      </c>
      <c r="C20" s="337">
        <v>69754205.318599701</v>
      </c>
      <c r="D20" s="337">
        <v>28466441.239999771</v>
      </c>
      <c r="E20" s="337">
        <v>66452034.920140743</v>
      </c>
      <c r="F20" s="337">
        <v>21104756.401505947</v>
      </c>
      <c r="G20" s="337">
        <v>66513199.760865688</v>
      </c>
      <c r="I20" s="338">
        <v>-0.25860924365036231</v>
      </c>
      <c r="J20" s="339">
        <v>9.204359324503919E-4</v>
      </c>
      <c r="K20" s="339">
        <v>-1.5734003217582448E-2</v>
      </c>
      <c r="M20" s="315">
        <v>2.6822090148925781E-7</v>
      </c>
      <c r="N20" s="315">
        <v>6.4074993133544922E-7</v>
      </c>
      <c r="O20" s="315">
        <v>1.2218952178955078E-6</v>
      </c>
      <c r="P20" s="315">
        <v>-3.1292438507080078E-7</v>
      </c>
      <c r="Q20" s="315">
        <v>4.4703483581542969E-7</v>
      </c>
    </row>
    <row r="21" spans="1:19">
      <c r="A21" s="332" t="s">
        <v>300</v>
      </c>
      <c r="B21" s="314" t="s">
        <v>300</v>
      </c>
      <c r="C21" s="337">
        <v>87668468.560000002</v>
      </c>
      <c r="D21" s="337">
        <v>68209310.840000018</v>
      </c>
      <c r="E21" s="337">
        <v>51270873.292583339</v>
      </c>
      <c r="F21" s="337">
        <v>33603749.609999992</v>
      </c>
      <c r="G21" s="337">
        <v>36386395.942420721</v>
      </c>
      <c r="I21" s="338">
        <v>-0.50734365739561571</v>
      </c>
      <c r="J21" s="339">
        <v>-0.29031058755762895</v>
      </c>
      <c r="K21" s="339">
        <v>-0.25406919921672622</v>
      </c>
      <c r="M21" s="315">
        <v>0</v>
      </c>
      <c r="N21" s="315">
        <v>0</v>
      </c>
      <c r="O21" s="315">
        <v>0</v>
      </c>
      <c r="P21" s="315">
        <v>0</v>
      </c>
      <c r="Q21" s="315">
        <v>0</v>
      </c>
    </row>
    <row r="22" spans="1:19">
      <c r="A22" s="332" t="s">
        <v>301</v>
      </c>
      <c r="B22" s="305" t="s">
        <v>302</v>
      </c>
      <c r="C22" s="348">
        <v>157422673.8785997</v>
      </c>
      <c r="D22" s="348">
        <v>96675752.07999979</v>
      </c>
      <c r="E22" s="348">
        <v>117722908.21272409</v>
      </c>
      <c r="F22" s="348">
        <v>54708506.011505939</v>
      </c>
      <c r="G22" s="348">
        <v>102899595.70328641</v>
      </c>
      <c r="I22" s="349">
        <v>-0.43410312478113122</v>
      </c>
      <c r="J22" s="350">
        <v>-0.12591697516215028</v>
      </c>
      <c r="K22" s="350">
        <v>-0.13214175349160173</v>
      </c>
      <c r="M22" s="315">
        <v>2.6822090148925781E-7</v>
      </c>
      <c r="N22" s="315">
        <v>6.2584877014160156E-7</v>
      </c>
      <c r="O22" s="315">
        <v>1.2218952178955078E-6</v>
      </c>
      <c r="P22" s="315">
        <v>-2.905726432800293E-7</v>
      </c>
      <c r="Q22" s="315">
        <v>4.6193599700927734E-7</v>
      </c>
    </row>
    <row r="23" spans="1:19">
      <c r="B23" s="309" t="s">
        <v>303</v>
      </c>
      <c r="C23" s="351"/>
      <c r="D23" s="351"/>
      <c r="E23" s="351"/>
      <c r="F23" s="351"/>
      <c r="G23" s="351"/>
      <c r="I23" s="352"/>
      <c r="J23" s="313"/>
      <c r="K23" s="313"/>
      <c r="M23" s="308"/>
      <c r="N23" s="308"/>
      <c r="O23" s="308"/>
      <c r="P23" s="308"/>
      <c r="Q23" s="308"/>
    </row>
    <row r="24" spans="1:19">
      <c r="A24" s="332" t="s">
        <v>304</v>
      </c>
      <c r="B24" s="314" t="s">
        <v>305</v>
      </c>
      <c r="C24" s="353">
        <v>964.5</v>
      </c>
      <c r="D24" s="353">
        <v>961</v>
      </c>
      <c r="E24" s="353">
        <v>961</v>
      </c>
      <c r="F24" s="353">
        <v>917</v>
      </c>
      <c r="G24" s="353">
        <v>961</v>
      </c>
      <c r="I24" s="338">
        <v>-4.57856399583767E-2</v>
      </c>
      <c r="J24" s="339">
        <v>0</v>
      </c>
      <c r="K24" s="339">
        <v>-1.2110738492639994E-3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</row>
    <row r="25" spans="1:19">
      <c r="A25" s="332" t="s">
        <v>306</v>
      </c>
      <c r="B25" s="314" t="s">
        <v>306</v>
      </c>
      <c r="C25" s="353">
        <v>47235</v>
      </c>
      <c r="D25" s="353">
        <v>48337.000000000007</v>
      </c>
      <c r="E25" s="353">
        <v>47995</v>
      </c>
      <c r="F25" s="353">
        <v>47164</v>
      </c>
      <c r="G25" s="353">
        <v>47727</v>
      </c>
      <c r="I25" s="338">
        <v>-2.4267124562964315E-2</v>
      </c>
      <c r="J25" s="339">
        <v>-5.583914991144856E-3</v>
      </c>
      <c r="K25" s="339">
        <v>3.4600161742939228E-3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</row>
    <row r="26" spans="1:19">
      <c r="A26" s="332" t="s">
        <v>307</v>
      </c>
      <c r="B26" s="314" t="s">
        <v>307</v>
      </c>
      <c r="C26" s="353">
        <v>3944835.2229999998</v>
      </c>
      <c r="D26" s="353">
        <v>1838743</v>
      </c>
      <c r="E26" s="353">
        <v>2099882.2985211285</v>
      </c>
      <c r="F26" s="353">
        <v>1736873.69</v>
      </c>
      <c r="G26" s="353">
        <v>1965626.7115651511</v>
      </c>
      <c r="I26" s="338">
        <v>-5.5401603160419977E-2</v>
      </c>
      <c r="J26" s="339">
        <v>-6.3934815322996275E-2</v>
      </c>
      <c r="K26" s="339">
        <v>-0.20721140706887708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</row>
    <row r="27" spans="1:19">
      <c r="A27" s="332" t="s">
        <v>308</v>
      </c>
      <c r="B27" s="314" t="s">
        <v>308</v>
      </c>
      <c r="C27" s="353">
        <v>3339561.0000000014</v>
      </c>
      <c r="D27" s="353">
        <v>3311047</v>
      </c>
      <c r="E27" s="353">
        <v>3548825.7533986471</v>
      </c>
      <c r="F27" s="353">
        <v>1620775.9999999993</v>
      </c>
      <c r="G27" s="353">
        <v>3468224.7533986475</v>
      </c>
      <c r="I27" s="338">
        <v>-0.5104944146066186</v>
      </c>
      <c r="J27" s="339">
        <v>-2.2712019580789389E-2</v>
      </c>
      <c r="K27" s="339">
        <v>1.2680897049887063E-2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</row>
    <row r="28" spans="1:19">
      <c r="A28" s="332" t="s">
        <v>164</v>
      </c>
      <c r="B28" s="305" t="s">
        <v>309</v>
      </c>
      <c r="C28" s="353">
        <v>177499.40103559414</v>
      </c>
      <c r="D28" s="353">
        <v>178232.72613335369</v>
      </c>
      <c r="E28" s="353">
        <v>174513.11071121923</v>
      </c>
      <c r="F28" s="353">
        <v>173654.70424574174</v>
      </c>
      <c r="G28" s="353">
        <v>175437.95752488417</v>
      </c>
      <c r="I28" s="338">
        <v>-2.568564139105789E-2</v>
      </c>
      <c r="J28" s="339">
        <v>5.2995835665055058E-3</v>
      </c>
      <c r="K28" s="339">
        <v>-3.886352653362235E-3</v>
      </c>
      <c r="M28" s="174"/>
      <c r="N28" s="174"/>
      <c r="O28" s="174"/>
      <c r="P28" s="174"/>
      <c r="Q28" s="174"/>
    </row>
    <row r="29" spans="1:19">
      <c r="B29" s="309" t="s">
        <v>310</v>
      </c>
      <c r="C29" s="354"/>
      <c r="D29" s="355"/>
      <c r="E29" s="355"/>
      <c r="F29" s="355"/>
      <c r="G29" s="355"/>
      <c r="I29" s="356"/>
      <c r="J29" s="319"/>
      <c r="K29" s="319"/>
      <c r="M29" s="308"/>
      <c r="N29" s="308"/>
      <c r="O29" s="308"/>
      <c r="P29" s="308"/>
      <c r="Q29" s="308"/>
    </row>
    <row r="30" spans="1:19">
      <c r="A30" s="332" t="s">
        <v>311</v>
      </c>
      <c r="B30" s="314" t="s">
        <v>312</v>
      </c>
      <c r="C30" s="337">
        <v>65422.118629288241</v>
      </c>
      <c r="D30" s="337">
        <v>66067.454705873533</v>
      </c>
      <c r="E30" s="337">
        <v>67435.472878776709</v>
      </c>
      <c r="F30" s="337">
        <v>67848.876378762856</v>
      </c>
      <c r="G30" s="337">
        <v>70084.562309483095</v>
      </c>
      <c r="I30" s="338">
        <v>2.6963679482130187E-2</v>
      </c>
      <c r="J30" s="339">
        <v>3.9283322524755526E-2</v>
      </c>
      <c r="K30" s="339">
        <v>2.3212696450626291E-2</v>
      </c>
      <c r="M30" s="174"/>
      <c r="N30" s="174"/>
      <c r="O30" s="174"/>
      <c r="P30" s="174"/>
      <c r="Q30" s="174"/>
    </row>
    <row r="31" spans="1:19">
      <c r="A31" s="332" t="s">
        <v>313</v>
      </c>
      <c r="B31" s="314" t="s">
        <v>313</v>
      </c>
      <c r="C31" s="339">
        <v>0.57761716705497057</v>
      </c>
      <c r="D31" s="339">
        <v>0.57694500955613548</v>
      </c>
      <c r="E31" s="339">
        <v>0.5726871043208781</v>
      </c>
      <c r="F31" s="339">
        <v>0.57596472962660816</v>
      </c>
      <c r="G31" s="339">
        <v>0.57294701097850498</v>
      </c>
      <c r="I31" s="338">
        <v>-1.6990872843869465E-3</v>
      </c>
      <c r="J31" s="339">
        <v>4.5383710522894916E-4</v>
      </c>
      <c r="K31" s="339">
        <v>-2.7023661939444832E-3</v>
      </c>
      <c r="M31" s="174"/>
      <c r="N31" s="174"/>
      <c r="O31" s="174"/>
      <c r="P31" s="174"/>
      <c r="Q31" s="174"/>
    </row>
    <row r="32" spans="1:19">
      <c r="A32" s="332" t="s">
        <v>314</v>
      </c>
      <c r="B32" s="314" t="s">
        <v>315</v>
      </c>
      <c r="C32" s="353">
        <v>13110.816967122912</v>
      </c>
      <c r="D32" s="353">
        <v>13334.399999999996</v>
      </c>
      <c r="E32" s="353">
        <v>13591.248724966814</v>
      </c>
      <c r="F32" s="353">
        <v>13613.51429246531</v>
      </c>
      <c r="G32" s="353">
        <v>13954.940000000002</v>
      </c>
      <c r="I32" s="338">
        <v>2.0931897383107856E-2</v>
      </c>
      <c r="J32" s="339">
        <v>2.6759224438670959E-2</v>
      </c>
      <c r="K32" s="339">
        <v>2.1016451073454068E-2</v>
      </c>
      <c r="M32" s="174">
        <v>0</v>
      </c>
      <c r="N32" s="174">
        <v>0</v>
      </c>
      <c r="O32" s="174">
        <v>-1.6370904631912708E-11</v>
      </c>
      <c r="P32" s="174">
        <v>0</v>
      </c>
      <c r="Q32" s="174">
        <v>0</v>
      </c>
    </row>
    <row r="33" spans="1:17">
      <c r="A33" s="332" t="s">
        <v>316</v>
      </c>
      <c r="B33" s="305" t="s">
        <v>316</v>
      </c>
      <c r="C33" s="357">
        <v>1079.8849157877005</v>
      </c>
      <c r="D33" s="358">
        <v>1132.0899999999999</v>
      </c>
      <c r="E33" s="358">
        <v>1154.4601628344003</v>
      </c>
      <c r="F33" s="358">
        <v>1134.5735318818995</v>
      </c>
      <c r="G33" s="358">
        <v>1168.9599999999996</v>
      </c>
      <c r="I33" s="349">
        <v>2.1937583424458396E-3</v>
      </c>
      <c r="J33" s="350">
        <v>1.2559841935125382E-2</v>
      </c>
      <c r="K33" s="350">
        <v>2.6772098313661674E-2</v>
      </c>
      <c r="M33" s="174">
        <v>0</v>
      </c>
      <c r="N33" s="174">
        <v>0</v>
      </c>
      <c r="O33" s="174">
        <v>0</v>
      </c>
      <c r="P33" s="174">
        <v>0</v>
      </c>
      <c r="Q33" s="174">
        <v>0</v>
      </c>
    </row>
    <row r="34" spans="1:17" outlineLevel="1">
      <c r="B34" s="301"/>
      <c r="C34" s="320" t="s">
        <v>521</v>
      </c>
      <c r="D34" s="320" t="s">
        <v>521</v>
      </c>
      <c r="E34" s="320" t="s">
        <v>522</v>
      </c>
      <c r="F34" s="320" t="s">
        <v>521</v>
      </c>
      <c r="G34" s="321" t="s">
        <v>522</v>
      </c>
      <c r="I34" s="304" t="s">
        <v>284</v>
      </c>
      <c r="J34" s="304" t="s">
        <v>284</v>
      </c>
      <c r="K34" s="333" t="s">
        <v>285</v>
      </c>
      <c r="M34" s="308"/>
      <c r="N34" s="308"/>
      <c r="O34" s="308"/>
      <c r="P34" s="308"/>
      <c r="Q34" s="308"/>
    </row>
    <row r="35" spans="1:17" outlineLevel="1">
      <c r="B35" s="305"/>
      <c r="C35" s="306" t="s">
        <v>367</v>
      </c>
      <c r="D35" s="306" t="s">
        <v>507</v>
      </c>
      <c r="E35" s="306" t="s">
        <v>512</v>
      </c>
      <c r="F35" s="306" t="s">
        <v>512</v>
      </c>
      <c r="G35" s="322" t="s">
        <v>526</v>
      </c>
      <c r="I35" s="307" t="s">
        <v>539</v>
      </c>
      <c r="J35" s="307" t="s">
        <v>527</v>
      </c>
      <c r="K35" s="334" t="s">
        <v>516</v>
      </c>
      <c r="M35" s="308"/>
      <c r="N35" s="308"/>
      <c r="O35" s="308"/>
      <c r="P35" s="308"/>
      <c r="Q35" s="308"/>
    </row>
    <row r="36" spans="1:17">
      <c r="B36" s="309" t="s">
        <v>317</v>
      </c>
      <c r="C36" s="351"/>
      <c r="D36" s="351"/>
      <c r="E36" s="351"/>
      <c r="F36" s="351"/>
      <c r="G36" s="351"/>
      <c r="I36" s="352"/>
      <c r="J36" s="313"/>
      <c r="K36" s="313"/>
      <c r="M36" s="308"/>
      <c r="N36" s="308"/>
      <c r="O36" s="308"/>
      <c r="P36" s="308"/>
      <c r="Q36" s="308"/>
    </row>
    <row r="37" spans="1:17" hidden="1">
      <c r="A37" s="332" t="s">
        <v>318</v>
      </c>
      <c r="B37" s="314" t="s">
        <v>318</v>
      </c>
      <c r="C37" s="337">
        <v>43032446.680000007</v>
      </c>
      <c r="D37" s="337">
        <v>45880523.899999991</v>
      </c>
      <c r="E37" s="337">
        <v>44403871.838833734</v>
      </c>
      <c r="F37" s="337">
        <v>45031466.556717128</v>
      </c>
      <c r="G37" s="337">
        <v>46571629.9132156</v>
      </c>
      <c r="I37" s="338">
        <v>-1.8505833654677728E-2</v>
      </c>
      <c r="J37" s="339">
        <v>1.4133783652049203E-2</v>
      </c>
      <c r="K37" s="339">
        <v>2.6695833154839033E-2</v>
      </c>
      <c r="M37" s="315">
        <v>0</v>
      </c>
      <c r="N37" s="315">
        <v>0</v>
      </c>
      <c r="O37" s="315">
        <v>0</v>
      </c>
      <c r="P37" s="315">
        <v>0</v>
      </c>
      <c r="Q37" s="315">
        <v>0</v>
      </c>
    </row>
    <row r="38" spans="1:17">
      <c r="A38" s="332" t="s">
        <v>200</v>
      </c>
      <c r="B38" s="314" t="s">
        <v>319</v>
      </c>
      <c r="C38" s="359">
        <v>8.3382450256111566E-3</v>
      </c>
      <c r="D38" s="359">
        <v>8.6281018646823995E-3</v>
      </c>
      <c r="E38" s="359">
        <v>8.0063932124058365E-3</v>
      </c>
      <c r="F38" s="359">
        <v>8.0116851087625139E-3</v>
      </c>
      <c r="G38" s="359">
        <v>8.0187037340608541E-3</v>
      </c>
      <c r="I38" s="338">
        <v>-7.144291590286822E-2</v>
      </c>
      <c r="J38" s="339">
        <v>1.5375864422875196E-3</v>
      </c>
      <c r="K38" s="339">
        <v>-1.2940866187493016E-2</v>
      </c>
      <c r="M38" s="308"/>
      <c r="N38" s="308"/>
      <c r="O38" s="308"/>
      <c r="P38" s="308"/>
      <c r="Q38" s="308"/>
    </row>
    <row r="39" spans="1:17" hidden="1">
      <c r="A39" s="332" t="s">
        <v>320</v>
      </c>
      <c r="B39" s="314" t="s">
        <v>321</v>
      </c>
      <c r="C39" s="337">
        <v>71910071.359999999</v>
      </c>
      <c r="D39" s="337">
        <v>76790594.900000006</v>
      </c>
      <c r="E39" s="337">
        <v>79069396.020837337</v>
      </c>
      <c r="F39" s="337">
        <v>85153847.540413484</v>
      </c>
      <c r="G39" s="337">
        <v>83253453.644235298</v>
      </c>
      <c r="I39" s="338">
        <v>0.10890985610027459</v>
      </c>
      <c r="J39" s="339">
        <v>5.2916271452172481E-2</v>
      </c>
      <c r="K39" s="339">
        <v>5.0035977551181166E-2</v>
      </c>
      <c r="M39" s="315">
        <v>0</v>
      </c>
      <c r="N39" s="315">
        <v>0</v>
      </c>
      <c r="O39" s="315">
        <v>0</v>
      </c>
      <c r="P39" s="315">
        <v>0</v>
      </c>
      <c r="Q39" s="315">
        <v>0</v>
      </c>
    </row>
    <row r="40" spans="1:17">
      <c r="A40" s="332" t="s">
        <v>198</v>
      </c>
      <c r="B40" s="323" t="s">
        <v>322</v>
      </c>
      <c r="C40" s="360">
        <v>1.3933760245325267E-2</v>
      </c>
      <c r="D40" s="360">
        <v>1.4440922176277958E-2</v>
      </c>
      <c r="E40" s="360">
        <v>1.4256880073611358E-2</v>
      </c>
      <c r="F40" s="360">
        <v>1.5149979879826938E-2</v>
      </c>
      <c r="G40" s="360">
        <v>1.4334580534426426E-2</v>
      </c>
      <c r="I40" s="361">
        <v>4.9100583390286889E-2</v>
      </c>
      <c r="J40" s="362">
        <v>5.4500325747206535E-3</v>
      </c>
      <c r="K40" s="350">
        <v>9.4982067754512123E-3</v>
      </c>
      <c r="M40" s="308"/>
      <c r="N40" s="308"/>
      <c r="O40" s="308"/>
      <c r="P40" s="308"/>
      <c r="Q40" s="308"/>
    </row>
    <row r="41" spans="1:17">
      <c r="B41" s="324" t="s">
        <v>323</v>
      </c>
      <c r="C41" s="363"/>
      <c r="D41" s="363"/>
      <c r="E41" s="363"/>
      <c r="F41" s="363"/>
      <c r="G41" s="363"/>
      <c r="I41" s="364"/>
      <c r="J41" s="365"/>
      <c r="K41" s="365"/>
      <c r="M41" s="308"/>
      <c r="N41" s="308"/>
      <c r="O41" s="308"/>
      <c r="P41" s="308"/>
      <c r="Q41" s="308"/>
    </row>
    <row r="42" spans="1:17">
      <c r="A42" s="332" t="s">
        <v>324</v>
      </c>
      <c r="B42" s="314" t="s">
        <v>325</v>
      </c>
      <c r="C42" s="359">
        <v>0.43916624822408196</v>
      </c>
      <c r="D42" s="359">
        <v>0.44703917805799642</v>
      </c>
      <c r="E42" s="359">
        <v>0.44328232507070647</v>
      </c>
      <c r="F42" s="359">
        <v>0.4627916218890854</v>
      </c>
      <c r="G42" s="359">
        <v>0.45041900015766517</v>
      </c>
      <c r="I42" s="338">
        <v>3.5237278082694834E-2</v>
      </c>
      <c r="J42" s="339">
        <v>1.6099615715154725E-2</v>
      </c>
      <c r="K42" s="339">
        <v>8.4690687162423117E-3</v>
      </c>
      <c r="M42" s="174"/>
      <c r="N42" s="174"/>
      <c r="O42" s="174"/>
      <c r="P42" s="174"/>
      <c r="Q42" s="174"/>
    </row>
    <row r="43" spans="1:17">
      <c r="A43" s="332" t="s">
        <v>326</v>
      </c>
      <c r="B43" s="314" t="s">
        <v>327</v>
      </c>
      <c r="C43" s="359">
        <v>0.17175921933281196</v>
      </c>
      <c r="D43" s="359">
        <v>0.17008084638404616</v>
      </c>
      <c r="E43" s="359">
        <v>0.16949187639311952</v>
      </c>
      <c r="F43" s="359">
        <v>0.16214764469390205</v>
      </c>
      <c r="G43" s="359">
        <v>0.16366491810144665</v>
      </c>
      <c r="I43" s="338">
        <v>-4.664371008732382E-2</v>
      </c>
      <c r="J43" s="339">
        <v>-3.4378982731643304E-2</v>
      </c>
      <c r="K43" s="339">
        <v>-1.5962052060838228E-2</v>
      </c>
      <c r="M43" s="174"/>
      <c r="N43" s="174"/>
      <c r="O43" s="174"/>
      <c r="P43" s="174"/>
      <c r="Q43" s="174"/>
    </row>
    <row r="44" spans="1:17">
      <c r="A44" s="332" t="s">
        <v>328</v>
      </c>
      <c r="B44" s="305" t="s">
        <v>329</v>
      </c>
      <c r="C44" s="366">
        <v>0.38907453244310625</v>
      </c>
      <c r="D44" s="366">
        <v>0.38287997555795772</v>
      </c>
      <c r="E44" s="366">
        <v>0.38722579853617406</v>
      </c>
      <c r="F44" s="366">
        <v>0.37506073341701279</v>
      </c>
      <c r="G44" s="366">
        <v>0.38591608174088826</v>
      </c>
      <c r="I44" s="349">
        <v>-2.0422175721125702E-2</v>
      </c>
      <c r="J44" s="350">
        <v>-3.3823076877546043E-3</v>
      </c>
      <c r="K44" s="350">
        <v>-2.7133070981205654E-3</v>
      </c>
      <c r="M44" s="174"/>
      <c r="N44" s="174"/>
      <c r="O44" s="174"/>
      <c r="P44" s="174"/>
      <c r="Q44" s="174"/>
    </row>
    <row r="45" spans="1:17">
      <c r="B45" s="324" t="s">
        <v>330</v>
      </c>
      <c r="C45" s="363"/>
      <c r="D45" s="363"/>
      <c r="E45" s="363"/>
      <c r="F45" s="363"/>
      <c r="G45" s="363"/>
      <c r="I45" s="364"/>
      <c r="J45" s="365"/>
      <c r="K45" s="365"/>
      <c r="M45" s="308"/>
      <c r="N45" s="308"/>
      <c r="O45" s="308"/>
      <c r="P45" s="308"/>
      <c r="Q45" s="308"/>
    </row>
    <row r="46" spans="1:17">
      <c r="A46" s="332" t="s">
        <v>331</v>
      </c>
      <c r="B46" s="314" t="s">
        <v>373</v>
      </c>
      <c r="C46" s="359">
        <v>0.34098156004957664</v>
      </c>
      <c r="D46" s="359">
        <v>0.3525758111072218</v>
      </c>
      <c r="E46" s="359">
        <v>0.34153838990633889</v>
      </c>
      <c r="F46" s="359">
        <v>0.3495333665780207</v>
      </c>
      <c r="G46" s="359">
        <v>0.33621296117756072</v>
      </c>
      <c r="I46" s="338">
        <v>-8.6291924555081945E-3</v>
      </c>
      <c r="J46" s="339">
        <v>-1.5592474773446607E-2</v>
      </c>
      <c r="K46" s="339">
        <v>-4.6835403598892711E-3</v>
      </c>
      <c r="M46" s="308"/>
      <c r="N46" s="308"/>
      <c r="O46" s="308"/>
      <c r="P46" s="308"/>
      <c r="Q46" s="308"/>
    </row>
    <row r="47" spans="1:17">
      <c r="A47" s="332" t="s">
        <v>332</v>
      </c>
      <c r="B47" s="314" t="s">
        <v>374</v>
      </c>
      <c r="C47" s="359">
        <v>0.11588956854342672</v>
      </c>
      <c r="D47" s="359">
        <v>0.11588575584943533</v>
      </c>
      <c r="E47" s="359">
        <v>0.11509258532090559</v>
      </c>
      <c r="F47" s="359">
        <v>0.10662640069682543</v>
      </c>
      <c r="G47" s="359">
        <v>0.1103410691627988</v>
      </c>
      <c r="I47" s="338">
        <v>-7.990071846828295E-2</v>
      </c>
      <c r="J47" s="339">
        <v>-4.1284294247613151E-2</v>
      </c>
      <c r="K47" s="339">
        <v>-1.6220850103045747E-2</v>
      </c>
      <c r="M47" s="308"/>
      <c r="N47" s="308"/>
      <c r="O47" s="308"/>
      <c r="P47" s="308"/>
      <c r="Q47" s="308"/>
    </row>
    <row r="48" spans="1:17">
      <c r="A48" s="332" t="s">
        <v>333</v>
      </c>
      <c r="B48" s="305" t="s">
        <v>375</v>
      </c>
      <c r="C48" s="366">
        <v>0.54312887140699673</v>
      </c>
      <c r="D48" s="366">
        <v>0.53153843304334292</v>
      </c>
      <c r="E48" s="366">
        <v>0.54336902477275573</v>
      </c>
      <c r="F48" s="366">
        <v>0.54384023272515414</v>
      </c>
      <c r="G48" s="366">
        <v>0.55344596965964044</v>
      </c>
      <c r="I48" s="349">
        <v>2.3143763304897425E-2</v>
      </c>
      <c r="J48" s="350">
        <v>1.854530609487548E-2</v>
      </c>
      <c r="K48" s="350">
        <v>6.2922158652523041E-3</v>
      </c>
      <c r="M48" s="308"/>
      <c r="N48" s="308"/>
      <c r="O48" s="308"/>
      <c r="P48" s="308"/>
      <c r="Q48" s="308"/>
    </row>
    <row r="49" spans="1:17">
      <c r="B49" s="309" t="s">
        <v>334</v>
      </c>
      <c r="C49" s="351"/>
      <c r="D49" s="351"/>
      <c r="E49" s="351"/>
      <c r="F49" s="351"/>
      <c r="G49" s="351"/>
      <c r="I49" s="352"/>
      <c r="J49" s="313"/>
      <c r="K49" s="313"/>
      <c r="M49" s="308"/>
      <c r="N49" s="308"/>
      <c r="O49" s="308"/>
      <c r="P49" s="308"/>
      <c r="Q49" s="308"/>
    </row>
    <row r="50" spans="1:17">
      <c r="A50" s="332" t="s">
        <v>335</v>
      </c>
      <c r="B50" s="314" t="s">
        <v>365</v>
      </c>
      <c r="C50" s="337">
        <v>184748491.551025</v>
      </c>
      <c r="D50" s="337">
        <v>211399579.26999995</v>
      </c>
      <c r="E50" s="337">
        <v>272657997.53000009</v>
      </c>
      <c r="F50" s="337">
        <v>163804454.29999998</v>
      </c>
      <c r="G50" s="337">
        <v>98615263.290000081</v>
      </c>
      <c r="I50" s="338">
        <v>-0.22514295030460485</v>
      </c>
      <c r="J50" s="339">
        <v>-0.63831883097744235</v>
      </c>
      <c r="K50" s="339">
        <v>-0.18881281870226141</v>
      </c>
      <c r="M50" s="315">
        <v>0</v>
      </c>
      <c r="N50" s="315">
        <v>0</v>
      </c>
      <c r="O50" s="315">
        <v>0</v>
      </c>
      <c r="P50" s="315">
        <v>0</v>
      </c>
      <c r="Q50" s="315">
        <v>0</v>
      </c>
    </row>
    <row r="51" spans="1:17">
      <c r="A51" s="332" t="s">
        <v>376</v>
      </c>
      <c r="B51" s="314" t="s">
        <v>366</v>
      </c>
      <c r="C51" s="337"/>
      <c r="D51" s="337"/>
      <c r="E51" s="337"/>
      <c r="F51" s="337"/>
      <c r="G51" s="337">
        <v>94427106</v>
      </c>
      <c r="I51" s="338"/>
      <c r="J51" s="339"/>
      <c r="K51" s="339"/>
      <c r="M51" s="315">
        <v>0</v>
      </c>
      <c r="N51" s="315">
        <v>0</v>
      </c>
      <c r="O51" s="315">
        <v>0</v>
      </c>
      <c r="P51" s="315">
        <v>0</v>
      </c>
      <c r="Q51" s="315">
        <v>0</v>
      </c>
    </row>
    <row r="52" spans="1:17" hidden="1">
      <c r="A52" s="332" t="s">
        <v>336</v>
      </c>
      <c r="B52" s="314" t="s">
        <v>337</v>
      </c>
      <c r="C52" s="367">
        <v>33208203.220000003</v>
      </c>
      <c r="D52" s="367">
        <v>66024369.98999998</v>
      </c>
      <c r="E52" s="367">
        <v>133638960</v>
      </c>
      <c r="F52" s="367">
        <v>60833782.480000012</v>
      </c>
      <c r="G52" s="367">
        <v>117112370.28999998</v>
      </c>
      <c r="I52" s="338">
        <v>-7.8616236865056477E-2</v>
      </c>
      <c r="J52" s="339">
        <v>-0.54479006361617888</v>
      </c>
      <c r="K52" s="339">
        <v>0.52213251872362543</v>
      </c>
      <c r="M52" s="315">
        <v>0</v>
      </c>
      <c r="N52" s="315">
        <v>0</v>
      </c>
      <c r="O52" s="315">
        <v>0</v>
      </c>
      <c r="P52" s="315">
        <v>0</v>
      </c>
      <c r="Q52" s="315">
        <v>0</v>
      </c>
    </row>
    <row r="53" spans="1:17" hidden="1">
      <c r="A53" s="332" t="s">
        <v>338</v>
      </c>
      <c r="B53" s="314" t="s">
        <v>338</v>
      </c>
      <c r="C53" s="337">
        <v>975615873.63</v>
      </c>
      <c r="D53" s="337">
        <v>1031812216.77</v>
      </c>
      <c r="E53" s="337">
        <v>957711530</v>
      </c>
      <c r="F53" s="337">
        <v>1019180389.87</v>
      </c>
      <c r="G53" s="337">
        <v>1015851749.0600002</v>
      </c>
      <c r="I53" s="338">
        <v>-1.224236997265149E-2</v>
      </c>
      <c r="J53" s="339">
        <v>6.4183063422030617E-2</v>
      </c>
      <c r="K53" s="339">
        <v>1.3562400967130461E-2</v>
      </c>
      <c r="M53" s="315">
        <v>0</v>
      </c>
      <c r="N53" s="315">
        <v>0</v>
      </c>
      <c r="O53" s="315">
        <v>0</v>
      </c>
      <c r="P53" s="315">
        <v>0</v>
      </c>
      <c r="Q53" s="315">
        <v>0</v>
      </c>
    </row>
    <row r="54" spans="1:17" hidden="1">
      <c r="A54" s="332" t="s">
        <v>339</v>
      </c>
      <c r="B54" s="325" t="s">
        <v>340</v>
      </c>
      <c r="C54" s="368">
        <v>943582565.01999998</v>
      </c>
      <c r="D54" s="368">
        <v>1031769335.9000001</v>
      </c>
      <c r="E54" s="368">
        <v>1141670676.5209999</v>
      </c>
      <c r="F54" s="368">
        <v>1092218916.2299995</v>
      </c>
      <c r="G54" s="369">
        <v>1145866416.8400002</v>
      </c>
      <c r="I54" s="338">
        <v>5.8588269903631085E-2</v>
      </c>
      <c r="J54" s="339">
        <v>-4.3315258338502804E-2</v>
      </c>
      <c r="K54" s="339">
        <v>6.6886028626129468E-2</v>
      </c>
      <c r="M54" s="315">
        <v>0</v>
      </c>
      <c r="N54" s="315">
        <v>0</v>
      </c>
      <c r="O54" s="315">
        <v>0</v>
      </c>
      <c r="P54" s="315">
        <v>0</v>
      </c>
      <c r="Q54" s="315">
        <v>0</v>
      </c>
    </row>
    <row r="55" spans="1:17" hidden="1">
      <c r="A55" s="332" t="s">
        <v>341</v>
      </c>
      <c r="B55" s="326" t="s">
        <v>342</v>
      </c>
      <c r="C55" s="370">
        <v>1657519669.8785999</v>
      </c>
      <c r="D55" s="370">
        <v>1754404996.5300002</v>
      </c>
      <c r="E55" s="370">
        <v>1887893499.1627252</v>
      </c>
      <c r="F55" s="370">
        <v>1795870784.0315053</v>
      </c>
      <c r="G55" s="371">
        <v>1920163611.4523053</v>
      </c>
      <c r="I55" s="361">
        <v>2.3635242480225083E-2</v>
      </c>
      <c r="J55" s="362">
        <v>-4.8743594472904106E-2</v>
      </c>
      <c r="K55" s="372">
        <v>5.0251187938783914E-2</v>
      </c>
      <c r="M55" s="315">
        <v>0</v>
      </c>
      <c r="N55" s="315">
        <v>0</v>
      </c>
      <c r="O55" s="315">
        <v>0</v>
      </c>
      <c r="P55" s="315">
        <v>0</v>
      </c>
      <c r="Q55" s="315">
        <v>0</v>
      </c>
    </row>
    <row r="56" spans="1:17">
      <c r="B56" s="309" t="s">
        <v>343</v>
      </c>
      <c r="C56" s="351"/>
      <c r="D56" s="351"/>
      <c r="E56" s="351"/>
      <c r="F56" s="351"/>
      <c r="G56" s="351"/>
      <c r="I56" s="352"/>
      <c r="J56" s="313"/>
      <c r="K56" s="313"/>
      <c r="M56" s="308"/>
      <c r="N56" s="308"/>
      <c r="O56" s="308"/>
      <c r="P56" s="308"/>
      <c r="Q56" s="308"/>
    </row>
    <row r="57" spans="1:17" hidden="1">
      <c r="A57" s="332" t="s">
        <v>344</v>
      </c>
      <c r="B57" s="314" t="s">
        <v>344</v>
      </c>
      <c r="C57" s="359">
        <v>4.9817182832780506E-2</v>
      </c>
      <c r="D57" s="359">
        <v>4.7538010464234684E-2</v>
      </c>
      <c r="E57" s="359">
        <v>5.0457520859583445E-2</v>
      </c>
      <c r="F57" s="359">
        <v>4.6944560599267375E-2</v>
      </c>
      <c r="G57" s="359">
        <v>5.2943673210254491E-2</v>
      </c>
      <c r="I57" s="338">
        <v>-1.248369166424812E-2</v>
      </c>
      <c r="J57" s="339">
        <v>-6.9622133637761707E-2</v>
      </c>
      <c r="K57" s="339">
        <v>2.0496771030513283E-2</v>
      </c>
      <c r="M57" s="308"/>
      <c r="N57" s="308"/>
      <c r="O57" s="308"/>
      <c r="P57" s="308"/>
      <c r="Q57" s="308"/>
    </row>
    <row r="58" spans="1:17">
      <c r="A58" s="332" t="s">
        <v>345</v>
      </c>
      <c r="B58" s="305" t="s">
        <v>345</v>
      </c>
      <c r="C58" s="358">
        <v>191.95308876071087</v>
      </c>
      <c r="D58" s="358">
        <v>175.83259636046748</v>
      </c>
      <c r="E58" s="358">
        <v>171.77297294423769</v>
      </c>
      <c r="F58" s="358">
        <v>154.7336032642541</v>
      </c>
      <c r="G58" s="358">
        <v>164.1707547431167</v>
      </c>
      <c r="I58" s="349">
        <v>-0.11999477646885881</v>
      </c>
      <c r="J58" s="350">
        <v>-4.4257359413514274E-2</v>
      </c>
      <c r="K58" s="350">
        <v>-5.0779964049344928E-2</v>
      </c>
      <c r="M58" s="308"/>
      <c r="N58" s="308"/>
      <c r="O58" s="308"/>
      <c r="P58" s="308"/>
      <c r="Q58" s="308"/>
    </row>
    <row r="59" spans="1:17" hidden="1" outlineLevel="1">
      <c r="B59" s="309" t="s">
        <v>381</v>
      </c>
      <c r="C59" s="351"/>
      <c r="D59" s="351"/>
      <c r="E59" s="351"/>
      <c r="F59" s="351"/>
      <c r="G59" s="351"/>
      <c r="I59" s="318"/>
      <c r="J59" s="313"/>
      <c r="K59" s="313"/>
      <c r="M59" s="308"/>
      <c r="N59" s="308"/>
      <c r="O59" s="308"/>
      <c r="P59" s="308"/>
      <c r="Q59" s="308"/>
    </row>
    <row r="60" spans="1:17" hidden="1" outlineLevel="1">
      <c r="A60" s="332" t="s">
        <v>382</v>
      </c>
      <c r="B60" s="301" t="s">
        <v>382</v>
      </c>
      <c r="C60" s="373"/>
      <c r="D60" s="373"/>
      <c r="E60" s="373"/>
      <c r="F60" s="373"/>
      <c r="G60" s="374">
        <v>3.4000000000000002E-2</v>
      </c>
      <c r="I60" s="375"/>
      <c r="J60" s="339"/>
      <c r="K60" s="339"/>
      <c r="M60" s="308"/>
      <c r="N60" s="308"/>
      <c r="O60" s="308"/>
      <c r="P60" s="308"/>
      <c r="Q60" s="308"/>
    </row>
    <row r="61" spans="1:17" hidden="1" outlineLevel="1">
      <c r="A61" s="332" t="s">
        <v>383</v>
      </c>
      <c r="B61" s="314" t="s">
        <v>384</v>
      </c>
      <c r="C61" s="376"/>
      <c r="D61" s="376"/>
      <c r="E61" s="376"/>
      <c r="F61" s="376"/>
      <c r="G61" s="377">
        <v>3.4000000000000009E-2</v>
      </c>
      <c r="I61" s="378"/>
      <c r="J61" s="350"/>
      <c r="K61" s="350"/>
      <c r="M61" s="308"/>
      <c r="N61" s="308"/>
      <c r="O61" s="308"/>
      <c r="P61" s="308"/>
      <c r="Q61" s="308"/>
    </row>
    <row r="62" spans="1:17" hidden="1" outlineLevel="1">
      <c r="A62" s="332" t="s">
        <v>385</v>
      </c>
      <c r="B62" s="327" t="s">
        <v>385</v>
      </c>
      <c r="C62" s="244"/>
      <c r="D62" s="244"/>
      <c r="E62" s="245">
        <v>3.9000000000000007E-2</v>
      </c>
      <c r="F62" s="244"/>
      <c r="G62" s="244"/>
      <c r="I62" s="379"/>
      <c r="J62" s="379"/>
      <c r="K62" s="379"/>
      <c r="M62" s="308"/>
      <c r="N62" s="308"/>
      <c r="O62" s="308"/>
      <c r="P62" s="308"/>
      <c r="Q62" s="308"/>
    </row>
    <row r="63" spans="1:17" hidden="1" outlineLevel="1">
      <c r="A63" s="332" t="s">
        <v>386</v>
      </c>
      <c r="B63" s="305" t="s">
        <v>387</v>
      </c>
      <c r="C63" s="380"/>
      <c r="D63" s="380"/>
      <c r="E63" s="381">
        <v>3.9000000000000007E-2</v>
      </c>
      <c r="F63" s="380"/>
      <c r="G63" s="380"/>
      <c r="I63" s="379"/>
      <c r="J63" s="379"/>
      <c r="K63" s="379"/>
      <c r="M63" s="308"/>
      <c r="N63" s="308"/>
      <c r="O63" s="308"/>
      <c r="P63" s="308"/>
      <c r="Q63" s="308"/>
    </row>
    <row r="64" spans="1:17" collapsed="1">
      <c r="B64" s="168" t="s">
        <v>346</v>
      </c>
    </row>
    <row r="65" spans="2:9" ht="24.95" customHeight="1">
      <c r="C65" s="298">
        <v>24458155.186700001</v>
      </c>
      <c r="D65" s="298">
        <v>25171633.874200013</v>
      </c>
      <c r="E65" s="298">
        <v>26101832.245545469</v>
      </c>
      <c r="F65" s="298">
        <v>25892107.389815059</v>
      </c>
      <c r="G65" s="298">
        <v>27173316.40670111</v>
      </c>
    </row>
    <row r="66" spans="2:9" ht="24.95" customHeight="1">
      <c r="C66" s="298"/>
      <c r="D66" s="298"/>
      <c r="E66" s="298"/>
      <c r="F66" s="298"/>
      <c r="G66" s="298"/>
      <c r="I66" s="275"/>
    </row>
    <row r="67" spans="2:9" ht="24.95" customHeight="1">
      <c r="C67" s="274">
        <v>2.6756817796861794E-2</v>
      </c>
      <c r="D67" s="274">
        <v>1.0573919556651448E-2</v>
      </c>
      <c r="E67" s="274">
        <v>2.3877741720030536E-2</v>
      </c>
      <c r="F67" s="274">
        <v>7.493126598682948E-3</v>
      </c>
      <c r="G67" s="274">
        <v>2.2660254254430318E-2</v>
      </c>
    </row>
    <row r="68" spans="2:9">
      <c r="C68" s="276">
        <v>2.8519814673729379E-2</v>
      </c>
      <c r="D68" s="276">
        <v>1.1308936631712578E-2</v>
      </c>
      <c r="E68" s="276">
        <v>2.5458762547782992E-2</v>
      </c>
      <c r="F68" s="276">
        <v>8.1510384936097288E-3</v>
      </c>
      <c r="G68" s="276">
        <v>2.4477394943394955E-2</v>
      </c>
    </row>
    <row r="69" spans="2:9" ht="14.25" customHeight="1">
      <c r="C69" s="276">
        <v>6.4364083340269232E-2</v>
      </c>
      <c r="D69" s="276">
        <v>3.8406625713354604E-2</v>
      </c>
      <c r="E69" s="276">
        <v>4.5101396371442337E-2</v>
      </c>
      <c r="F69" s="276">
        <v>2.1129414144569061E-2</v>
      </c>
      <c r="G69" s="276">
        <v>3.7867882654879302E-2</v>
      </c>
      <c r="I69" s="328">
        <v>4.1373880444902908E-2</v>
      </c>
    </row>
    <row r="70" spans="2:9" ht="14.25" customHeight="1">
      <c r="C70" s="276">
        <v>3.584426866653985E-2</v>
      </c>
      <c r="D70" s="276">
        <v>2.7097689081642028E-2</v>
      </c>
      <c r="E70" s="276">
        <v>1.9642633823659345E-2</v>
      </c>
      <c r="F70" s="276">
        <v>1.2978375650959332E-2</v>
      </c>
      <c r="G70" s="276">
        <v>1.3390487711484347E-2</v>
      </c>
    </row>
    <row r="71" spans="2:9">
      <c r="B71" s="329" t="s">
        <v>510</v>
      </c>
      <c r="C71" s="308"/>
      <c r="D71" s="308"/>
      <c r="E71" s="308"/>
      <c r="F71" s="308"/>
      <c r="G71" s="308"/>
    </row>
    <row r="72" spans="2:9">
      <c r="B72" s="332" t="s">
        <v>288</v>
      </c>
      <c r="C72" s="317">
        <v>-0.27000086009502411</v>
      </c>
      <c r="D72" s="317">
        <v>-5.2399993091821671</v>
      </c>
      <c r="E72" s="317">
        <v>2.9853870123624802</v>
      </c>
      <c r="F72" s="317">
        <v>2.5700000524520874</v>
      </c>
      <c r="G72" s="317">
        <v>-1.7310546338558197</v>
      </c>
    </row>
    <row r="73" spans="2:9">
      <c r="B73" s="246" t="s">
        <v>347</v>
      </c>
      <c r="C73" s="317">
        <v>0</v>
      </c>
      <c r="D73" s="317">
        <v>9.5367431640625E-7</v>
      </c>
      <c r="E73" s="317">
        <v>-4.76837158203125E-7</v>
      </c>
      <c r="F73" s="317">
        <v>4.76837158203125E-7</v>
      </c>
      <c r="G73" s="317">
        <v>0</v>
      </c>
    </row>
    <row r="74" spans="2:9">
      <c r="B74" s="329" t="s">
        <v>348</v>
      </c>
      <c r="C74" s="315"/>
      <c r="D74" s="315"/>
      <c r="E74" s="315"/>
      <c r="F74" s="315"/>
      <c r="G74" s="315"/>
    </row>
    <row r="75" spans="2:9">
      <c r="B75" s="330" t="s">
        <v>349</v>
      </c>
      <c r="C75" s="328">
        <v>1.0000000000000002</v>
      </c>
      <c r="D75" s="328">
        <v>1.0000000000000004</v>
      </c>
      <c r="E75" s="328">
        <v>1</v>
      </c>
      <c r="F75" s="328">
        <v>1.0000000000000002</v>
      </c>
      <c r="G75" s="328">
        <v>1</v>
      </c>
    </row>
    <row r="76" spans="2:9">
      <c r="B76" s="330" t="s">
        <v>349</v>
      </c>
      <c r="C76" s="328">
        <v>1</v>
      </c>
      <c r="D76" s="328">
        <v>1</v>
      </c>
      <c r="E76" s="328">
        <v>1.0000000000000002</v>
      </c>
      <c r="F76" s="328">
        <v>1.0000000000000002</v>
      </c>
      <c r="G76" s="328">
        <v>1</v>
      </c>
    </row>
    <row r="79" spans="2:9">
      <c r="C79" s="332" t="s">
        <v>521</v>
      </c>
      <c r="D79" s="332" t="s">
        <v>521</v>
      </c>
      <c r="E79" s="332" t="s">
        <v>522</v>
      </c>
      <c r="F79" s="332" t="s">
        <v>521</v>
      </c>
      <c r="G79" s="332" t="s">
        <v>522</v>
      </c>
    </row>
    <row r="80" spans="2:9">
      <c r="C80" s="332" t="s">
        <v>367</v>
      </c>
      <c r="D80" s="332" t="s">
        <v>507</v>
      </c>
      <c r="E80" s="332" t="s">
        <v>512</v>
      </c>
      <c r="F80" s="332" t="s">
        <v>512</v>
      </c>
      <c r="G80" s="332" t="s">
        <v>526</v>
      </c>
    </row>
  </sheetData>
  <pageMargins left="0.7" right="0.7" top="0.75" bottom="0.75" header="0.3" footer="0.3"/>
  <pageSetup scale="78" orientation="landscape" r:id="rId1"/>
  <headerFooter>
    <oddFooter>&amp;L&amp;F&amp;CGreen Mountain Care Board&amp;R&amp;D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64.140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1.5703125" style="82" customWidth="1"/>
    <col min="25" max="25" width="10.285156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581</v>
      </c>
    </row>
    <row r="3" spans="1:25" ht="15.75">
      <c r="A3" s="84" t="s">
        <v>104</v>
      </c>
    </row>
    <row r="4" spans="1:25" ht="15.75">
      <c r="A4" s="87" t="s">
        <v>79</v>
      </c>
      <c r="B4" s="394" t="s">
        <v>581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251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0.21402029950256526</v>
      </c>
      <c r="E8" s="257">
        <v>1</v>
      </c>
      <c r="F8" s="257">
        <v>1</v>
      </c>
      <c r="G8" s="257">
        <v>1</v>
      </c>
      <c r="H8" s="147">
        <v>0.21305572138797807</v>
      </c>
      <c r="I8" s="257">
        <v>2</v>
      </c>
      <c r="J8" s="257">
        <v>3</v>
      </c>
      <c r="K8" s="257">
        <v>3</v>
      </c>
      <c r="L8" s="147">
        <v>0.22438158509354392</v>
      </c>
      <c r="M8" s="257">
        <v>2</v>
      </c>
      <c r="N8" s="257">
        <v>3</v>
      </c>
      <c r="O8" s="257">
        <v>4</v>
      </c>
      <c r="P8" s="147">
        <v>0.21866877382100244</v>
      </c>
      <c r="Q8" s="257">
        <v>2</v>
      </c>
      <c r="R8" s="257">
        <v>3</v>
      </c>
      <c r="S8" s="257">
        <v>3</v>
      </c>
      <c r="T8" s="147">
        <v>0.22526207809445634</v>
      </c>
      <c r="U8" s="257">
        <v>2</v>
      </c>
      <c r="V8" s="257">
        <v>3</v>
      </c>
      <c r="W8" s="257">
        <v>3</v>
      </c>
      <c r="X8" s="97">
        <v>5.3159162456572817E-2</v>
      </c>
      <c r="Y8" s="97">
        <v>3.9240876230790533E-3</v>
      </c>
    </row>
    <row r="9" spans="1:25" ht="28.35" customHeight="1">
      <c r="A9" s="76" t="s">
        <v>7</v>
      </c>
      <c r="B9" s="398"/>
      <c r="C9" s="96" t="s">
        <v>550</v>
      </c>
      <c r="D9" s="147">
        <v>0.26708686435483842</v>
      </c>
      <c r="E9" s="257">
        <v>5</v>
      </c>
      <c r="F9" s="257">
        <v>7</v>
      </c>
      <c r="G9" s="257">
        <v>9</v>
      </c>
      <c r="H9" s="147">
        <v>0.26651421021608807</v>
      </c>
      <c r="I9" s="257">
        <v>5</v>
      </c>
      <c r="J9" s="257">
        <v>7</v>
      </c>
      <c r="K9" s="257">
        <v>9</v>
      </c>
      <c r="L9" s="147">
        <v>0.27743441092346632</v>
      </c>
      <c r="M9" s="257">
        <v>5</v>
      </c>
      <c r="N9" s="257">
        <v>7</v>
      </c>
      <c r="O9" s="257">
        <v>9</v>
      </c>
      <c r="P9" s="147">
        <v>0.25404194886149023</v>
      </c>
      <c r="Q9" s="257">
        <v>5</v>
      </c>
      <c r="R9" s="257">
        <v>6</v>
      </c>
      <c r="S9" s="257">
        <v>6</v>
      </c>
      <c r="T9" s="147">
        <v>0.24484855851133969</v>
      </c>
      <c r="U9" s="257">
        <v>5</v>
      </c>
      <c r="V9" s="257">
        <v>7</v>
      </c>
      <c r="W9" s="257">
        <v>7</v>
      </c>
      <c r="X9" s="97">
        <v>4.0974178069245193E-2</v>
      </c>
      <c r="Y9" s="97">
        <v>-0.11745425631831896</v>
      </c>
    </row>
    <row r="10" spans="1:25" ht="28.35" customHeight="1">
      <c r="A10" s="76" t="s">
        <v>8</v>
      </c>
      <c r="B10" s="398"/>
      <c r="C10" s="96" t="s">
        <v>551</v>
      </c>
      <c r="D10" s="147">
        <v>0.31917111022505407</v>
      </c>
      <c r="E10" s="257">
        <v>7</v>
      </c>
      <c r="F10" s="257">
        <v>9</v>
      </c>
      <c r="G10" s="257">
        <v>12</v>
      </c>
      <c r="H10" s="147">
        <v>0.32679156402986703</v>
      </c>
      <c r="I10" s="257">
        <v>7</v>
      </c>
      <c r="J10" s="257">
        <v>9</v>
      </c>
      <c r="K10" s="257">
        <v>12</v>
      </c>
      <c r="L10" s="147">
        <v>0.34180263135999056</v>
      </c>
      <c r="M10" s="257">
        <v>6</v>
      </c>
      <c r="N10" s="257">
        <v>8</v>
      </c>
      <c r="O10" s="257">
        <v>11</v>
      </c>
      <c r="P10" s="147">
        <v>0.33163325897370477</v>
      </c>
      <c r="Q10" s="257">
        <v>6</v>
      </c>
      <c r="R10" s="257">
        <v>8</v>
      </c>
      <c r="S10" s="257">
        <v>11</v>
      </c>
      <c r="T10" s="147">
        <v>0.33507701842806498</v>
      </c>
      <c r="U10" s="257">
        <v>6</v>
      </c>
      <c r="V10" s="257">
        <v>8</v>
      </c>
      <c r="W10" s="257">
        <v>11</v>
      </c>
      <c r="X10" s="97">
        <v>4.5934684313795771E-2</v>
      </c>
      <c r="Y10" s="97">
        <v>-1.9676890447464346E-2</v>
      </c>
    </row>
    <row r="11" spans="1:25" ht="28.35" customHeight="1">
      <c r="A11" s="76" t="s">
        <v>9</v>
      </c>
      <c r="B11" s="398"/>
      <c r="C11" s="96" t="s">
        <v>552</v>
      </c>
      <c r="D11" s="147">
        <v>0.33226014164862511</v>
      </c>
      <c r="E11" s="257">
        <v>8</v>
      </c>
      <c r="F11" s="257">
        <v>10</v>
      </c>
      <c r="G11" s="257">
        <v>14</v>
      </c>
      <c r="H11" s="147">
        <v>0.397550649428903</v>
      </c>
      <c r="I11" s="257">
        <v>8</v>
      </c>
      <c r="J11" s="257">
        <v>10</v>
      </c>
      <c r="K11" s="257">
        <v>14</v>
      </c>
      <c r="L11" s="147">
        <v>0.39246333690433216</v>
      </c>
      <c r="M11" s="257">
        <v>7</v>
      </c>
      <c r="N11" s="257">
        <v>9</v>
      </c>
      <c r="O11" s="257">
        <v>13</v>
      </c>
      <c r="P11" s="147">
        <v>0.37867665868110173</v>
      </c>
      <c r="Q11" s="257">
        <v>8</v>
      </c>
      <c r="R11" s="257">
        <v>10</v>
      </c>
      <c r="S11" s="257">
        <v>14</v>
      </c>
      <c r="T11" s="147">
        <v>0.39739310636026642</v>
      </c>
      <c r="U11" s="257">
        <v>8</v>
      </c>
      <c r="V11" s="257">
        <v>10</v>
      </c>
      <c r="W11" s="257">
        <v>14</v>
      </c>
      <c r="X11" s="97">
        <v>-1.2796639954881117E-2</v>
      </c>
      <c r="Y11" s="97">
        <v>1.2561095502115593E-2</v>
      </c>
    </row>
    <row r="12" spans="1:25" ht="28.35" customHeight="1">
      <c r="A12" s="76" t="s">
        <v>10</v>
      </c>
      <c r="B12" s="398"/>
      <c r="C12" s="96" t="s">
        <v>553</v>
      </c>
      <c r="D12" s="147">
        <v>0.2145403440981653</v>
      </c>
      <c r="E12" s="257">
        <v>3</v>
      </c>
      <c r="F12" s="257">
        <v>3</v>
      </c>
      <c r="G12" s="257">
        <v>3</v>
      </c>
      <c r="H12" s="147">
        <v>0.25013718765439602</v>
      </c>
      <c r="I12" s="257">
        <v>4</v>
      </c>
      <c r="J12" s="257">
        <v>6</v>
      </c>
      <c r="K12" s="257">
        <v>7</v>
      </c>
      <c r="L12" s="147">
        <v>0.23215664994631299</v>
      </c>
      <c r="M12" s="257">
        <v>4</v>
      </c>
      <c r="N12" s="257">
        <v>5</v>
      </c>
      <c r="O12" s="257">
        <v>6</v>
      </c>
      <c r="P12" s="147">
        <v>0.25321967330555689</v>
      </c>
      <c r="Q12" s="257">
        <v>4</v>
      </c>
      <c r="R12" s="257">
        <v>5</v>
      </c>
      <c r="S12" s="257">
        <v>5</v>
      </c>
      <c r="T12" s="147">
        <v>0.24217753268477046</v>
      </c>
      <c r="U12" s="257">
        <v>4</v>
      </c>
      <c r="V12" s="257">
        <v>6</v>
      </c>
      <c r="W12" s="257">
        <v>6</v>
      </c>
      <c r="X12" s="97">
        <v>-7.1882705153485493E-2</v>
      </c>
      <c r="Y12" s="97">
        <v>4.316431487435235E-2</v>
      </c>
    </row>
    <row r="13" spans="1:25" ht="28.35" customHeight="1">
      <c r="A13" s="76" t="s">
        <v>11</v>
      </c>
      <c r="B13" s="398"/>
      <c r="C13" s="96" t="s">
        <v>554</v>
      </c>
      <c r="D13" s="147">
        <v>0.21441188240776538</v>
      </c>
      <c r="E13" s="257">
        <v>2</v>
      </c>
      <c r="F13" s="257">
        <v>2</v>
      </c>
      <c r="G13" s="257">
        <v>2</v>
      </c>
      <c r="H13" s="147">
        <v>0.21143272010698066</v>
      </c>
      <c r="I13" s="257">
        <v>1</v>
      </c>
      <c r="J13" s="257">
        <v>1</v>
      </c>
      <c r="K13" s="257">
        <v>1</v>
      </c>
      <c r="L13" s="147">
        <v>0.21275687680985048</v>
      </c>
      <c r="M13" s="257">
        <v>1</v>
      </c>
      <c r="N13" s="257">
        <v>2</v>
      </c>
      <c r="O13" s="257">
        <v>2</v>
      </c>
      <c r="P13" s="147">
        <v>0.20871612231025655</v>
      </c>
      <c r="Q13" s="257">
        <v>1</v>
      </c>
      <c r="R13" s="257">
        <v>1</v>
      </c>
      <c r="S13" s="257">
        <v>1</v>
      </c>
      <c r="T13" s="147">
        <v>0.22020428113661175</v>
      </c>
      <c r="U13" s="257">
        <v>1</v>
      </c>
      <c r="V13" s="257">
        <v>2</v>
      </c>
      <c r="W13" s="257">
        <v>2</v>
      </c>
      <c r="X13" s="97">
        <v>6.262780435307258E-3</v>
      </c>
      <c r="Y13" s="97">
        <v>3.5004294283833337E-2</v>
      </c>
    </row>
    <row r="14" spans="1:25" ht="28.35" customHeight="1">
      <c r="A14" s="76" t="s">
        <v>13</v>
      </c>
      <c r="B14" s="398"/>
      <c r="C14" s="96" t="s">
        <v>555</v>
      </c>
      <c r="D14" s="147">
        <v>0.28381620099918581</v>
      </c>
      <c r="E14" s="257">
        <v>6</v>
      </c>
      <c r="F14" s="257">
        <v>8</v>
      </c>
      <c r="G14" s="257">
        <v>11</v>
      </c>
      <c r="H14" s="147">
        <v>0.27693216660898112</v>
      </c>
      <c r="I14" s="257">
        <v>6</v>
      </c>
      <c r="J14" s="257">
        <v>8</v>
      </c>
      <c r="K14" s="257">
        <v>10</v>
      </c>
      <c r="L14" s="147">
        <v>0.3942168932293636</v>
      </c>
      <c r="M14" s="257">
        <v>8</v>
      </c>
      <c r="N14" s="257">
        <v>10</v>
      </c>
      <c r="O14" s="257">
        <v>14</v>
      </c>
      <c r="P14" s="147">
        <v>0.37508190758223503</v>
      </c>
      <c r="Q14" s="257">
        <v>7</v>
      </c>
      <c r="R14" s="257">
        <v>9</v>
      </c>
      <c r="S14" s="257">
        <v>13</v>
      </c>
      <c r="T14" s="147">
        <v>0.38313165565132246</v>
      </c>
      <c r="U14" s="257">
        <v>7</v>
      </c>
      <c r="V14" s="257">
        <v>9</v>
      </c>
      <c r="W14" s="257">
        <v>13</v>
      </c>
      <c r="X14" s="97">
        <v>0.42351427808667874</v>
      </c>
      <c r="Y14" s="97">
        <v>-2.8119641163098286E-2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0.21652837445732337</v>
      </c>
      <c r="E15" s="258">
        <v>4</v>
      </c>
      <c r="F15" s="258">
        <v>4</v>
      </c>
      <c r="G15" s="258">
        <v>4</v>
      </c>
      <c r="H15" s="148">
        <v>0.22767918442477345</v>
      </c>
      <c r="I15" s="258">
        <v>3</v>
      </c>
      <c r="J15" s="258">
        <v>4</v>
      </c>
      <c r="K15" s="258">
        <v>4</v>
      </c>
      <c r="L15" s="148">
        <v>0.22615992433986123</v>
      </c>
      <c r="M15" s="258">
        <v>3</v>
      </c>
      <c r="N15" s="258">
        <v>4</v>
      </c>
      <c r="O15" s="258">
        <v>5</v>
      </c>
      <c r="P15" s="148">
        <v>0.23071773321694011</v>
      </c>
      <c r="Q15" s="258">
        <v>3</v>
      </c>
      <c r="R15" s="258">
        <v>4</v>
      </c>
      <c r="S15" s="258">
        <v>4</v>
      </c>
      <c r="T15" s="148">
        <v>0.24136372091268188</v>
      </c>
      <c r="U15" s="258">
        <v>3</v>
      </c>
      <c r="V15" s="258">
        <v>5</v>
      </c>
      <c r="W15" s="258">
        <v>5</v>
      </c>
      <c r="X15" s="99">
        <v>-6.6728106425301137E-3</v>
      </c>
      <c r="Y15" s="99">
        <v>6.7225865135916774E-2</v>
      </c>
    </row>
    <row r="16" spans="1:25" ht="28.35" customHeight="1" thickTop="1">
      <c r="A16" s="76" t="s">
        <v>3</v>
      </c>
      <c r="C16" s="100" t="s">
        <v>557</v>
      </c>
      <c r="D16" s="149">
        <v>0.21797724084629458</v>
      </c>
      <c r="E16" s="259"/>
      <c r="F16" s="260">
        <v>5</v>
      </c>
      <c r="G16" s="260">
        <v>5</v>
      </c>
      <c r="H16" s="149">
        <v>0.21240882478304596</v>
      </c>
      <c r="I16" s="259"/>
      <c r="J16" s="260">
        <v>2</v>
      </c>
      <c r="K16" s="260">
        <v>2</v>
      </c>
      <c r="L16" s="149">
        <v>0.20669007006323811</v>
      </c>
      <c r="M16" s="259"/>
      <c r="N16" s="260">
        <v>1</v>
      </c>
      <c r="O16" s="260">
        <v>1</v>
      </c>
      <c r="P16" s="149">
        <v>0.21597850573684663</v>
      </c>
      <c r="Q16" s="259"/>
      <c r="R16" s="260">
        <v>2</v>
      </c>
      <c r="S16" s="260">
        <v>2</v>
      </c>
      <c r="T16" s="149">
        <v>0.21312338103386533</v>
      </c>
      <c r="U16" s="259"/>
      <c r="V16" s="260">
        <v>1</v>
      </c>
      <c r="W16" s="260">
        <v>1</v>
      </c>
      <c r="X16" s="101">
        <v>-2.6923338640232886E-2</v>
      </c>
      <c r="Y16" s="101">
        <v>3.1125399341433768E-2</v>
      </c>
    </row>
    <row r="17" spans="1:25" ht="28.35" customHeight="1">
      <c r="A17" s="76" t="s">
        <v>12</v>
      </c>
      <c r="C17" s="96" t="s">
        <v>558</v>
      </c>
      <c r="D17" s="147">
        <v>0.25462790706696514</v>
      </c>
      <c r="E17" s="261"/>
      <c r="F17" s="257">
        <v>6</v>
      </c>
      <c r="G17" s="257">
        <v>7</v>
      </c>
      <c r="H17" s="147">
        <v>0.24914265575828731</v>
      </c>
      <c r="I17" s="261"/>
      <c r="J17" s="257">
        <v>5</v>
      </c>
      <c r="K17" s="257">
        <v>6</v>
      </c>
      <c r="L17" s="147">
        <v>0.23451143567669214</v>
      </c>
      <c r="M17" s="261"/>
      <c r="N17" s="257">
        <v>6</v>
      </c>
      <c r="O17" s="257">
        <v>7</v>
      </c>
      <c r="P17" s="147">
        <v>0.25417747603071134</v>
      </c>
      <c r="Q17" s="261"/>
      <c r="R17" s="257">
        <v>7</v>
      </c>
      <c r="S17" s="257">
        <v>7</v>
      </c>
      <c r="T17" s="147">
        <v>0.23498563491586474</v>
      </c>
      <c r="U17" s="261"/>
      <c r="V17" s="257">
        <v>4</v>
      </c>
      <c r="W17" s="257">
        <v>4</v>
      </c>
      <c r="X17" s="97">
        <v>-5.8726274860737004E-2</v>
      </c>
      <c r="Y17" s="97">
        <v>2.0220729867790332E-3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0.22176024254749879</v>
      </c>
      <c r="E20" s="259"/>
      <c r="F20" s="260">
        <v>1</v>
      </c>
      <c r="G20" s="260">
        <v>6</v>
      </c>
      <c r="H20" s="149">
        <v>0.23040342623829885</v>
      </c>
      <c r="I20" s="259"/>
      <c r="J20" s="260">
        <v>1</v>
      </c>
      <c r="K20" s="260">
        <v>5</v>
      </c>
      <c r="L20" s="149">
        <v>0.22209684324353149</v>
      </c>
      <c r="M20" s="259"/>
      <c r="N20" s="260">
        <v>1</v>
      </c>
      <c r="O20" s="260">
        <v>3</v>
      </c>
      <c r="P20" s="149">
        <v>0.25430928490684418</v>
      </c>
      <c r="Q20" s="259"/>
      <c r="R20" s="260">
        <v>1</v>
      </c>
      <c r="S20" s="260">
        <v>8</v>
      </c>
      <c r="T20" s="149">
        <v>0.3055905145534496</v>
      </c>
      <c r="U20" s="259"/>
      <c r="V20" s="260">
        <v>3</v>
      </c>
      <c r="W20" s="260">
        <v>10</v>
      </c>
      <c r="X20" s="101">
        <v>-3.605234145336067E-2</v>
      </c>
      <c r="Y20" s="101">
        <v>0.37593362467726044</v>
      </c>
    </row>
    <row r="21" spans="1:25" ht="28.35" customHeight="1">
      <c r="A21" s="76" t="s">
        <v>14</v>
      </c>
      <c r="C21" s="96" t="s">
        <v>560</v>
      </c>
      <c r="D21" s="147">
        <v>0.27330752835525551</v>
      </c>
      <c r="E21" s="261"/>
      <c r="F21" s="257">
        <v>3</v>
      </c>
      <c r="G21" s="257">
        <v>10</v>
      </c>
      <c r="H21" s="147">
        <v>0.27758741615553068</v>
      </c>
      <c r="I21" s="261"/>
      <c r="J21" s="257">
        <v>3</v>
      </c>
      <c r="K21" s="257">
        <v>11</v>
      </c>
      <c r="L21" s="147">
        <v>0.29426537570680028</v>
      </c>
      <c r="M21" s="261"/>
      <c r="N21" s="257">
        <v>3</v>
      </c>
      <c r="O21" s="257">
        <v>10</v>
      </c>
      <c r="P21" s="147">
        <v>0.28257904629065744</v>
      </c>
      <c r="Q21" s="261"/>
      <c r="R21" s="257">
        <v>3</v>
      </c>
      <c r="S21" s="257">
        <v>10</v>
      </c>
      <c r="T21" s="147">
        <v>0.2900135579999415</v>
      </c>
      <c r="U21" s="261"/>
      <c r="V21" s="257">
        <v>2</v>
      </c>
      <c r="W21" s="257">
        <v>9</v>
      </c>
      <c r="X21" s="97">
        <v>6.0081828572247087E-2</v>
      </c>
      <c r="Y21" s="97">
        <v>-1.4448922835879952E-2</v>
      </c>
    </row>
    <row r="22" spans="1:25" ht="28.35" customHeight="1">
      <c r="A22" s="76" t="s">
        <v>15</v>
      </c>
      <c r="C22" s="96" t="s">
        <v>561</v>
      </c>
      <c r="D22" s="147">
        <v>0.25630170127130614</v>
      </c>
      <c r="E22" s="261"/>
      <c r="F22" s="257">
        <v>2</v>
      </c>
      <c r="G22" s="257">
        <v>8</v>
      </c>
      <c r="H22" s="147">
        <v>0.25819832847048607</v>
      </c>
      <c r="I22" s="261"/>
      <c r="J22" s="257">
        <v>2</v>
      </c>
      <c r="K22" s="257">
        <v>8</v>
      </c>
      <c r="L22" s="147">
        <v>0.26931600907830627</v>
      </c>
      <c r="M22" s="261"/>
      <c r="N22" s="257">
        <v>2</v>
      </c>
      <c r="O22" s="257">
        <v>8</v>
      </c>
      <c r="P22" s="147">
        <v>0.26237163729511986</v>
      </c>
      <c r="Q22" s="261"/>
      <c r="R22" s="257">
        <v>2</v>
      </c>
      <c r="S22" s="257">
        <v>9</v>
      </c>
      <c r="T22" s="147">
        <v>0.27020238771890448</v>
      </c>
      <c r="U22" s="261"/>
      <c r="V22" s="257">
        <v>1</v>
      </c>
      <c r="W22" s="257">
        <v>8</v>
      </c>
      <c r="X22" s="97">
        <v>4.3058685444166356E-2</v>
      </c>
      <c r="Y22" s="97">
        <v>3.2912215045504123E-3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0.33053265907464252</v>
      </c>
      <c r="E25" s="259"/>
      <c r="F25" s="259"/>
      <c r="G25" s="260">
        <v>13</v>
      </c>
      <c r="H25" s="149">
        <v>0.3659301192246166</v>
      </c>
      <c r="I25" s="259"/>
      <c r="J25" s="259"/>
      <c r="K25" s="260">
        <v>13</v>
      </c>
      <c r="L25" s="149">
        <v>0.36269977642092749</v>
      </c>
      <c r="M25" s="259"/>
      <c r="N25" s="259"/>
      <c r="O25" s="260">
        <v>12</v>
      </c>
      <c r="P25" s="149">
        <v>0.36528072368807774</v>
      </c>
      <c r="Q25" s="259"/>
      <c r="R25" s="259"/>
      <c r="S25" s="260">
        <v>12</v>
      </c>
      <c r="T25" s="149">
        <v>0.37727413173372976</v>
      </c>
      <c r="U25" s="259"/>
      <c r="V25" s="259"/>
      <c r="W25" s="260">
        <v>12</v>
      </c>
      <c r="X25" s="101">
        <v>-8.8277587276336389E-3</v>
      </c>
      <c r="Y25" s="101">
        <v>4.0182972971806175E-2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0.27590224778496864</v>
      </c>
      <c r="E28" s="265"/>
      <c r="F28" s="265"/>
      <c r="G28" s="265"/>
      <c r="H28" s="149">
        <v>0.29904581780942247</v>
      </c>
      <c r="I28" s="265"/>
      <c r="J28" s="265"/>
      <c r="K28" s="265"/>
      <c r="L28" s="149">
        <v>0.30143231692995054</v>
      </c>
      <c r="M28" s="265"/>
      <c r="N28" s="265"/>
      <c r="O28" s="265"/>
      <c r="P28" s="149">
        <v>0.3053437425089261</v>
      </c>
      <c r="Q28" s="265"/>
      <c r="R28" s="265"/>
      <c r="S28" s="265"/>
      <c r="T28" s="149">
        <v>0.31634588140456443</v>
      </c>
      <c r="U28" s="265"/>
      <c r="V28" s="265"/>
      <c r="W28" s="265"/>
      <c r="X28" s="105">
        <v>7.9803795218060802E-3</v>
      </c>
      <c r="Y28" s="105">
        <v>4.9475665471130137E-2</v>
      </c>
    </row>
    <row r="29" spans="1:25" ht="28.35" customHeight="1">
      <c r="C29" s="96" t="s">
        <v>28</v>
      </c>
      <c r="D29" s="147">
        <v>0.25546480416913564</v>
      </c>
      <c r="E29" s="266"/>
      <c r="F29" s="266"/>
      <c r="G29" s="266"/>
      <c r="H29" s="147">
        <v>0.25416775806244107</v>
      </c>
      <c r="I29" s="266"/>
      <c r="J29" s="266"/>
      <c r="K29" s="266"/>
      <c r="L29" s="147">
        <v>0.25191372237749921</v>
      </c>
      <c r="M29" s="266"/>
      <c r="N29" s="266"/>
      <c r="O29" s="266"/>
      <c r="P29" s="147">
        <v>0.25424338046877776</v>
      </c>
      <c r="Q29" s="266"/>
      <c r="R29" s="266"/>
      <c r="S29" s="266"/>
      <c r="T29" s="147">
        <v>0.25752547311512208</v>
      </c>
      <c r="U29" s="266"/>
      <c r="V29" s="266"/>
      <c r="W29" s="266"/>
      <c r="X29" s="106">
        <v>-8.8682990404633788E-3</v>
      </c>
      <c r="Y29" s="106">
        <v>2.2276478965340019E-2</v>
      </c>
    </row>
    <row r="30" spans="1:25" ht="28.35" customHeight="1">
      <c r="C30" s="96" t="s">
        <v>29</v>
      </c>
      <c r="D30" s="147">
        <v>0.24180761940608089</v>
      </c>
      <c r="E30" s="266"/>
      <c r="F30" s="266"/>
      <c r="G30" s="266"/>
      <c r="H30" s="147">
        <v>0.25832569893524204</v>
      </c>
      <c r="I30" s="266"/>
      <c r="J30" s="266"/>
      <c r="K30" s="266"/>
      <c r="L30" s="147">
        <v>0.25479553043488967</v>
      </c>
      <c r="M30" s="266"/>
      <c r="N30" s="266"/>
      <c r="O30" s="266"/>
      <c r="P30" s="147">
        <v>0.25363081108352359</v>
      </c>
      <c r="Q30" s="266"/>
      <c r="R30" s="266"/>
      <c r="S30" s="266"/>
      <c r="T30" s="147">
        <v>0.24351304559805509</v>
      </c>
      <c r="U30" s="266"/>
      <c r="V30" s="266"/>
      <c r="W30" s="266"/>
      <c r="X30" s="106">
        <v>-1.3665572240403878E-2</v>
      </c>
      <c r="Y30" s="106">
        <v>-4.4280544551065781E-2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47" priority="1" operator="notEqual">
      <formula>""" """</formula>
    </cfRule>
    <cfRule type="cellIs" dxfId="46" priority="2" operator="equal">
      <formula>" "</formula>
    </cfRule>
  </conditionalFormatting>
  <pageMargins left="0.7" right="0.7" top="0.75" bottom="0.75" header="0.3" footer="0.3"/>
  <pageSetup scale="48" orientation="landscape" r:id="rId1"/>
  <headerFooter differentFirst="1">
    <oddFooter xml:space="preserve">&amp;L&amp;D&amp;CGreen Mountain Care Board&amp;R&amp;P 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Y43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.140625" style="102" bestFit="1" customWidth="1"/>
    <col min="5" max="7" width="7.7109375" style="86" customWidth="1"/>
    <col min="8" max="8" width="10.140625" style="102" bestFit="1" customWidth="1"/>
    <col min="9" max="11" width="7.7109375" style="86" customWidth="1"/>
    <col min="12" max="12" width="10.140625" style="102" bestFit="1" customWidth="1"/>
    <col min="13" max="15" width="7.7109375" style="86" customWidth="1"/>
    <col min="16" max="16" width="10.140625" style="102" bestFit="1" customWidth="1"/>
    <col min="17" max="19" width="7.7109375" style="86" customWidth="1"/>
    <col min="20" max="20" width="10.140625" style="102" bestFit="1" customWidth="1"/>
    <col min="21" max="23" width="7.7109375" style="85" customWidth="1"/>
    <col min="24" max="24" width="11.42578125" style="82" customWidth="1"/>
    <col min="25" max="25" width="16.8554687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580</v>
      </c>
    </row>
    <row r="3" spans="1:25" ht="15.75">
      <c r="A3" s="84" t="s">
        <v>104</v>
      </c>
    </row>
    <row r="4" spans="1:25" ht="15.75">
      <c r="A4" s="87" t="s">
        <v>78</v>
      </c>
      <c r="B4" s="394" t="s">
        <v>580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250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4.832626940087862E-2</v>
      </c>
      <c r="E8" s="257">
        <v>6</v>
      </c>
      <c r="F8" s="257">
        <v>8</v>
      </c>
      <c r="G8" s="257">
        <v>8</v>
      </c>
      <c r="H8" s="147">
        <v>-3.1829377753030817E-2</v>
      </c>
      <c r="I8" s="257">
        <v>3</v>
      </c>
      <c r="J8" s="257">
        <v>3</v>
      </c>
      <c r="K8" s="257">
        <v>3</v>
      </c>
      <c r="L8" s="147">
        <v>1.1501558409161797E-2</v>
      </c>
      <c r="M8" s="257">
        <v>1</v>
      </c>
      <c r="N8" s="257">
        <v>2</v>
      </c>
      <c r="O8" s="257">
        <v>2</v>
      </c>
      <c r="P8" s="147">
        <v>-3.5540120019110576E-2</v>
      </c>
      <c r="Q8" s="257">
        <v>3</v>
      </c>
      <c r="R8" s="257">
        <v>4</v>
      </c>
      <c r="S8" s="257">
        <v>5</v>
      </c>
      <c r="T8" s="147">
        <v>2.5011576533945059E-2</v>
      </c>
      <c r="U8" s="257">
        <v>5</v>
      </c>
      <c r="V8" s="257">
        <v>7</v>
      </c>
      <c r="W8" s="257">
        <v>7</v>
      </c>
      <c r="X8" s="97">
        <v>1.3613504008279462</v>
      </c>
      <c r="Y8" s="97">
        <v>1.1746250068183444</v>
      </c>
    </row>
    <row r="9" spans="1:25" ht="28.35" customHeight="1">
      <c r="A9" s="76" t="s">
        <v>7</v>
      </c>
      <c r="B9" s="398"/>
      <c r="C9" s="96" t="s">
        <v>550</v>
      </c>
      <c r="D9" s="147">
        <v>1.7675310323764456E-3</v>
      </c>
      <c r="E9" s="257">
        <v>2</v>
      </c>
      <c r="F9" s="257">
        <v>2</v>
      </c>
      <c r="G9" s="257">
        <v>2</v>
      </c>
      <c r="H9" s="147">
        <v>-3.6943309044693499E-2</v>
      </c>
      <c r="I9" s="257">
        <v>2</v>
      </c>
      <c r="J9" s="257">
        <v>2</v>
      </c>
      <c r="K9" s="257">
        <v>2</v>
      </c>
      <c r="L9" s="147">
        <v>2.7079458439629441E-2</v>
      </c>
      <c r="M9" s="257">
        <v>5</v>
      </c>
      <c r="N9" s="257">
        <v>7</v>
      </c>
      <c r="O9" s="257">
        <v>7</v>
      </c>
      <c r="P9" s="147">
        <v>3.1456232123329701E-2</v>
      </c>
      <c r="Q9" s="257">
        <v>7</v>
      </c>
      <c r="R9" s="257">
        <v>9</v>
      </c>
      <c r="S9" s="257">
        <v>11</v>
      </c>
      <c r="T9" s="147">
        <v>2.8288504077047184E-2</v>
      </c>
      <c r="U9" s="257">
        <v>6</v>
      </c>
      <c r="V9" s="257">
        <v>8</v>
      </c>
      <c r="W9" s="257">
        <v>9</v>
      </c>
      <c r="X9" s="97">
        <v>1.7330003494508057</v>
      </c>
      <c r="Y9" s="97">
        <v>4.4648073007559352E-2</v>
      </c>
    </row>
    <row r="10" spans="1:25" ht="28.35" customHeight="1">
      <c r="A10" s="76" t="s">
        <v>8</v>
      </c>
      <c r="B10" s="398"/>
      <c r="C10" s="96" t="s">
        <v>551</v>
      </c>
      <c r="D10" s="147">
        <v>2.2160565901692245E-2</v>
      </c>
      <c r="E10" s="257">
        <v>4</v>
      </c>
      <c r="F10" s="257">
        <v>5</v>
      </c>
      <c r="G10" s="257">
        <v>5</v>
      </c>
      <c r="H10" s="147">
        <v>6.1532977576315352E-2</v>
      </c>
      <c r="I10" s="257">
        <v>7</v>
      </c>
      <c r="J10" s="257">
        <v>9</v>
      </c>
      <c r="K10" s="257">
        <v>12</v>
      </c>
      <c r="L10" s="147">
        <v>6.9396784730356306E-2</v>
      </c>
      <c r="M10" s="257">
        <v>8</v>
      </c>
      <c r="N10" s="257">
        <v>10</v>
      </c>
      <c r="O10" s="257">
        <v>13</v>
      </c>
      <c r="P10" s="147">
        <v>-5.44614158962352E-3</v>
      </c>
      <c r="Q10" s="257">
        <v>4</v>
      </c>
      <c r="R10" s="257">
        <v>5</v>
      </c>
      <c r="S10" s="257">
        <v>6</v>
      </c>
      <c r="T10" s="147">
        <v>-3.9983009717860854E-2</v>
      </c>
      <c r="U10" s="257">
        <v>2</v>
      </c>
      <c r="V10" s="257">
        <v>2</v>
      </c>
      <c r="W10" s="257">
        <v>2</v>
      </c>
      <c r="X10" s="97">
        <v>0.12779825491604058</v>
      </c>
      <c r="Y10" s="97">
        <v>-1.5761507521308986</v>
      </c>
    </row>
    <row r="11" spans="1:25" ht="28.35" customHeight="1">
      <c r="A11" s="76" t="s">
        <v>9</v>
      </c>
      <c r="B11" s="398"/>
      <c r="C11" s="96" t="s">
        <v>552</v>
      </c>
      <c r="D11" s="147">
        <v>0.11639873257891005</v>
      </c>
      <c r="E11" s="257">
        <v>8</v>
      </c>
      <c r="F11" s="257">
        <v>10</v>
      </c>
      <c r="G11" s="257">
        <v>14</v>
      </c>
      <c r="H11" s="147">
        <v>5.4546798199501041E-2</v>
      </c>
      <c r="I11" s="257">
        <v>6</v>
      </c>
      <c r="J11" s="257">
        <v>8</v>
      </c>
      <c r="K11" s="257">
        <v>11</v>
      </c>
      <c r="L11" s="147">
        <v>1.5577455681411294E-2</v>
      </c>
      <c r="M11" s="257">
        <v>2</v>
      </c>
      <c r="N11" s="257">
        <v>3</v>
      </c>
      <c r="O11" s="257">
        <v>3</v>
      </c>
      <c r="P11" s="147">
        <v>-3.6929257168885295E-2</v>
      </c>
      <c r="Q11" s="257">
        <v>2</v>
      </c>
      <c r="R11" s="257">
        <v>3</v>
      </c>
      <c r="S11" s="257">
        <v>4</v>
      </c>
      <c r="T11" s="147">
        <v>1.3859132441253809E-2</v>
      </c>
      <c r="U11" s="257">
        <v>3</v>
      </c>
      <c r="V11" s="257">
        <v>5</v>
      </c>
      <c r="W11" s="257">
        <v>5</v>
      </c>
      <c r="X11" s="97">
        <v>-0.71442034737881666</v>
      </c>
      <c r="Y11" s="97">
        <v>-0.11030833759379421</v>
      </c>
    </row>
    <row r="12" spans="1:25" ht="28.35" customHeight="1">
      <c r="A12" s="76" t="s">
        <v>10</v>
      </c>
      <c r="B12" s="398"/>
      <c r="C12" s="96" t="s">
        <v>553</v>
      </c>
      <c r="D12" s="147">
        <v>2.4045965399749639E-2</v>
      </c>
      <c r="E12" s="257">
        <v>5</v>
      </c>
      <c r="F12" s="257">
        <v>6</v>
      </c>
      <c r="G12" s="257">
        <v>6</v>
      </c>
      <c r="H12" s="147">
        <v>1.1580569160548086E-2</v>
      </c>
      <c r="I12" s="257">
        <v>4</v>
      </c>
      <c r="J12" s="257">
        <v>6</v>
      </c>
      <c r="K12" s="257">
        <v>7</v>
      </c>
      <c r="L12" s="147">
        <v>2.7012286336748847E-2</v>
      </c>
      <c r="M12" s="257">
        <v>4</v>
      </c>
      <c r="N12" s="257">
        <v>6</v>
      </c>
      <c r="O12" s="257">
        <v>6</v>
      </c>
      <c r="P12" s="147">
        <v>3.0249414634051366E-2</v>
      </c>
      <c r="Q12" s="257">
        <v>6</v>
      </c>
      <c r="R12" s="257">
        <v>8</v>
      </c>
      <c r="S12" s="257">
        <v>10</v>
      </c>
      <c r="T12" s="147">
        <v>3.1577357000672289E-2</v>
      </c>
      <c r="U12" s="257">
        <v>7</v>
      </c>
      <c r="V12" s="257">
        <v>9</v>
      </c>
      <c r="W12" s="257">
        <v>10</v>
      </c>
      <c r="X12" s="97">
        <v>1.3325525682081767</v>
      </c>
      <c r="Y12" s="97">
        <v>0.16899978798584314</v>
      </c>
    </row>
    <row r="13" spans="1:25" ht="28.35" customHeight="1">
      <c r="A13" s="76" t="s">
        <v>11</v>
      </c>
      <c r="B13" s="398"/>
      <c r="C13" s="96" t="s">
        <v>554</v>
      </c>
      <c r="D13" s="147">
        <v>7.6117643340764159E-3</v>
      </c>
      <c r="E13" s="257">
        <v>3</v>
      </c>
      <c r="F13" s="257">
        <v>3</v>
      </c>
      <c r="G13" s="257">
        <v>3</v>
      </c>
      <c r="H13" s="147">
        <v>2.8648139644905861E-2</v>
      </c>
      <c r="I13" s="257">
        <v>5</v>
      </c>
      <c r="J13" s="257">
        <v>7</v>
      </c>
      <c r="K13" s="257">
        <v>8</v>
      </c>
      <c r="L13" s="147">
        <v>2.1878482984248514E-2</v>
      </c>
      <c r="M13" s="257">
        <v>3</v>
      </c>
      <c r="N13" s="257">
        <v>5</v>
      </c>
      <c r="O13" s="257">
        <v>5</v>
      </c>
      <c r="P13" s="147">
        <v>2.3148748239827006E-2</v>
      </c>
      <c r="Q13" s="257">
        <v>5</v>
      </c>
      <c r="R13" s="257">
        <v>7</v>
      </c>
      <c r="S13" s="257">
        <v>8</v>
      </c>
      <c r="T13" s="147">
        <v>2.2640172325481649E-2</v>
      </c>
      <c r="U13" s="257">
        <v>4</v>
      </c>
      <c r="V13" s="257">
        <v>6</v>
      </c>
      <c r="W13" s="257">
        <v>6</v>
      </c>
      <c r="X13" s="97">
        <v>-0.23630353469954235</v>
      </c>
      <c r="Y13" s="97">
        <v>3.4814540925050208E-2</v>
      </c>
    </row>
    <row r="14" spans="1:25" ht="28.35" customHeight="1">
      <c r="A14" s="76" t="s">
        <v>13</v>
      </c>
      <c r="B14" s="398"/>
      <c r="C14" s="96" t="s">
        <v>555</v>
      </c>
      <c r="D14" s="147">
        <v>9.4955608473961964E-2</v>
      </c>
      <c r="E14" s="257">
        <v>7</v>
      </c>
      <c r="F14" s="257">
        <v>9</v>
      </c>
      <c r="G14" s="257">
        <v>13</v>
      </c>
      <c r="H14" s="147">
        <v>7.6684003930965736E-2</v>
      </c>
      <c r="I14" s="257">
        <v>8</v>
      </c>
      <c r="J14" s="257">
        <v>10</v>
      </c>
      <c r="K14" s="257">
        <v>13</v>
      </c>
      <c r="L14" s="147">
        <v>5.0679495659770854E-2</v>
      </c>
      <c r="M14" s="257">
        <v>7</v>
      </c>
      <c r="N14" s="257">
        <v>9</v>
      </c>
      <c r="O14" s="257">
        <v>12</v>
      </c>
      <c r="P14" s="147">
        <v>7.6068994726397152E-2</v>
      </c>
      <c r="Q14" s="257">
        <v>8</v>
      </c>
      <c r="R14" s="257">
        <v>10</v>
      </c>
      <c r="S14" s="257">
        <v>14</v>
      </c>
      <c r="T14" s="147">
        <v>5.7076969432899527E-2</v>
      </c>
      <c r="U14" s="257">
        <v>8</v>
      </c>
      <c r="V14" s="257">
        <v>10</v>
      </c>
      <c r="W14" s="257">
        <v>13</v>
      </c>
      <c r="X14" s="97">
        <v>-0.33911255200765555</v>
      </c>
      <c r="Y14" s="97">
        <v>0.12623396681129484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-4.3059511734167166E-2</v>
      </c>
      <c r="E15" s="258">
        <v>1</v>
      </c>
      <c r="F15" s="258">
        <v>1</v>
      </c>
      <c r="G15" s="258">
        <v>1</v>
      </c>
      <c r="H15" s="148">
        <v>-0.18536150121755793</v>
      </c>
      <c r="I15" s="258">
        <v>1</v>
      </c>
      <c r="J15" s="258">
        <v>1</v>
      </c>
      <c r="K15" s="258">
        <v>1</v>
      </c>
      <c r="L15" s="148">
        <v>4.3506644137021329E-2</v>
      </c>
      <c r="M15" s="258">
        <v>6</v>
      </c>
      <c r="N15" s="258">
        <v>8</v>
      </c>
      <c r="O15" s="258">
        <v>11</v>
      </c>
      <c r="P15" s="148">
        <v>-0.68401486051060278</v>
      </c>
      <c r="Q15" s="258">
        <v>1</v>
      </c>
      <c r="R15" s="258">
        <v>1</v>
      </c>
      <c r="S15" s="258">
        <v>1</v>
      </c>
      <c r="T15" s="148">
        <v>-4.5370684733711655E-2</v>
      </c>
      <c r="U15" s="258">
        <v>1</v>
      </c>
      <c r="V15" s="258">
        <v>1</v>
      </c>
      <c r="W15" s="258">
        <v>1</v>
      </c>
      <c r="X15" s="99">
        <v>1.2347124071139119</v>
      </c>
      <c r="Y15" s="99">
        <v>-2.0428449638822901</v>
      </c>
    </row>
    <row r="16" spans="1:25" ht="28.35" customHeight="1" thickTop="1">
      <c r="A16" s="76" t="s">
        <v>3</v>
      </c>
      <c r="C16" s="100" t="s">
        <v>557</v>
      </c>
      <c r="D16" s="149">
        <v>9.0310062649877534E-3</v>
      </c>
      <c r="E16" s="259"/>
      <c r="F16" s="260">
        <v>4</v>
      </c>
      <c r="G16" s="260">
        <v>4</v>
      </c>
      <c r="H16" s="149">
        <v>1.0801141591636922E-2</v>
      </c>
      <c r="I16" s="259"/>
      <c r="J16" s="260">
        <v>5</v>
      </c>
      <c r="K16" s="260">
        <v>5</v>
      </c>
      <c r="L16" s="149">
        <v>8.6889494926958612E-3</v>
      </c>
      <c r="M16" s="259"/>
      <c r="N16" s="260">
        <v>1</v>
      </c>
      <c r="O16" s="260">
        <v>1</v>
      </c>
      <c r="P16" s="149">
        <v>1.8302184345480976E-2</v>
      </c>
      <c r="Q16" s="259"/>
      <c r="R16" s="260">
        <v>6</v>
      </c>
      <c r="S16" s="260">
        <v>7</v>
      </c>
      <c r="T16" s="149">
        <v>1.3328517344237917E-2</v>
      </c>
      <c r="U16" s="259"/>
      <c r="V16" s="260">
        <v>4</v>
      </c>
      <c r="W16" s="260">
        <v>4</v>
      </c>
      <c r="X16" s="101">
        <v>-0.19555267200427062</v>
      </c>
      <c r="Y16" s="101">
        <v>0.5339618852016792</v>
      </c>
    </row>
    <row r="17" spans="1:25" ht="28.35" customHeight="1">
      <c r="A17" s="76" t="s">
        <v>12</v>
      </c>
      <c r="C17" s="96" t="s">
        <v>558</v>
      </c>
      <c r="D17" s="147">
        <v>4.6123200200276777E-2</v>
      </c>
      <c r="E17" s="261"/>
      <c r="F17" s="257">
        <v>7</v>
      </c>
      <c r="G17" s="257">
        <v>7</v>
      </c>
      <c r="H17" s="147">
        <v>3.5640088985298057E-3</v>
      </c>
      <c r="I17" s="261"/>
      <c r="J17" s="257">
        <v>4</v>
      </c>
      <c r="K17" s="257">
        <v>4</v>
      </c>
      <c r="L17" s="147">
        <v>2.1643025871766367E-2</v>
      </c>
      <c r="M17" s="261"/>
      <c r="N17" s="257">
        <v>4</v>
      </c>
      <c r="O17" s="257">
        <v>4</v>
      </c>
      <c r="P17" s="147">
        <v>-5.1319861037855206E-2</v>
      </c>
      <c r="Q17" s="261"/>
      <c r="R17" s="257">
        <v>2</v>
      </c>
      <c r="S17" s="257">
        <v>3</v>
      </c>
      <c r="T17" s="147">
        <v>8.3201730833115523E-3</v>
      </c>
      <c r="U17" s="261"/>
      <c r="V17" s="257">
        <v>3</v>
      </c>
      <c r="W17" s="257">
        <v>3</v>
      </c>
      <c r="X17" s="97">
        <v>5.0726632530840092</v>
      </c>
      <c r="Y17" s="97">
        <v>-0.61557255752462336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8.3948314134646082E-2</v>
      </c>
      <c r="E20" s="259"/>
      <c r="F20" s="260">
        <v>2</v>
      </c>
      <c r="G20" s="260">
        <v>11</v>
      </c>
      <c r="H20" s="149">
        <v>1.0931565201627544E-2</v>
      </c>
      <c r="I20" s="259"/>
      <c r="J20" s="260">
        <v>1</v>
      </c>
      <c r="K20" s="260">
        <v>6</v>
      </c>
      <c r="L20" s="149">
        <v>4.151902037090531E-2</v>
      </c>
      <c r="M20" s="259"/>
      <c r="N20" s="260">
        <v>2</v>
      </c>
      <c r="O20" s="260">
        <v>9</v>
      </c>
      <c r="P20" s="149">
        <v>-5.4002005397936433E-2</v>
      </c>
      <c r="Q20" s="259"/>
      <c r="R20" s="260">
        <v>1</v>
      </c>
      <c r="S20" s="260">
        <v>2</v>
      </c>
      <c r="T20" s="149">
        <v>2.5410176066989681E-2</v>
      </c>
      <c r="U20" s="259"/>
      <c r="V20" s="260">
        <v>1</v>
      </c>
      <c r="W20" s="260">
        <v>8</v>
      </c>
      <c r="X20" s="101">
        <v>2.7980855993727012</v>
      </c>
      <c r="Y20" s="101">
        <v>-0.38798709988841629</v>
      </c>
    </row>
    <row r="21" spans="1:25" ht="28.35" customHeight="1">
      <c r="A21" s="76" t="s">
        <v>14</v>
      </c>
      <c r="C21" s="96" t="s">
        <v>560</v>
      </c>
      <c r="D21" s="147">
        <v>7.5395983021089755E-2</v>
      </c>
      <c r="E21" s="261"/>
      <c r="F21" s="257">
        <v>1</v>
      </c>
      <c r="G21" s="257">
        <v>10</v>
      </c>
      <c r="H21" s="147">
        <v>4.3160591610008354E-2</v>
      </c>
      <c r="I21" s="261"/>
      <c r="J21" s="257">
        <v>2</v>
      </c>
      <c r="K21" s="257">
        <v>10</v>
      </c>
      <c r="L21" s="147">
        <v>4.1328907568389923E-2</v>
      </c>
      <c r="M21" s="261"/>
      <c r="N21" s="257">
        <v>1</v>
      </c>
      <c r="O21" s="257">
        <v>8</v>
      </c>
      <c r="P21" s="147">
        <v>2.3462744747706789E-2</v>
      </c>
      <c r="Q21" s="261"/>
      <c r="R21" s="257">
        <v>2</v>
      </c>
      <c r="S21" s="257">
        <v>9</v>
      </c>
      <c r="T21" s="147">
        <v>4.2978772909478595E-2</v>
      </c>
      <c r="U21" s="261"/>
      <c r="V21" s="257">
        <v>2</v>
      </c>
      <c r="W21" s="257">
        <v>12</v>
      </c>
      <c r="X21" s="97">
        <v>-4.2438807562445224E-2</v>
      </c>
      <c r="Y21" s="97">
        <v>3.9920371433929569E-2</v>
      </c>
    </row>
    <row r="22" spans="1:25" ht="28.35" customHeight="1">
      <c r="A22" s="76" t="s">
        <v>15</v>
      </c>
      <c r="C22" s="96" t="s">
        <v>561</v>
      </c>
      <c r="D22" s="147">
        <v>9.3823525504288727E-2</v>
      </c>
      <c r="E22" s="261"/>
      <c r="F22" s="257">
        <v>3</v>
      </c>
      <c r="G22" s="257">
        <v>12</v>
      </c>
      <c r="H22" s="147">
        <v>0.11977682532582767</v>
      </c>
      <c r="I22" s="261"/>
      <c r="J22" s="257">
        <v>3</v>
      </c>
      <c r="K22" s="257">
        <v>14</v>
      </c>
      <c r="L22" s="147">
        <v>7.3510069074399886E-2</v>
      </c>
      <c r="M22" s="261"/>
      <c r="N22" s="257">
        <v>3</v>
      </c>
      <c r="O22" s="257">
        <v>14</v>
      </c>
      <c r="P22" s="147">
        <v>6.9991359218264534E-2</v>
      </c>
      <c r="Q22" s="261"/>
      <c r="R22" s="257">
        <v>3</v>
      </c>
      <c r="S22" s="257">
        <v>13</v>
      </c>
      <c r="T22" s="147">
        <v>8.4327464325919491E-2</v>
      </c>
      <c r="U22" s="261"/>
      <c r="V22" s="257">
        <v>3</v>
      </c>
      <c r="W22" s="257">
        <v>14</v>
      </c>
      <c r="X22" s="97">
        <v>-0.3862746914987002</v>
      </c>
      <c r="Y22" s="97">
        <v>0.14715528617679929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5.6800498639653786E-2</v>
      </c>
      <c r="E25" s="259"/>
      <c r="F25" s="259"/>
      <c r="G25" s="260">
        <v>9</v>
      </c>
      <c r="H25" s="149">
        <v>4.2537863582641486E-2</v>
      </c>
      <c r="I25" s="259"/>
      <c r="J25" s="259"/>
      <c r="K25" s="260">
        <v>9</v>
      </c>
      <c r="L25" s="149">
        <v>4.2697743162452541E-2</v>
      </c>
      <c r="M25" s="259"/>
      <c r="N25" s="259"/>
      <c r="O25" s="260">
        <v>10</v>
      </c>
      <c r="P25" s="149">
        <v>3.8832833985164593E-2</v>
      </c>
      <c r="Q25" s="259"/>
      <c r="R25" s="259"/>
      <c r="S25" s="260">
        <v>12</v>
      </c>
      <c r="T25" s="149">
        <v>3.665791167563457E-2</v>
      </c>
      <c r="U25" s="259"/>
      <c r="V25" s="259"/>
      <c r="W25" s="260">
        <v>11</v>
      </c>
      <c r="X25" s="101">
        <v>3.7585239677222493E-3</v>
      </c>
      <c r="Y25" s="101">
        <v>-0.14145552058426514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5.5650915141160363E-2</v>
      </c>
      <c r="E28" s="265"/>
      <c r="F28" s="265"/>
      <c r="G28" s="265"/>
      <c r="H28" s="149">
        <v>3.3063953170079388E-2</v>
      </c>
      <c r="I28" s="265"/>
      <c r="J28" s="265"/>
      <c r="K28" s="265"/>
      <c r="L28" s="149">
        <v>3.9054588045364387E-2</v>
      </c>
      <c r="M28" s="265"/>
      <c r="N28" s="265"/>
      <c r="O28" s="265"/>
      <c r="P28" s="149">
        <v>1.8677000315807872E-2</v>
      </c>
      <c r="Q28" s="265"/>
      <c r="R28" s="265"/>
      <c r="S28" s="265"/>
      <c r="T28" s="149">
        <v>3.3813460299593846E-2</v>
      </c>
      <c r="U28" s="265"/>
      <c r="V28" s="265"/>
      <c r="W28" s="265"/>
      <c r="X28" s="105">
        <v>0.18118326155585396</v>
      </c>
      <c r="Y28" s="105">
        <v>-0.13420005198064411</v>
      </c>
    </row>
    <row r="29" spans="1:25" ht="28.35" customHeight="1">
      <c r="C29" s="96" t="s">
        <v>28</v>
      </c>
      <c r="D29" s="147">
        <v>4.7224734800577699E-2</v>
      </c>
      <c r="E29" s="266"/>
      <c r="F29" s="266"/>
      <c r="G29" s="266"/>
      <c r="H29" s="147">
        <v>2.0114354402726971E-2</v>
      </c>
      <c r="I29" s="266"/>
      <c r="J29" s="266"/>
      <c r="K29" s="266"/>
      <c r="L29" s="147">
        <v>3.4204183004009681E-2</v>
      </c>
      <c r="M29" s="266"/>
      <c r="N29" s="266"/>
      <c r="O29" s="266"/>
      <c r="P29" s="147">
        <v>2.0725466292653989E-2</v>
      </c>
      <c r="Q29" s="266"/>
      <c r="R29" s="266"/>
      <c r="S29" s="266"/>
      <c r="T29" s="147">
        <v>2.521087630046737E-2</v>
      </c>
      <c r="U29" s="266"/>
      <c r="V29" s="266"/>
      <c r="W29" s="266"/>
      <c r="X29" s="106">
        <v>0.70048624575156659</v>
      </c>
      <c r="Y29" s="106">
        <v>-0.2629300253272544</v>
      </c>
    </row>
    <row r="30" spans="1:25" ht="28.35" customHeight="1">
      <c r="C30" s="96" t="s">
        <v>29</v>
      </c>
      <c r="D30" s="147">
        <v>2.310326565072094E-2</v>
      </c>
      <c r="E30" s="266"/>
      <c r="F30" s="266"/>
      <c r="G30" s="266"/>
      <c r="H30" s="147">
        <v>2.0114354402726971E-2</v>
      </c>
      <c r="I30" s="266"/>
      <c r="J30" s="266"/>
      <c r="K30" s="266"/>
      <c r="L30" s="147">
        <v>2.7045872388189146E-2</v>
      </c>
      <c r="M30" s="266"/>
      <c r="N30" s="266"/>
      <c r="O30" s="266"/>
      <c r="P30" s="147">
        <v>8.8513033251017437E-3</v>
      </c>
      <c r="Q30" s="266"/>
      <c r="R30" s="266"/>
      <c r="S30" s="266"/>
      <c r="T30" s="147">
        <v>2.3825874429713352E-2</v>
      </c>
      <c r="U30" s="266"/>
      <c r="V30" s="266"/>
      <c r="W30" s="266"/>
      <c r="X30" s="106">
        <v>0.34460554123091547</v>
      </c>
      <c r="Y30" s="106">
        <v>-0.11905690865723217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>
        <v>4.4999999999999991E-2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>
        <v>3.8999999999999993E-2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  <row r="43" spans="1:25">
      <c r="M43" s="241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45" priority="1" operator="notEqual">
      <formula>""" """</formula>
    </cfRule>
    <cfRule type="cellIs" dxfId="44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09" bestFit="1" customWidth="1"/>
    <col min="5" max="7" width="7.7109375" style="86" customWidth="1"/>
    <col min="8" max="8" width="13.140625" style="109" bestFit="1" customWidth="1"/>
    <col min="9" max="11" width="7.7109375" style="86" customWidth="1"/>
    <col min="12" max="12" width="13.140625" style="109" bestFit="1" customWidth="1"/>
    <col min="13" max="15" width="7.7109375" style="86" customWidth="1"/>
    <col min="16" max="16" width="13.140625" style="109" bestFit="1" customWidth="1"/>
    <col min="17" max="19" width="7.7109375" style="86" customWidth="1"/>
    <col min="20" max="20" width="13.140625" style="109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579</v>
      </c>
    </row>
    <row r="3" spans="1:25" ht="15.75">
      <c r="A3" s="84" t="s">
        <v>104</v>
      </c>
    </row>
    <row r="4" spans="1:25" ht="15.75">
      <c r="A4" s="87" t="s">
        <v>80</v>
      </c>
      <c r="B4" s="394" t="s">
        <v>579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252</v>
      </c>
      <c r="D5" s="405"/>
      <c r="E5" s="393" t="s">
        <v>36</v>
      </c>
      <c r="F5" s="393"/>
      <c r="G5" s="393"/>
      <c r="H5" s="405"/>
      <c r="I5" s="393" t="s">
        <v>36</v>
      </c>
      <c r="J5" s="393"/>
      <c r="K5" s="393"/>
      <c r="L5" s="405"/>
      <c r="M5" s="393" t="s">
        <v>36</v>
      </c>
      <c r="N5" s="393"/>
      <c r="O5" s="393"/>
      <c r="P5" s="405"/>
      <c r="Q5" s="393" t="s">
        <v>36</v>
      </c>
      <c r="R5" s="393"/>
      <c r="S5" s="393"/>
      <c r="T5" s="405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5"/>
      <c r="E6" s="8" t="s">
        <v>37</v>
      </c>
      <c r="F6" s="8" t="s">
        <v>38</v>
      </c>
      <c r="G6" s="8" t="s">
        <v>39</v>
      </c>
      <c r="H6" s="405"/>
      <c r="I6" s="8" t="s">
        <v>37</v>
      </c>
      <c r="J6" s="8" t="s">
        <v>38</v>
      </c>
      <c r="K6" s="8" t="s">
        <v>39</v>
      </c>
      <c r="L6" s="405"/>
      <c r="M6" s="8" t="s">
        <v>37</v>
      </c>
      <c r="N6" s="8" t="s">
        <v>38</v>
      </c>
      <c r="O6" s="8" t="s">
        <v>39</v>
      </c>
      <c r="P6" s="405"/>
      <c r="Q6" s="8" t="s">
        <v>37</v>
      </c>
      <c r="R6" s="8" t="s">
        <v>38</v>
      </c>
      <c r="S6" s="8" t="s">
        <v>39</v>
      </c>
      <c r="T6" s="405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37">
        <v>12803.289138610606</v>
      </c>
      <c r="E8" s="257">
        <v>8</v>
      </c>
      <c r="F8" s="257">
        <v>10</v>
      </c>
      <c r="G8" s="257">
        <v>12</v>
      </c>
      <c r="H8" s="137">
        <v>13560.896654800679</v>
      </c>
      <c r="I8" s="257">
        <v>8</v>
      </c>
      <c r="J8" s="257">
        <v>10</v>
      </c>
      <c r="K8" s="257">
        <v>12</v>
      </c>
      <c r="L8" s="137">
        <v>13647.144539449822</v>
      </c>
      <c r="M8" s="257">
        <v>8</v>
      </c>
      <c r="N8" s="257">
        <v>10</v>
      </c>
      <c r="O8" s="257">
        <v>12</v>
      </c>
      <c r="P8" s="137">
        <v>14950.629388909612</v>
      </c>
      <c r="Q8" s="257">
        <v>7</v>
      </c>
      <c r="R8" s="257">
        <v>9</v>
      </c>
      <c r="S8" s="257">
        <v>12</v>
      </c>
      <c r="T8" s="137">
        <v>14221.163235723001</v>
      </c>
      <c r="U8" s="257">
        <v>7</v>
      </c>
      <c r="V8" s="257">
        <v>9</v>
      </c>
      <c r="W8" s="257">
        <v>11</v>
      </c>
      <c r="X8" s="97">
        <v>6.3600429119567981E-3</v>
      </c>
      <c r="Y8" s="97">
        <v>4.2061450629020669E-2</v>
      </c>
    </row>
    <row r="9" spans="1:25" ht="28.35" customHeight="1">
      <c r="A9" s="76" t="s">
        <v>7</v>
      </c>
      <c r="B9" s="398"/>
      <c r="C9" s="96" t="s">
        <v>550</v>
      </c>
      <c r="D9" s="137">
        <v>11048.713532696569</v>
      </c>
      <c r="E9" s="257">
        <v>5</v>
      </c>
      <c r="F9" s="257">
        <v>7</v>
      </c>
      <c r="G9" s="257">
        <v>8</v>
      </c>
      <c r="H9" s="137">
        <v>10775.659479509091</v>
      </c>
      <c r="I9" s="257">
        <v>5</v>
      </c>
      <c r="J9" s="257">
        <v>6</v>
      </c>
      <c r="K9" s="257">
        <v>7</v>
      </c>
      <c r="L9" s="137">
        <v>10762.377783128575</v>
      </c>
      <c r="M9" s="257">
        <v>4</v>
      </c>
      <c r="N9" s="257">
        <v>5</v>
      </c>
      <c r="O9" s="257">
        <v>6</v>
      </c>
      <c r="P9" s="137">
        <v>9628.5793314530874</v>
      </c>
      <c r="Q9" s="257">
        <v>5</v>
      </c>
      <c r="R9" s="257">
        <v>5</v>
      </c>
      <c r="S9" s="257">
        <v>6</v>
      </c>
      <c r="T9" s="137">
        <v>9706.6778164448369</v>
      </c>
      <c r="U9" s="257">
        <v>5</v>
      </c>
      <c r="V9" s="257">
        <v>5</v>
      </c>
      <c r="W9" s="257">
        <v>6</v>
      </c>
      <c r="X9" s="97">
        <v>-1.2325645966979604E-3</v>
      </c>
      <c r="Y9" s="97">
        <v>-9.8091703149343568E-2</v>
      </c>
    </row>
    <row r="10" spans="1:25" ht="28.35" customHeight="1">
      <c r="A10" s="76" t="s">
        <v>8</v>
      </c>
      <c r="B10" s="398"/>
      <c r="C10" s="96" t="s">
        <v>551</v>
      </c>
      <c r="D10" s="137">
        <v>7262.4232395763511</v>
      </c>
      <c r="E10" s="257">
        <v>2</v>
      </c>
      <c r="F10" s="257">
        <v>2</v>
      </c>
      <c r="G10" s="257">
        <v>2</v>
      </c>
      <c r="H10" s="137">
        <v>7652.8193178058227</v>
      </c>
      <c r="I10" s="257">
        <v>2</v>
      </c>
      <c r="J10" s="257">
        <v>2</v>
      </c>
      <c r="K10" s="257">
        <v>2</v>
      </c>
      <c r="L10" s="137">
        <v>6967.8046410050902</v>
      </c>
      <c r="M10" s="257">
        <v>2</v>
      </c>
      <c r="N10" s="257">
        <v>2</v>
      </c>
      <c r="O10" s="257">
        <v>2</v>
      </c>
      <c r="P10" s="137">
        <v>7574.0478966602086</v>
      </c>
      <c r="Q10" s="257">
        <v>4</v>
      </c>
      <c r="R10" s="257">
        <v>4</v>
      </c>
      <c r="S10" s="257">
        <v>4</v>
      </c>
      <c r="T10" s="137">
        <v>8137.6701376499159</v>
      </c>
      <c r="U10" s="257">
        <v>3</v>
      </c>
      <c r="V10" s="257">
        <v>3</v>
      </c>
      <c r="W10" s="257">
        <v>3</v>
      </c>
      <c r="X10" s="97">
        <v>-8.9511413814110097E-2</v>
      </c>
      <c r="Y10" s="97">
        <v>0.16789585198187695</v>
      </c>
    </row>
    <row r="11" spans="1:25" ht="28.35" customHeight="1">
      <c r="A11" s="76" t="s">
        <v>9</v>
      </c>
      <c r="B11" s="398"/>
      <c r="C11" s="96" t="s">
        <v>552</v>
      </c>
      <c r="D11" s="137">
        <v>7855.5800855900907</v>
      </c>
      <c r="E11" s="257">
        <v>3</v>
      </c>
      <c r="F11" s="257">
        <v>3</v>
      </c>
      <c r="G11" s="257">
        <v>3</v>
      </c>
      <c r="H11" s="137">
        <v>8429.7328151111142</v>
      </c>
      <c r="I11" s="257">
        <v>4</v>
      </c>
      <c r="J11" s="257">
        <v>4</v>
      </c>
      <c r="K11" s="257">
        <v>4</v>
      </c>
      <c r="L11" s="137">
        <v>7691.9450478397202</v>
      </c>
      <c r="M11" s="257">
        <v>3</v>
      </c>
      <c r="N11" s="257">
        <v>3</v>
      </c>
      <c r="O11" s="257">
        <v>3</v>
      </c>
      <c r="P11" s="137">
        <v>7236.3934705807078</v>
      </c>
      <c r="Q11" s="257">
        <v>2</v>
      </c>
      <c r="R11" s="257">
        <v>2</v>
      </c>
      <c r="S11" s="257">
        <v>2</v>
      </c>
      <c r="T11" s="137">
        <v>7555.0861643741546</v>
      </c>
      <c r="U11" s="257">
        <v>2</v>
      </c>
      <c r="V11" s="257">
        <v>2</v>
      </c>
      <c r="W11" s="257">
        <v>2</v>
      </c>
      <c r="X11" s="97">
        <v>-8.7522082069889318E-2</v>
      </c>
      <c r="Y11" s="97">
        <v>-1.779249365594493E-2</v>
      </c>
    </row>
    <row r="12" spans="1:25" ht="28.35" customHeight="1">
      <c r="A12" s="76" t="s">
        <v>10</v>
      </c>
      <c r="B12" s="398"/>
      <c r="C12" s="96" t="s">
        <v>553</v>
      </c>
      <c r="D12" s="137">
        <v>9866.1931253855528</v>
      </c>
      <c r="E12" s="257">
        <v>4</v>
      </c>
      <c r="F12" s="257">
        <v>5</v>
      </c>
      <c r="G12" s="257">
        <v>6</v>
      </c>
      <c r="H12" s="137">
        <v>7725.6467952528365</v>
      </c>
      <c r="I12" s="257">
        <v>3</v>
      </c>
      <c r="J12" s="257">
        <v>3</v>
      </c>
      <c r="K12" s="257">
        <v>3</v>
      </c>
      <c r="L12" s="137">
        <v>10812.61410909139</v>
      </c>
      <c r="M12" s="257">
        <v>5</v>
      </c>
      <c r="N12" s="257">
        <v>6</v>
      </c>
      <c r="O12" s="257">
        <v>7</v>
      </c>
      <c r="P12" s="137">
        <v>7424.8040990099316</v>
      </c>
      <c r="Q12" s="257">
        <v>3</v>
      </c>
      <c r="R12" s="257">
        <v>3</v>
      </c>
      <c r="S12" s="257">
        <v>3</v>
      </c>
      <c r="T12" s="137">
        <v>9247.5222630796743</v>
      </c>
      <c r="U12" s="257">
        <v>4</v>
      </c>
      <c r="V12" s="257">
        <v>4</v>
      </c>
      <c r="W12" s="257">
        <v>4</v>
      </c>
      <c r="X12" s="97">
        <v>0.39957396392175171</v>
      </c>
      <c r="Y12" s="97">
        <v>-0.14474685124439657</v>
      </c>
    </row>
    <row r="13" spans="1:25" ht="28.35" customHeight="1">
      <c r="A13" s="76" t="s">
        <v>11</v>
      </c>
      <c r="B13" s="398"/>
      <c r="C13" s="96" t="s">
        <v>554</v>
      </c>
      <c r="D13" s="137">
        <v>12769.99217029871</v>
      </c>
      <c r="E13" s="257">
        <v>7</v>
      </c>
      <c r="F13" s="257">
        <v>9</v>
      </c>
      <c r="G13" s="257">
        <v>11</v>
      </c>
      <c r="H13" s="137">
        <v>12501.927820417226</v>
      </c>
      <c r="I13" s="257">
        <v>6</v>
      </c>
      <c r="J13" s="257">
        <v>8</v>
      </c>
      <c r="K13" s="257">
        <v>10</v>
      </c>
      <c r="L13" s="137">
        <v>12842.635929074027</v>
      </c>
      <c r="M13" s="257">
        <v>6</v>
      </c>
      <c r="N13" s="257">
        <v>8</v>
      </c>
      <c r="O13" s="257">
        <v>10</v>
      </c>
      <c r="P13" s="137">
        <v>15071.22214601813</v>
      </c>
      <c r="Q13" s="257">
        <v>8</v>
      </c>
      <c r="R13" s="257">
        <v>10</v>
      </c>
      <c r="S13" s="257">
        <v>13</v>
      </c>
      <c r="T13" s="137">
        <v>14906.59904906307</v>
      </c>
      <c r="U13" s="257">
        <v>8</v>
      </c>
      <c r="V13" s="257">
        <v>10</v>
      </c>
      <c r="W13" s="257">
        <v>13</v>
      </c>
      <c r="X13" s="97">
        <v>2.7252445666850145E-2</v>
      </c>
      <c r="Y13" s="97">
        <v>0.16071179868273799</v>
      </c>
    </row>
    <row r="14" spans="1:25" ht="28.35" customHeight="1">
      <c r="A14" s="76" t="s">
        <v>13</v>
      </c>
      <c r="B14" s="398"/>
      <c r="C14" s="96" t="s">
        <v>555</v>
      </c>
      <c r="D14" s="137">
        <v>12535.394488087399</v>
      </c>
      <c r="E14" s="257">
        <v>6</v>
      </c>
      <c r="F14" s="257">
        <v>8</v>
      </c>
      <c r="G14" s="257">
        <v>10</v>
      </c>
      <c r="H14" s="137">
        <v>12910.998748352993</v>
      </c>
      <c r="I14" s="257">
        <v>7</v>
      </c>
      <c r="J14" s="257">
        <v>9</v>
      </c>
      <c r="K14" s="257">
        <v>11</v>
      </c>
      <c r="L14" s="137">
        <v>13113.189176940055</v>
      </c>
      <c r="M14" s="257">
        <v>7</v>
      </c>
      <c r="N14" s="257">
        <v>9</v>
      </c>
      <c r="O14" s="257">
        <v>11</v>
      </c>
      <c r="P14" s="137">
        <v>12369.479574963707</v>
      </c>
      <c r="Q14" s="257">
        <v>6</v>
      </c>
      <c r="R14" s="257">
        <v>8</v>
      </c>
      <c r="S14" s="257">
        <v>9</v>
      </c>
      <c r="T14" s="137">
        <v>13623.034259945083</v>
      </c>
      <c r="U14" s="257">
        <v>6</v>
      </c>
      <c r="V14" s="257">
        <v>8</v>
      </c>
      <c r="W14" s="257">
        <v>10</v>
      </c>
      <c r="X14" s="97">
        <v>1.5660324389145774E-2</v>
      </c>
      <c r="Y14" s="97">
        <v>3.8880326984194413E-2</v>
      </c>
    </row>
    <row r="15" spans="1:25" ht="28.35" customHeight="1" thickBot="1">
      <c r="A15" s="76" t="s">
        <v>16</v>
      </c>
      <c r="B15" s="399"/>
      <c r="C15" s="98" t="s">
        <v>556</v>
      </c>
      <c r="D15" s="138">
        <v>5882.9669250324368</v>
      </c>
      <c r="E15" s="258">
        <v>1</v>
      </c>
      <c r="F15" s="258">
        <v>1</v>
      </c>
      <c r="G15" s="258">
        <v>1</v>
      </c>
      <c r="H15" s="138">
        <v>7076.8713477855827</v>
      </c>
      <c r="I15" s="258">
        <v>1</v>
      </c>
      <c r="J15" s="258">
        <v>1</v>
      </c>
      <c r="K15" s="258">
        <v>1</v>
      </c>
      <c r="L15" s="138">
        <v>6440.1490902837913</v>
      </c>
      <c r="M15" s="258">
        <v>1</v>
      </c>
      <c r="N15" s="258">
        <v>1</v>
      </c>
      <c r="O15" s="258">
        <v>1</v>
      </c>
      <c r="P15" s="138">
        <v>0</v>
      </c>
      <c r="Q15" s="258">
        <v>1</v>
      </c>
      <c r="R15" s="258">
        <v>1</v>
      </c>
      <c r="S15" s="258">
        <v>1</v>
      </c>
      <c r="T15" s="138">
        <v>6118.6155761203736</v>
      </c>
      <c r="U15" s="258">
        <v>1</v>
      </c>
      <c r="V15" s="258">
        <v>1</v>
      </c>
      <c r="W15" s="258">
        <v>1</v>
      </c>
      <c r="X15" s="99">
        <v>-8.9972280999714327E-2</v>
      </c>
      <c r="Y15" s="99">
        <v>-4.9926408481523077E-2</v>
      </c>
    </row>
    <row r="16" spans="1:25" ht="28.35" customHeight="1" thickTop="1">
      <c r="A16" s="76" t="s">
        <v>3</v>
      </c>
      <c r="C16" s="100" t="s">
        <v>557</v>
      </c>
      <c r="D16" s="139">
        <v>10565.920901969675</v>
      </c>
      <c r="E16" s="259"/>
      <c r="F16" s="260">
        <v>6</v>
      </c>
      <c r="G16" s="260">
        <v>7</v>
      </c>
      <c r="H16" s="139">
        <v>11192.193623165123</v>
      </c>
      <c r="I16" s="259"/>
      <c r="J16" s="260">
        <v>7</v>
      </c>
      <c r="K16" s="260">
        <v>8</v>
      </c>
      <c r="L16" s="139">
        <v>12728.4102589376</v>
      </c>
      <c r="M16" s="259"/>
      <c r="N16" s="260">
        <v>7</v>
      </c>
      <c r="O16" s="260">
        <v>9</v>
      </c>
      <c r="P16" s="139">
        <v>10581.585101982169</v>
      </c>
      <c r="Q16" s="259"/>
      <c r="R16" s="260">
        <v>7</v>
      </c>
      <c r="S16" s="260">
        <v>8</v>
      </c>
      <c r="T16" s="139">
        <v>11170.756757842606</v>
      </c>
      <c r="U16" s="259"/>
      <c r="V16" s="260">
        <v>7</v>
      </c>
      <c r="W16" s="260">
        <v>8</v>
      </c>
      <c r="X16" s="101">
        <v>0.1372578680726968</v>
      </c>
      <c r="Y16" s="101">
        <v>-0.12237612312985002</v>
      </c>
    </row>
    <row r="17" spans="1:25" ht="28.35" customHeight="1">
      <c r="A17" s="76" t="s">
        <v>12</v>
      </c>
      <c r="C17" s="96" t="s">
        <v>558</v>
      </c>
      <c r="D17" s="137">
        <v>9611.7487196358179</v>
      </c>
      <c r="E17" s="261"/>
      <c r="F17" s="257">
        <v>4</v>
      </c>
      <c r="G17" s="257">
        <v>5</v>
      </c>
      <c r="H17" s="137">
        <v>9814.2635603083709</v>
      </c>
      <c r="I17" s="261"/>
      <c r="J17" s="257">
        <v>5</v>
      </c>
      <c r="K17" s="257">
        <v>6</v>
      </c>
      <c r="L17" s="137">
        <v>9955.7370111583077</v>
      </c>
      <c r="M17" s="261"/>
      <c r="N17" s="257">
        <v>4</v>
      </c>
      <c r="O17" s="257">
        <v>5</v>
      </c>
      <c r="P17" s="137">
        <v>10107.048118904422</v>
      </c>
      <c r="Q17" s="261"/>
      <c r="R17" s="257">
        <v>6</v>
      </c>
      <c r="S17" s="257">
        <v>7</v>
      </c>
      <c r="T17" s="137">
        <v>10410.253264523193</v>
      </c>
      <c r="U17" s="261"/>
      <c r="V17" s="257">
        <v>6</v>
      </c>
      <c r="W17" s="257">
        <v>7</v>
      </c>
      <c r="X17" s="97">
        <v>1.441508575560313E-2</v>
      </c>
      <c r="Y17" s="97">
        <v>4.5653702267895113E-2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39">
        <v>11787.814607572978</v>
      </c>
      <c r="E20" s="259"/>
      <c r="F20" s="260">
        <v>2</v>
      </c>
      <c r="G20" s="260">
        <v>9</v>
      </c>
      <c r="H20" s="139">
        <v>11892.263858566639</v>
      </c>
      <c r="I20" s="259"/>
      <c r="J20" s="260">
        <v>2</v>
      </c>
      <c r="K20" s="260">
        <v>9</v>
      </c>
      <c r="L20" s="139">
        <v>12144.409275208836</v>
      </c>
      <c r="M20" s="259"/>
      <c r="N20" s="260">
        <v>2</v>
      </c>
      <c r="O20" s="260">
        <v>8</v>
      </c>
      <c r="P20" s="139">
        <v>12956.571689363045</v>
      </c>
      <c r="Q20" s="259"/>
      <c r="R20" s="260">
        <v>2</v>
      </c>
      <c r="S20" s="260">
        <v>10</v>
      </c>
      <c r="T20" s="139">
        <v>13391.274236555771</v>
      </c>
      <c r="U20" s="259"/>
      <c r="V20" s="260">
        <v>2</v>
      </c>
      <c r="W20" s="260">
        <v>9</v>
      </c>
      <c r="X20" s="101">
        <v>2.1202474116024828E-2</v>
      </c>
      <c r="Y20" s="101">
        <v>0.10266987328006483</v>
      </c>
    </row>
    <row r="21" spans="1:25" ht="28.35" customHeight="1">
      <c r="A21" s="76" t="s">
        <v>14</v>
      </c>
      <c r="C21" s="96" t="s">
        <v>560</v>
      </c>
      <c r="D21" s="137">
        <v>14022.387024017231</v>
      </c>
      <c r="E21" s="261"/>
      <c r="F21" s="257">
        <v>3</v>
      </c>
      <c r="G21" s="257">
        <v>13</v>
      </c>
      <c r="H21" s="137">
        <v>13835.570849706246</v>
      </c>
      <c r="I21" s="261"/>
      <c r="J21" s="257">
        <v>3</v>
      </c>
      <c r="K21" s="257">
        <v>13</v>
      </c>
      <c r="L21" s="137">
        <v>14236.133170080358</v>
      </c>
      <c r="M21" s="261"/>
      <c r="N21" s="257">
        <v>3</v>
      </c>
      <c r="O21" s="257">
        <v>13</v>
      </c>
      <c r="P21" s="137">
        <v>14210.683638532208</v>
      </c>
      <c r="Q21" s="261"/>
      <c r="R21" s="257">
        <v>3</v>
      </c>
      <c r="S21" s="257">
        <v>11</v>
      </c>
      <c r="T21" s="137">
        <v>14438.617953210925</v>
      </c>
      <c r="U21" s="261"/>
      <c r="V21" s="257">
        <v>3</v>
      </c>
      <c r="W21" s="257">
        <v>12</v>
      </c>
      <c r="X21" s="97">
        <v>2.895162944307561E-2</v>
      </c>
      <c r="Y21" s="97">
        <v>1.4223299312493332E-2</v>
      </c>
    </row>
    <row r="22" spans="1:25" ht="28.35" customHeight="1">
      <c r="A22" s="76" t="s">
        <v>15</v>
      </c>
      <c r="C22" s="96" t="s">
        <v>561</v>
      </c>
      <c r="D22" s="137">
        <v>9036.5242103608016</v>
      </c>
      <c r="E22" s="261"/>
      <c r="F22" s="257">
        <v>1</v>
      </c>
      <c r="G22" s="257">
        <v>4</v>
      </c>
      <c r="H22" s="137">
        <v>8937.1324578606946</v>
      </c>
      <c r="I22" s="261"/>
      <c r="J22" s="257">
        <v>1</v>
      </c>
      <c r="K22" s="257">
        <v>5</v>
      </c>
      <c r="L22" s="137">
        <v>9588.6955542797605</v>
      </c>
      <c r="M22" s="261"/>
      <c r="N22" s="257">
        <v>1</v>
      </c>
      <c r="O22" s="257">
        <v>4</v>
      </c>
      <c r="P22" s="137">
        <v>9055.8233845171726</v>
      </c>
      <c r="Q22" s="261"/>
      <c r="R22" s="257">
        <v>1</v>
      </c>
      <c r="S22" s="257">
        <v>5</v>
      </c>
      <c r="T22" s="137">
        <v>9528.6015093622154</v>
      </c>
      <c r="U22" s="261"/>
      <c r="V22" s="257">
        <v>1</v>
      </c>
      <c r="W22" s="257">
        <v>5</v>
      </c>
      <c r="X22" s="97">
        <v>7.2905162756760955E-2</v>
      </c>
      <c r="Y22" s="97">
        <v>-6.267176236576133E-3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39">
        <v>18419.023458258373</v>
      </c>
      <c r="E25" s="259"/>
      <c r="F25" s="259"/>
      <c r="G25" s="260">
        <v>14</v>
      </c>
      <c r="H25" s="139">
        <v>20035.644855258433</v>
      </c>
      <c r="I25" s="259"/>
      <c r="J25" s="259"/>
      <c r="K25" s="260">
        <v>14</v>
      </c>
      <c r="L25" s="139">
        <v>21043.607925695018</v>
      </c>
      <c r="M25" s="259"/>
      <c r="N25" s="259"/>
      <c r="O25" s="260">
        <v>14</v>
      </c>
      <c r="P25" s="139">
        <v>20828.043825242556</v>
      </c>
      <c r="Q25" s="259"/>
      <c r="R25" s="259"/>
      <c r="S25" s="260">
        <v>14</v>
      </c>
      <c r="T25" s="139">
        <v>22147.99868949148</v>
      </c>
      <c r="U25" s="259"/>
      <c r="V25" s="259"/>
      <c r="W25" s="260">
        <v>14</v>
      </c>
      <c r="X25" s="101">
        <v>5.030849157680306E-2</v>
      </c>
      <c r="Y25" s="101">
        <v>5.2481055895741147E-2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14294.218362982587</v>
      </c>
      <c r="E28" s="265"/>
      <c r="F28" s="265"/>
      <c r="G28" s="265"/>
      <c r="H28" s="139">
        <v>14944.902245881836</v>
      </c>
      <c r="I28" s="265"/>
      <c r="J28" s="265"/>
      <c r="K28" s="265"/>
      <c r="L28" s="139">
        <v>15566.507687609012</v>
      </c>
      <c r="M28" s="265"/>
      <c r="N28" s="265"/>
      <c r="O28" s="265"/>
      <c r="P28" s="139">
        <v>16097.715359522417</v>
      </c>
      <c r="Q28" s="265"/>
      <c r="R28" s="265"/>
      <c r="S28" s="265"/>
      <c r="T28" s="139">
        <v>16351.780951139375</v>
      </c>
      <c r="U28" s="265"/>
      <c r="V28" s="265"/>
      <c r="W28" s="265"/>
      <c r="X28" s="105">
        <v>4.1593142029313857E-2</v>
      </c>
      <c r="Y28" s="105">
        <v>5.0446335124701314E-2</v>
      </c>
    </row>
    <row r="29" spans="1:25" ht="28.35" customHeight="1">
      <c r="C29" s="96" t="s">
        <v>28</v>
      </c>
      <c r="D29" s="137">
        <v>10807.317217333122</v>
      </c>
      <c r="E29" s="266"/>
      <c r="F29" s="266"/>
      <c r="G29" s="266"/>
      <c r="H29" s="137">
        <v>10983.926551337107</v>
      </c>
      <c r="I29" s="266"/>
      <c r="J29" s="266"/>
      <c r="K29" s="266"/>
      <c r="L29" s="137">
        <v>11478.511692150114</v>
      </c>
      <c r="M29" s="266"/>
      <c r="N29" s="266"/>
      <c r="O29" s="266"/>
      <c r="P29" s="137">
        <v>10344.316610443297</v>
      </c>
      <c r="Q29" s="266"/>
      <c r="R29" s="266"/>
      <c r="S29" s="266"/>
      <c r="T29" s="137">
        <v>10790.5050111829</v>
      </c>
      <c r="U29" s="266"/>
      <c r="V29" s="266"/>
      <c r="W29" s="266"/>
      <c r="X29" s="106">
        <v>4.5028081579150836E-2</v>
      </c>
      <c r="Y29" s="106">
        <v>-5.9938666215562209E-2</v>
      </c>
    </row>
    <row r="30" spans="1:25" ht="28.35" customHeight="1">
      <c r="C30" s="96" t="s">
        <v>29</v>
      </c>
      <c r="D30" s="137">
        <v>10457.453329041062</v>
      </c>
      <c r="E30" s="266"/>
      <c r="F30" s="266"/>
      <c r="G30" s="266"/>
      <c r="H30" s="137">
        <v>9602.6961473101037</v>
      </c>
      <c r="I30" s="266"/>
      <c r="J30" s="266"/>
      <c r="K30" s="266"/>
      <c r="L30" s="137">
        <v>10787.495946109982</v>
      </c>
      <c r="M30" s="266"/>
      <c r="N30" s="266"/>
      <c r="O30" s="266"/>
      <c r="P30" s="137">
        <v>8601.3136140566476</v>
      </c>
      <c r="Q30" s="266"/>
      <c r="R30" s="266"/>
      <c r="S30" s="266"/>
      <c r="T30" s="137">
        <v>9477.1000397622556</v>
      </c>
      <c r="U30" s="266"/>
      <c r="V30" s="266"/>
      <c r="W30" s="266"/>
      <c r="X30" s="106">
        <v>0.12338199403838934</v>
      </c>
      <c r="Y30" s="106">
        <v>-0.12147359432568416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212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43" priority="1" operator="notEqual">
      <formula>""" """</formula>
    </cfRule>
    <cfRule type="cellIs" dxfId="42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09" bestFit="1" customWidth="1"/>
    <col min="5" max="7" width="7.7109375" style="86" customWidth="1"/>
    <col min="8" max="8" width="13.140625" style="109" bestFit="1" customWidth="1"/>
    <col min="9" max="11" width="7.7109375" style="86" customWidth="1"/>
    <col min="12" max="12" width="13.140625" style="109" bestFit="1" customWidth="1"/>
    <col min="13" max="15" width="7.7109375" style="86" customWidth="1"/>
    <col min="16" max="16" width="13.140625" style="109" bestFit="1" customWidth="1"/>
    <col min="17" max="19" width="7.7109375" style="86" customWidth="1"/>
    <col min="20" max="20" width="13.140625" style="109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578</v>
      </c>
    </row>
    <row r="3" spans="1:25" ht="15.75">
      <c r="A3" s="84" t="s">
        <v>104</v>
      </c>
    </row>
    <row r="4" spans="1:25" ht="15.75">
      <c r="A4" s="87" t="s">
        <v>81</v>
      </c>
      <c r="B4" s="394" t="s">
        <v>578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253</v>
      </c>
      <c r="D5" s="405"/>
      <c r="E5" s="393" t="s">
        <v>36</v>
      </c>
      <c r="F5" s="393"/>
      <c r="G5" s="393"/>
      <c r="H5" s="405"/>
      <c r="I5" s="393" t="s">
        <v>36</v>
      </c>
      <c r="J5" s="393"/>
      <c r="K5" s="393"/>
      <c r="L5" s="405"/>
      <c r="M5" s="393" t="s">
        <v>36</v>
      </c>
      <c r="N5" s="393"/>
      <c r="O5" s="393"/>
      <c r="P5" s="405"/>
      <c r="Q5" s="393" t="s">
        <v>36</v>
      </c>
      <c r="R5" s="393"/>
      <c r="S5" s="393"/>
      <c r="T5" s="405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5"/>
      <c r="E6" s="8" t="s">
        <v>37</v>
      </c>
      <c r="F6" s="8" t="s">
        <v>38</v>
      </c>
      <c r="G6" s="8" t="s">
        <v>39</v>
      </c>
      <c r="H6" s="405"/>
      <c r="I6" s="8" t="s">
        <v>37</v>
      </c>
      <c r="J6" s="8" t="s">
        <v>38</v>
      </c>
      <c r="K6" s="8" t="s">
        <v>39</v>
      </c>
      <c r="L6" s="405"/>
      <c r="M6" s="8" t="s">
        <v>37</v>
      </c>
      <c r="N6" s="8" t="s">
        <v>38</v>
      </c>
      <c r="O6" s="8" t="s">
        <v>39</v>
      </c>
      <c r="P6" s="405"/>
      <c r="Q6" s="8" t="s">
        <v>37</v>
      </c>
      <c r="R6" s="8" t="s">
        <v>38</v>
      </c>
      <c r="S6" s="8" t="s">
        <v>39</v>
      </c>
      <c r="T6" s="405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37">
        <v>66295.70396068228</v>
      </c>
      <c r="E8" s="257">
        <v>8</v>
      </c>
      <c r="F8" s="257">
        <v>10</v>
      </c>
      <c r="G8" s="257">
        <v>12</v>
      </c>
      <c r="H8" s="137">
        <v>68006.498132720488</v>
      </c>
      <c r="I8" s="257">
        <v>8</v>
      </c>
      <c r="J8" s="257">
        <v>10</v>
      </c>
      <c r="K8" s="257">
        <v>13</v>
      </c>
      <c r="L8" s="137">
        <v>67967.874929258629</v>
      </c>
      <c r="M8" s="257">
        <v>7</v>
      </c>
      <c r="N8" s="257">
        <v>9</v>
      </c>
      <c r="O8" s="257">
        <v>10</v>
      </c>
      <c r="P8" s="137">
        <v>69723.00231615518</v>
      </c>
      <c r="Q8" s="257">
        <v>7</v>
      </c>
      <c r="R8" s="257">
        <v>9</v>
      </c>
      <c r="S8" s="257">
        <v>12</v>
      </c>
      <c r="T8" s="137">
        <v>69320.664277839038</v>
      </c>
      <c r="U8" s="257">
        <v>6</v>
      </c>
      <c r="V8" s="257">
        <v>8</v>
      </c>
      <c r="W8" s="257">
        <v>11</v>
      </c>
      <c r="X8" s="97">
        <v>-5.6793401398913534E-4</v>
      </c>
      <c r="Y8" s="97">
        <v>1.9903363905203753E-2</v>
      </c>
    </row>
    <row r="9" spans="1:25" ht="28.35" customHeight="1">
      <c r="A9" s="76" t="s">
        <v>7</v>
      </c>
      <c r="B9" s="398"/>
      <c r="C9" s="96" t="s">
        <v>550</v>
      </c>
      <c r="D9" s="137">
        <v>57384.055612803495</v>
      </c>
      <c r="E9" s="257">
        <v>2</v>
      </c>
      <c r="F9" s="257">
        <v>2</v>
      </c>
      <c r="G9" s="257">
        <v>2</v>
      </c>
      <c r="H9" s="137">
        <v>57792.742145504315</v>
      </c>
      <c r="I9" s="257">
        <v>2</v>
      </c>
      <c r="J9" s="257">
        <v>2</v>
      </c>
      <c r="K9" s="257">
        <v>2</v>
      </c>
      <c r="L9" s="137">
        <v>61713.236617962772</v>
      </c>
      <c r="M9" s="257">
        <v>3</v>
      </c>
      <c r="N9" s="257">
        <v>4</v>
      </c>
      <c r="O9" s="257">
        <v>4</v>
      </c>
      <c r="P9" s="137">
        <v>58451.915163821606</v>
      </c>
      <c r="Q9" s="257">
        <v>2</v>
      </c>
      <c r="R9" s="257">
        <v>2</v>
      </c>
      <c r="S9" s="257">
        <v>2</v>
      </c>
      <c r="T9" s="137">
        <v>61189.308940184361</v>
      </c>
      <c r="U9" s="257">
        <v>1</v>
      </c>
      <c r="V9" s="257">
        <v>1</v>
      </c>
      <c r="W9" s="257">
        <v>1</v>
      </c>
      <c r="X9" s="97">
        <v>6.7837142293540209E-2</v>
      </c>
      <c r="Y9" s="97">
        <v>-8.4897131716134E-3</v>
      </c>
    </row>
    <row r="10" spans="1:25" ht="28.35" customHeight="1">
      <c r="A10" s="76" t="s">
        <v>8</v>
      </c>
      <c r="B10" s="398"/>
      <c r="C10" s="96" t="s">
        <v>551</v>
      </c>
      <c r="D10" s="137">
        <v>64071.301196085529</v>
      </c>
      <c r="E10" s="257">
        <v>7</v>
      </c>
      <c r="F10" s="257">
        <v>9</v>
      </c>
      <c r="G10" s="257">
        <v>10</v>
      </c>
      <c r="H10" s="137">
        <v>67973.071914339453</v>
      </c>
      <c r="I10" s="257">
        <v>7</v>
      </c>
      <c r="J10" s="257">
        <v>9</v>
      </c>
      <c r="K10" s="257">
        <v>12</v>
      </c>
      <c r="L10" s="137">
        <v>68919.179163378052</v>
      </c>
      <c r="M10" s="257">
        <v>8</v>
      </c>
      <c r="N10" s="257">
        <v>10</v>
      </c>
      <c r="O10" s="257">
        <v>13</v>
      </c>
      <c r="P10" s="137">
        <v>70362.987197724069</v>
      </c>
      <c r="Q10" s="257">
        <v>8</v>
      </c>
      <c r="R10" s="257">
        <v>10</v>
      </c>
      <c r="S10" s="257">
        <v>13</v>
      </c>
      <c r="T10" s="137">
        <v>74506.507577316064</v>
      </c>
      <c r="U10" s="257">
        <v>8</v>
      </c>
      <c r="V10" s="257">
        <v>10</v>
      </c>
      <c r="W10" s="257">
        <v>14</v>
      </c>
      <c r="X10" s="97">
        <v>1.3918853781257567E-2</v>
      </c>
      <c r="Y10" s="97">
        <v>8.1070733600770772E-2</v>
      </c>
    </row>
    <row r="11" spans="1:25" ht="28.35" customHeight="1">
      <c r="A11" s="76" t="s">
        <v>9</v>
      </c>
      <c r="B11" s="398"/>
      <c r="C11" s="96" t="s">
        <v>552</v>
      </c>
      <c r="D11" s="137">
        <v>61609.853991328753</v>
      </c>
      <c r="E11" s="257">
        <v>5</v>
      </c>
      <c r="F11" s="257">
        <v>6</v>
      </c>
      <c r="G11" s="257">
        <v>7</v>
      </c>
      <c r="H11" s="137">
        <v>65460.685769478434</v>
      </c>
      <c r="I11" s="257">
        <v>6</v>
      </c>
      <c r="J11" s="257">
        <v>8</v>
      </c>
      <c r="K11" s="257">
        <v>9</v>
      </c>
      <c r="L11" s="137">
        <v>66509.628367915764</v>
      </c>
      <c r="M11" s="257">
        <v>6</v>
      </c>
      <c r="N11" s="257">
        <v>8</v>
      </c>
      <c r="O11" s="257">
        <v>9</v>
      </c>
      <c r="P11" s="137">
        <v>68757.932730195753</v>
      </c>
      <c r="Q11" s="257">
        <v>6</v>
      </c>
      <c r="R11" s="257">
        <v>8</v>
      </c>
      <c r="S11" s="257">
        <v>10</v>
      </c>
      <c r="T11" s="137">
        <v>69003.692466397668</v>
      </c>
      <c r="U11" s="257">
        <v>5</v>
      </c>
      <c r="V11" s="257">
        <v>7</v>
      </c>
      <c r="W11" s="257">
        <v>9</v>
      </c>
      <c r="X11" s="97">
        <v>1.6024008702432591E-2</v>
      </c>
      <c r="Y11" s="97">
        <v>3.7499293856903204E-2</v>
      </c>
    </row>
    <row r="12" spans="1:25" ht="28.35" customHeight="1">
      <c r="A12" s="76" t="s">
        <v>10</v>
      </c>
      <c r="B12" s="398"/>
      <c r="C12" s="96" t="s">
        <v>553</v>
      </c>
      <c r="D12" s="137">
        <v>58601.980106042683</v>
      </c>
      <c r="E12" s="257">
        <v>3</v>
      </c>
      <c r="F12" s="257">
        <v>4</v>
      </c>
      <c r="G12" s="257">
        <v>4</v>
      </c>
      <c r="H12" s="137">
        <v>59832.828172475412</v>
      </c>
      <c r="I12" s="257">
        <v>3</v>
      </c>
      <c r="J12" s="257">
        <v>4</v>
      </c>
      <c r="K12" s="257">
        <v>4</v>
      </c>
      <c r="L12" s="137">
        <v>59605.410165255416</v>
      </c>
      <c r="M12" s="257">
        <v>2</v>
      </c>
      <c r="N12" s="257">
        <v>2</v>
      </c>
      <c r="O12" s="257">
        <v>2</v>
      </c>
      <c r="P12" s="137">
        <v>61036.129340395666</v>
      </c>
      <c r="Q12" s="257">
        <v>3</v>
      </c>
      <c r="R12" s="257">
        <v>4</v>
      </c>
      <c r="S12" s="257">
        <v>4</v>
      </c>
      <c r="T12" s="137">
        <v>63064.013534732505</v>
      </c>
      <c r="U12" s="257">
        <v>3</v>
      </c>
      <c r="V12" s="257">
        <v>4</v>
      </c>
      <c r="W12" s="257">
        <v>4</v>
      </c>
      <c r="X12" s="97">
        <v>-3.8008901495418801E-3</v>
      </c>
      <c r="Y12" s="97">
        <v>5.8024990682693733E-2</v>
      </c>
    </row>
    <row r="13" spans="1:25" ht="28.35" customHeight="1">
      <c r="A13" s="76" t="s">
        <v>11</v>
      </c>
      <c r="B13" s="398"/>
      <c r="C13" s="96" t="s">
        <v>554</v>
      </c>
      <c r="D13" s="137">
        <v>61194.327838402627</v>
      </c>
      <c r="E13" s="257">
        <v>4</v>
      </c>
      <c r="F13" s="257">
        <v>5</v>
      </c>
      <c r="G13" s="257">
        <v>6</v>
      </c>
      <c r="H13" s="137">
        <v>64221.703196347051</v>
      </c>
      <c r="I13" s="257">
        <v>5</v>
      </c>
      <c r="J13" s="257">
        <v>7</v>
      </c>
      <c r="K13" s="257">
        <v>8</v>
      </c>
      <c r="L13" s="137">
        <v>66468.721973094143</v>
      </c>
      <c r="M13" s="257">
        <v>5</v>
      </c>
      <c r="N13" s="257">
        <v>7</v>
      </c>
      <c r="O13" s="257">
        <v>8</v>
      </c>
      <c r="P13" s="137">
        <v>65354.7186147186</v>
      </c>
      <c r="Q13" s="257">
        <v>4</v>
      </c>
      <c r="R13" s="257">
        <v>6</v>
      </c>
      <c r="S13" s="257">
        <v>7</v>
      </c>
      <c r="T13" s="137">
        <v>69356.210321744715</v>
      </c>
      <c r="U13" s="257">
        <v>7</v>
      </c>
      <c r="V13" s="257">
        <v>9</v>
      </c>
      <c r="W13" s="257">
        <v>12</v>
      </c>
      <c r="X13" s="97">
        <v>3.4988464411745746E-2</v>
      </c>
      <c r="Y13" s="97">
        <v>4.3441309881351309E-2</v>
      </c>
    </row>
    <row r="14" spans="1:25" ht="28.35" customHeight="1">
      <c r="A14" s="76" t="s">
        <v>13</v>
      </c>
      <c r="B14" s="398"/>
      <c r="C14" s="96" t="s">
        <v>555</v>
      </c>
      <c r="D14" s="137">
        <v>61800.408580183823</v>
      </c>
      <c r="E14" s="257">
        <v>6</v>
      </c>
      <c r="F14" s="257">
        <v>8</v>
      </c>
      <c r="G14" s="257">
        <v>9</v>
      </c>
      <c r="H14" s="137">
        <v>64160.959581684547</v>
      </c>
      <c r="I14" s="257">
        <v>4</v>
      </c>
      <c r="J14" s="257">
        <v>6</v>
      </c>
      <c r="K14" s="257">
        <v>7</v>
      </c>
      <c r="L14" s="137">
        <v>66238.554987271433</v>
      </c>
      <c r="M14" s="257">
        <v>4</v>
      </c>
      <c r="N14" s="257">
        <v>6</v>
      </c>
      <c r="O14" s="257">
        <v>7</v>
      </c>
      <c r="P14" s="137">
        <v>65419.929865762402</v>
      </c>
      <c r="Q14" s="257">
        <v>5</v>
      </c>
      <c r="R14" s="257">
        <v>7</v>
      </c>
      <c r="S14" s="257">
        <v>8</v>
      </c>
      <c r="T14" s="137">
        <v>66433.241480666053</v>
      </c>
      <c r="U14" s="257">
        <v>4</v>
      </c>
      <c r="V14" s="257">
        <v>6</v>
      </c>
      <c r="W14" s="257">
        <v>7</v>
      </c>
      <c r="X14" s="97">
        <v>3.2380990233505713E-2</v>
      </c>
      <c r="Y14" s="97">
        <v>2.9391718075979512E-3</v>
      </c>
    </row>
    <row r="15" spans="1:25" ht="28.35" customHeight="1" thickBot="1">
      <c r="A15" s="76" t="s">
        <v>16</v>
      </c>
      <c r="B15" s="399"/>
      <c r="C15" s="98" t="s">
        <v>556</v>
      </c>
      <c r="D15" s="138">
        <v>56538.546004029551</v>
      </c>
      <c r="E15" s="258">
        <v>1</v>
      </c>
      <c r="F15" s="258">
        <v>1</v>
      </c>
      <c r="G15" s="258">
        <v>1</v>
      </c>
      <c r="H15" s="138">
        <v>52097.593373493059</v>
      </c>
      <c r="I15" s="258">
        <v>1</v>
      </c>
      <c r="J15" s="258">
        <v>1</v>
      </c>
      <c r="K15" s="258">
        <v>1</v>
      </c>
      <c r="L15" s="138">
        <v>57900.060936497764</v>
      </c>
      <c r="M15" s="258">
        <v>1</v>
      </c>
      <c r="N15" s="258">
        <v>1</v>
      </c>
      <c r="O15" s="258">
        <v>1</v>
      </c>
      <c r="P15" s="138">
        <v>56543.971786833856</v>
      </c>
      <c r="Q15" s="258">
        <v>1</v>
      </c>
      <c r="R15" s="258">
        <v>1</v>
      </c>
      <c r="S15" s="258">
        <v>1</v>
      </c>
      <c r="T15" s="138">
        <v>61841.126940823822</v>
      </c>
      <c r="U15" s="258">
        <v>2</v>
      </c>
      <c r="V15" s="258">
        <v>2</v>
      </c>
      <c r="W15" s="258">
        <v>2</v>
      </c>
      <c r="X15" s="99">
        <v>0.1113768830242543</v>
      </c>
      <c r="Y15" s="99">
        <v>6.8066698731948483E-2</v>
      </c>
    </row>
    <row r="16" spans="1:25" ht="28.35" customHeight="1" thickTop="1">
      <c r="A16" s="76" t="s">
        <v>3</v>
      </c>
      <c r="C16" s="100" t="s">
        <v>557</v>
      </c>
      <c r="D16" s="139">
        <v>57729.931025694503</v>
      </c>
      <c r="E16" s="259"/>
      <c r="F16" s="260">
        <v>3</v>
      </c>
      <c r="G16" s="260">
        <v>3</v>
      </c>
      <c r="H16" s="139">
        <v>59342.253139023574</v>
      </c>
      <c r="I16" s="259"/>
      <c r="J16" s="260">
        <v>3</v>
      </c>
      <c r="K16" s="260">
        <v>3</v>
      </c>
      <c r="L16" s="139">
        <v>59725.021623104069</v>
      </c>
      <c r="M16" s="259"/>
      <c r="N16" s="260">
        <v>3</v>
      </c>
      <c r="O16" s="260">
        <v>3</v>
      </c>
      <c r="P16" s="139">
        <v>58827.928732248009</v>
      </c>
      <c r="Q16" s="259"/>
      <c r="R16" s="260">
        <v>3</v>
      </c>
      <c r="S16" s="260">
        <v>3</v>
      </c>
      <c r="T16" s="139">
        <v>61847.719519129205</v>
      </c>
      <c r="U16" s="259"/>
      <c r="V16" s="260">
        <v>3</v>
      </c>
      <c r="W16" s="260">
        <v>3</v>
      </c>
      <c r="X16" s="101">
        <v>6.4501845452979989E-3</v>
      </c>
      <c r="Y16" s="101">
        <v>3.5541182545239858E-2</v>
      </c>
    </row>
    <row r="17" spans="1:25" ht="28.35" customHeight="1">
      <c r="A17" s="76" t="s">
        <v>12</v>
      </c>
      <c r="C17" s="96" t="s">
        <v>558</v>
      </c>
      <c r="D17" s="137">
        <v>61654.24015308563</v>
      </c>
      <c r="E17" s="261"/>
      <c r="F17" s="257">
        <v>7</v>
      </c>
      <c r="G17" s="257">
        <v>8</v>
      </c>
      <c r="H17" s="137">
        <v>62986.239195348113</v>
      </c>
      <c r="I17" s="261"/>
      <c r="J17" s="257">
        <v>5</v>
      </c>
      <c r="K17" s="257">
        <v>6</v>
      </c>
      <c r="L17" s="137">
        <v>64921.764005504781</v>
      </c>
      <c r="M17" s="261"/>
      <c r="N17" s="257">
        <v>5</v>
      </c>
      <c r="O17" s="257">
        <v>6</v>
      </c>
      <c r="P17" s="137">
        <v>64095.524452641606</v>
      </c>
      <c r="Q17" s="261"/>
      <c r="R17" s="257">
        <v>5</v>
      </c>
      <c r="S17" s="257">
        <v>6</v>
      </c>
      <c r="T17" s="137">
        <v>65835.810371333981</v>
      </c>
      <c r="U17" s="261"/>
      <c r="V17" s="257">
        <v>5</v>
      </c>
      <c r="W17" s="257">
        <v>5</v>
      </c>
      <c r="X17" s="97">
        <v>3.0729328102186759E-2</v>
      </c>
      <c r="Y17" s="97">
        <v>1.4079197936637922E-2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39">
        <v>66578.049398845033</v>
      </c>
      <c r="E20" s="259"/>
      <c r="F20" s="260">
        <v>3</v>
      </c>
      <c r="G20" s="260">
        <v>13</v>
      </c>
      <c r="H20" s="139">
        <v>65538.241683945598</v>
      </c>
      <c r="I20" s="259"/>
      <c r="J20" s="260">
        <v>2</v>
      </c>
      <c r="K20" s="260">
        <v>10</v>
      </c>
      <c r="L20" s="139">
        <v>68192.226709195835</v>
      </c>
      <c r="M20" s="259"/>
      <c r="N20" s="260">
        <v>3</v>
      </c>
      <c r="O20" s="260">
        <v>12</v>
      </c>
      <c r="P20" s="139">
        <v>67745.362425626154</v>
      </c>
      <c r="Q20" s="259"/>
      <c r="R20" s="260">
        <v>2</v>
      </c>
      <c r="S20" s="260">
        <v>9</v>
      </c>
      <c r="T20" s="139">
        <v>69142.296570603139</v>
      </c>
      <c r="U20" s="259"/>
      <c r="V20" s="260">
        <v>3</v>
      </c>
      <c r="W20" s="260">
        <v>10</v>
      </c>
      <c r="X20" s="101">
        <v>4.049521252109467E-2</v>
      </c>
      <c r="Y20" s="101">
        <v>1.393223109517816E-2</v>
      </c>
    </row>
    <row r="21" spans="1:25" ht="28.35" customHeight="1">
      <c r="A21" s="76" t="s">
        <v>14</v>
      </c>
      <c r="C21" s="96" t="s">
        <v>560</v>
      </c>
      <c r="D21" s="137">
        <v>64519.18647390345</v>
      </c>
      <c r="E21" s="261"/>
      <c r="F21" s="257">
        <v>2</v>
      </c>
      <c r="G21" s="257">
        <v>11</v>
      </c>
      <c r="H21" s="137">
        <v>66967.713323237622</v>
      </c>
      <c r="I21" s="261"/>
      <c r="J21" s="257">
        <v>3</v>
      </c>
      <c r="K21" s="257">
        <v>11</v>
      </c>
      <c r="L21" s="137">
        <v>68146.847818655573</v>
      </c>
      <c r="M21" s="261"/>
      <c r="N21" s="257">
        <v>2</v>
      </c>
      <c r="O21" s="257">
        <v>11</v>
      </c>
      <c r="P21" s="137">
        <v>69381.071334805616</v>
      </c>
      <c r="Q21" s="261"/>
      <c r="R21" s="257">
        <v>3</v>
      </c>
      <c r="S21" s="257">
        <v>11</v>
      </c>
      <c r="T21" s="137">
        <v>68772.052094332976</v>
      </c>
      <c r="U21" s="261"/>
      <c r="V21" s="257">
        <v>2</v>
      </c>
      <c r="W21" s="257">
        <v>8</v>
      </c>
      <c r="X21" s="97">
        <v>1.7607507213611262E-2</v>
      </c>
      <c r="Y21" s="97">
        <v>9.1743682311047348E-3</v>
      </c>
    </row>
    <row r="22" spans="1:25" ht="28.35" customHeight="1">
      <c r="A22" s="76" t="s">
        <v>15</v>
      </c>
      <c r="C22" s="96" t="s">
        <v>561</v>
      </c>
      <c r="D22" s="137">
        <v>60275.414415845793</v>
      </c>
      <c r="E22" s="261"/>
      <c r="F22" s="257">
        <v>1</v>
      </c>
      <c r="G22" s="257">
        <v>5</v>
      </c>
      <c r="H22" s="137">
        <v>62642.038789395476</v>
      </c>
      <c r="I22" s="261"/>
      <c r="J22" s="257">
        <v>1</v>
      </c>
      <c r="K22" s="257">
        <v>5</v>
      </c>
      <c r="L22" s="137">
        <v>64586.213986380295</v>
      </c>
      <c r="M22" s="261"/>
      <c r="N22" s="257">
        <v>1</v>
      </c>
      <c r="O22" s="257">
        <v>5</v>
      </c>
      <c r="P22" s="137">
        <v>63351.801980705422</v>
      </c>
      <c r="Q22" s="261"/>
      <c r="R22" s="257">
        <v>1</v>
      </c>
      <c r="S22" s="257">
        <v>5</v>
      </c>
      <c r="T22" s="137">
        <v>65917.275166070525</v>
      </c>
      <c r="U22" s="261"/>
      <c r="V22" s="257">
        <v>1</v>
      </c>
      <c r="W22" s="257">
        <v>6</v>
      </c>
      <c r="X22" s="97">
        <v>3.103626948543603E-2</v>
      </c>
      <c r="Y22" s="97">
        <v>2.0609060316972849E-2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39">
        <v>69028.545788251256</v>
      </c>
      <c r="E25" s="259"/>
      <c r="F25" s="259"/>
      <c r="G25" s="260">
        <v>14</v>
      </c>
      <c r="H25" s="139">
        <v>68933.897980158625</v>
      </c>
      <c r="I25" s="259"/>
      <c r="J25" s="259"/>
      <c r="K25" s="260">
        <v>14</v>
      </c>
      <c r="L25" s="139">
        <v>69753.193468180121</v>
      </c>
      <c r="M25" s="259"/>
      <c r="N25" s="259"/>
      <c r="O25" s="260">
        <v>14</v>
      </c>
      <c r="P25" s="139">
        <v>70726.128967970886</v>
      </c>
      <c r="Q25" s="259"/>
      <c r="R25" s="259"/>
      <c r="S25" s="260">
        <v>14</v>
      </c>
      <c r="T25" s="139">
        <v>73563.204199362415</v>
      </c>
      <c r="U25" s="259"/>
      <c r="V25" s="259"/>
      <c r="W25" s="260">
        <v>13</v>
      </c>
      <c r="X25" s="101">
        <v>1.1885233709797216E-2</v>
      </c>
      <c r="Y25" s="101">
        <v>5.462130895727868E-2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65422.118629288241</v>
      </c>
      <c r="E28" s="265"/>
      <c r="F28" s="265"/>
      <c r="G28" s="265"/>
      <c r="H28" s="139">
        <v>66067.454705873533</v>
      </c>
      <c r="I28" s="265"/>
      <c r="J28" s="265"/>
      <c r="K28" s="265"/>
      <c r="L28" s="139">
        <v>67435.472878776709</v>
      </c>
      <c r="M28" s="265"/>
      <c r="N28" s="265"/>
      <c r="O28" s="265"/>
      <c r="P28" s="139">
        <v>67848.876378762856</v>
      </c>
      <c r="Q28" s="265"/>
      <c r="R28" s="265"/>
      <c r="S28" s="265"/>
      <c r="T28" s="139">
        <v>70084.562309483095</v>
      </c>
      <c r="U28" s="265"/>
      <c r="V28" s="265"/>
      <c r="W28" s="265"/>
      <c r="X28" s="105">
        <v>2.0706385299592345E-2</v>
      </c>
      <c r="Y28" s="105">
        <v>3.9283322524755526E-2</v>
      </c>
    </row>
    <row r="29" spans="1:25" ht="28.35" customHeight="1">
      <c r="C29" s="96" t="s">
        <v>28</v>
      </c>
      <c r="D29" s="137">
        <v>61632.047072207191</v>
      </c>
      <c r="E29" s="266"/>
      <c r="F29" s="266"/>
      <c r="G29" s="266"/>
      <c r="H29" s="137">
        <v>64191.331389015802</v>
      </c>
      <c r="I29" s="266"/>
      <c r="J29" s="266"/>
      <c r="K29" s="266"/>
      <c r="L29" s="137">
        <v>66353.638480182795</v>
      </c>
      <c r="M29" s="266"/>
      <c r="N29" s="266"/>
      <c r="O29" s="266"/>
      <c r="P29" s="137">
        <v>65387.324240240501</v>
      </c>
      <c r="Q29" s="266"/>
      <c r="R29" s="266"/>
      <c r="S29" s="266"/>
      <c r="T29" s="137">
        <v>67602.646787499514</v>
      </c>
      <c r="U29" s="266"/>
      <c r="V29" s="266"/>
      <c r="W29" s="266"/>
      <c r="X29" s="106">
        <v>3.3685344179307686E-2</v>
      </c>
      <c r="Y29" s="106">
        <v>1.8823508942765077E-2</v>
      </c>
    </row>
    <row r="30" spans="1:25" ht="28.35" customHeight="1">
      <c r="C30" s="96" t="s">
        <v>29</v>
      </c>
      <c r="D30" s="137">
        <v>61402.090914865694</v>
      </c>
      <c r="E30" s="266"/>
      <c r="F30" s="266"/>
      <c r="G30" s="266"/>
      <c r="H30" s="137">
        <v>64191.331389015802</v>
      </c>
      <c r="I30" s="266"/>
      <c r="J30" s="266"/>
      <c r="K30" s="266"/>
      <c r="L30" s="137">
        <v>66353.638480182795</v>
      </c>
      <c r="M30" s="266"/>
      <c r="N30" s="266"/>
      <c r="O30" s="266"/>
      <c r="P30" s="137">
        <v>65387.324240240501</v>
      </c>
      <c r="Q30" s="266"/>
      <c r="R30" s="266"/>
      <c r="S30" s="266"/>
      <c r="T30" s="137">
        <v>67718.46697353186</v>
      </c>
      <c r="U30" s="266"/>
      <c r="V30" s="266"/>
      <c r="W30" s="266"/>
      <c r="X30" s="106">
        <v>3.3685344179307686E-2</v>
      </c>
      <c r="Y30" s="106">
        <v>2.0569007587378785E-2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212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39">
        <v>63840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39">
        <v>66657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41" priority="1" operator="notEqual">
      <formula>""" """</formula>
    </cfRule>
    <cfRule type="cellIs" dxfId="40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09" bestFit="1" customWidth="1"/>
    <col min="5" max="7" width="7.7109375" style="86" customWidth="1"/>
    <col min="8" max="8" width="13.140625" style="109" bestFit="1" customWidth="1"/>
    <col min="9" max="11" width="7.7109375" style="86" customWidth="1"/>
    <col min="12" max="12" width="13.140625" style="109" bestFit="1" customWidth="1"/>
    <col min="13" max="15" width="7.7109375" style="86" customWidth="1"/>
    <col min="16" max="16" width="13.140625" style="109" bestFit="1" customWidth="1"/>
    <col min="17" max="19" width="7.7109375" style="86" customWidth="1"/>
    <col min="20" max="20" width="13.140625" style="109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577</v>
      </c>
    </row>
    <row r="3" spans="1:25" ht="15.75">
      <c r="A3" s="84" t="s">
        <v>104</v>
      </c>
    </row>
    <row r="4" spans="1:25" ht="15.75">
      <c r="A4" s="87" t="s">
        <v>82</v>
      </c>
      <c r="B4" s="394" t="s">
        <v>577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254</v>
      </c>
      <c r="D5" s="405"/>
      <c r="E5" s="393" t="s">
        <v>36</v>
      </c>
      <c r="F5" s="393"/>
      <c r="G5" s="393"/>
      <c r="H5" s="405"/>
      <c r="I5" s="393" t="s">
        <v>36</v>
      </c>
      <c r="J5" s="393"/>
      <c r="K5" s="393"/>
      <c r="L5" s="405"/>
      <c r="M5" s="393" t="s">
        <v>36</v>
      </c>
      <c r="N5" s="393"/>
      <c r="O5" s="393"/>
      <c r="P5" s="405"/>
      <c r="Q5" s="393" t="s">
        <v>36</v>
      </c>
      <c r="R5" s="393"/>
      <c r="S5" s="393"/>
      <c r="T5" s="405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5"/>
      <c r="E6" s="8" t="s">
        <v>37</v>
      </c>
      <c r="F6" s="8" t="s">
        <v>38</v>
      </c>
      <c r="G6" s="8" t="s">
        <v>39</v>
      </c>
      <c r="H6" s="405"/>
      <c r="I6" s="8" t="s">
        <v>37</v>
      </c>
      <c r="J6" s="8" t="s">
        <v>38</v>
      </c>
      <c r="K6" s="8" t="s">
        <v>39</v>
      </c>
      <c r="L6" s="405"/>
      <c r="M6" s="8" t="s">
        <v>37</v>
      </c>
      <c r="N6" s="8" t="s">
        <v>38</v>
      </c>
      <c r="O6" s="8" t="s">
        <v>39</v>
      </c>
      <c r="P6" s="405"/>
      <c r="Q6" s="8" t="s">
        <v>37</v>
      </c>
      <c r="R6" s="8" t="s">
        <v>38</v>
      </c>
      <c r="S6" s="8" t="s">
        <v>39</v>
      </c>
      <c r="T6" s="405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37">
        <v>81122.729112460249</v>
      </c>
      <c r="E8" s="257">
        <v>7</v>
      </c>
      <c r="F8" s="257">
        <v>9</v>
      </c>
      <c r="G8" s="257">
        <v>10</v>
      </c>
      <c r="H8" s="137">
        <v>83395.94369434072</v>
      </c>
      <c r="I8" s="257">
        <v>5</v>
      </c>
      <c r="J8" s="257">
        <v>7</v>
      </c>
      <c r="K8" s="257">
        <v>9</v>
      </c>
      <c r="L8" s="137">
        <v>84063.675721561915</v>
      </c>
      <c r="M8" s="257">
        <v>5</v>
      </c>
      <c r="N8" s="257">
        <v>7</v>
      </c>
      <c r="O8" s="257">
        <v>8</v>
      </c>
      <c r="P8" s="137">
        <v>86562.374059061942</v>
      </c>
      <c r="Q8" s="257">
        <v>6</v>
      </c>
      <c r="R8" s="257">
        <v>8</v>
      </c>
      <c r="S8" s="257">
        <v>9</v>
      </c>
      <c r="T8" s="137">
        <v>86631.480154355027</v>
      </c>
      <c r="U8" s="257">
        <v>5</v>
      </c>
      <c r="V8" s="257">
        <v>7</v>
      </c>
      <c r="W8" s="257">
        <v>8</v>
      </c>
      <c r="X8" s="97">
        <v>8.0067686465488119E-3</v>
      </c>
      <c r="Y8" s="97">
        <v>3.0545945210607606E-2</v>
      </c>
    </row>
    <row r="9" spans="1:25" ht="28.35" customHeight="1">
      <c r="A9" s="76" t="s">
        <v>7</v>
      </c>
      <c r="B9" s="398"/>
      <c r="C9" s="96" t="s">
        <v>550</v>
      </c>
      <c r="D9" s="137">
        <v>73290.376859663811</v>
      </c>
      <c r="E9" s="257">
        <v>1</v>
      </c>
      <c r="F9" s="257">
        <v>1</v>
      </c>
      <c r="G9" s="257">
        <v>1</v>
      </c>
      <c r="H9" s="137">
        <v>76899.447664518695</v>
      </c>
      <c r="I9" s="257">
        <v>2</v>
      </c>
      <c r="J9" s="257">
        <v>3</v>
      </c>
      <c r="K9" s="257">
        <v>3</v>
      </c>
      <c r="L9" s="137">
        <v>80563.01848902434</v>
      </c>
      <c r="M9" s="257">
        <v>2</v>
      </c>
      <c r="N9" s="257">
        <v>3</v>
      </c>
      <c r="O9" s="257">
        <v>3</v>
      </c>
      <c r="P9" s="137">
        <v>76473.273919328174</v>
      </c>
      <c r="Q9" s="257">
        <v>1</v>
      </c>
      <c r="R9" s="257">
        <v>2</v>
      </c>
      <c r="S9" s="257">
        <v>2</v>
      </c>
      <c r="T9" s="137">
        <v>79890.10219395411</v>
      </c>
      <c r="U9" s="257">
        <v>1</v>
      </c>
      <c r="V9" s="257">
        <v>2</v>
      </c>
      <c r="W9" s="257">
        <v>2</v>
      </c>
      <c r="X9" s="97">
        <v>4.7641055115094311E-2</v>
      </c>
      <c r="Y9" s="97">
        <v>-8.3526698439422287E-3</v>
      </c>
    </row>
    <row r="10" spans="1:25" ht="28.35" customHeight="1">
      <c r="A10" s="76" t="s">
        <v>8</v>
      </c>
      <c r="B10" s="398"/>
      <c r="C10" s="96" t="s">
        <v>551</v>
      </c>
      <c r="D10" s="137">
        <v>82619.9782529902</v>
      </c>
      <c r="E10" s="257">
        <v>8</v>
      </c>
      <c r="F10" s="257">
        <v>10</v>
      </c>
      <c r="G10" s="257">
        <v>11</v>
      </c>
      <c r="H10" s="137">
        <v>88815.996237881642</v>
      </c>
      <c r="I10" s="257">
        <v>8</v>
      </c>
      <c r="J10" s="257">
        <v>10</v>
      </c>
      <c r="K10" s="257">
        <v>14</v>
      </c>
      <c r="L10" s="137">
        <v>91097.818755829809</v>
      </c>
      <c r="M10" s="257">
        <v>8</v>
      </c>
      <c r="N10" s="257">
        <v>10</v>
      </c>
      <c r="O10" s="257">
        <v>14</v>
      </c>
      <c r="P10" s="137">
        <v>91612.560455192026</v>
      </c>
      <c r="Q10" s="257">
        <v>8</v>
      </c>
      <c r="R10" s="257">
        <v>10</v>
      </c>
      <c r="S10" s="257">
        <v>14</v>
      </c>
      <c r="T10" s="137">
        <v>100331.49557704177</v>
      </c>
      <c r="U10" s="257">
        <v>8</v>
      </c>
      <c r="V10" s="257">
        <v>10</v>
      </c>
      <c r="W10" s="257">
        <v>14</v>
      </c>
      <c r="X10" s="97">
        <v>2.5691571502915123E-2</v>
      </c>
      <c r="Y10" s="97">
        <v>0.10136002098975672</v>
      </c>
    </row>
    <row r="11" spans="1:25" ht="28.35" customHeight="1">
      <c r="A11" s="76" t="s">
        <v>9</v>
      </c>
      <c r="B11" s="398"/>
      <c r="C11" s="96" t="s">
        <v>552</v>
      </c>
      <c r="D11" s="137">
        <v>78587.709736036762</v>
      </c>
      <c r="E11" s="257">
        <v>4</v>
      </c>
      <c r="F11" s="257">
        <v>5</v>
      </c>
      <c r="G11" s="257">
        <v>6</v>
      </c>
      <c r="H11" s="137">
        <v>88311.390856406957</v>
      </c>
      <c r="I11" s="257">
        <v>7</v>
      </c>
      <c r="J11" s="257">
        <v>9</v>
      </c>
      <c r="K11" s="257">
        <v>13</v>
      </c>
      <c r="L11" s="137">
        <v>88801.34406937132</v>
      </c>
      <c r="M11" s="257">
        <v>7</v>
      </c>
      <c r="N11" s="257">
        <v>9</v>
      </c>
      <c r="O11" s="257">
        <v>11</v>
      </c>
      <c r="P11" s="137">
        <v>89685.73590139646</v>
      </c>
      <c r="Q11" s="257">
        <v>7</v>
      </c>
      <c r="R11" s="257">
        <v>9</v>
      </c>
      <c r="S11" s="257">
        <v>12</v>
      </c>
      <c r="T11" s="137">
        <v>92033.590218149795</v>
      </c>
      <c r="U11" s="257">
        <v>6</v>
      </c>
      <c r="V11" s="257">
        <v>8</v>
      </c>
      <c r="W11" s="257">
        <v>11</v>
      </c>
      <c r="X11" s="97">
        <v>5.5480183044678277E-3</v>
      </c>
      <c r="Y11" s="97">
        <v>3.639861741567163E-2</v>
      </c>
    </row>
    <row r="12" spans="1:25" ht="28.35" customHeight="1">
      <c r="A12" s="76" t="s">
        <v>10</v>
      </c>
      <c r="B12" s="398"/>
      <c r="C12" s="96" t="s">
        <v>553</v>
      </c>
      <c r="D12" s="137">
        <v>80693.553656719698</v>
      </c>
      <c r="E12" s="257">
        <v>5</v>
      </c>
      <c r="F12" s="257">
        <v>7</v>
      </c>
      <c r="G12" s="257">
        <v>8</v>
      </c>
      <c r="H12" s="137">
        <v>81495.890192135805</v>
      </c>
      <c r="I12" s="257">
        <v>4</v>
      </c>
      <c r="J12" s="257">
        <v>6</v>
      </c>
      <c r="K12" s="257">
        <v>7</v>
      </c>
      <c r="L12" s="137">
        <v>82730.230064852527</v>
      </c>
      <c r="M12" s="257">
        <v>4</v>
      </c>
      <c r="N12" s="257">
        <v>6</v>
      </c>
      <c r="O12" s="257">
        <v>6</v>
      </c>
      <c r="P12" s="137">
        <v>83019.357666711949</v>
      </c>
      <c r="Q12" s="257">
        <v>3</v>
      </c>
      <c r="R12" s="257">
        <v>5</v>
      </c>
      <c r="S12" s="257">
        <v>6</v>
      </c>
      <c r="T12" s="137">
        <v>86533.447597142658</v>
      </c>
      <c r="U12" s="257">
        <v>4</v>
      </c>
      <c r="V12" s="257">
        <v>6</v>
      </c>
      <c r="W12" s="257">
        <v>7</v>
      </c>
      <c r="X12" s="97">
        <v>1.5146038282502605E-2</v>
      </c>
      <c r="Y12" s="97">
        <v>4.5971315797245671E-2</v>
      </c>
    </row>
    <row r="13" spans="1:25" ht="28.35" customHeight="1">
      <c r="A13" s="76" t="s">
        <v>11</v>
      </c>
      <c r="B13" s="398"/>
      <c r="C13" s="96" t="s">
        <v>554</v>
      </c>
      <c r="D13" s="137">
        <v>81113.851869050428</v>
      </c>
      <c r="E13" s="257">
        <v>6</v>
      </c>
      <c r="F13" s="257">
        <v>8</v>
      </c>
      <c r="G13" s="257">
        <v>9</v>
      </c>
      <c r="H13" s="137">
        <v>85067.694063926989</v>
      </c>
      <c r="I13" s="257">
        <v>6</v>
      </c>
      <c r="J13" s="257">
        <v>8</v>
      </c>
      <c r="K13" s="257">
        <v>10</v>
      </c>
      <c r="L13" s="137">
        <v>86382.502242152419</v>
      </c>
      <c r="M13" s="257">
        <v>6</v>
      </c>
      <c r="N13" s="257">
        <v>8</v>
      </c>
      <c r="O13" s="257">
        <v>10</v>
      </c>
      <c r="P13" s="137">
        <v>85723.814080656186</v>
      </c>
      <c r="Q13" s="257">
        <v>5</v>
      </c>
      <c r="R13" s="257">
        <v>7</v>
      </c>
      <c r="S13" s="257">
        <v>8</v>
      </c>
      <c r="T13" s="137">
        <v>93696.190887497243</v>
      </c>
      <c r="U13" s="257">
        <v>7</v>
      </c>
      <c r="V13" s="257">
        <v>9</v>
      </c>
      <c r="W13" s="257">
        <v>13</v>
      </c>
      <c r="X13" s="97">
        <v>1.5456022320734064E-2</v>
      </c>
      <c r="Y13" s="97">
        <v>8.466632078847014E-2</v>
      </c>
    </row>
    <row r="14" spans="1:25" ht="28.35" customHeight="1">
      <c r="A14" s="76" t="s">
        <v>13</v>
      </c>
      <c r="B14" s="398"/>
      <c r="C14" s="96" t="s">
        <v>555</v>
      </c>
      <c r="D14" s="137">
        <v>77923.048300014547</v>
      </c>
      <c r="E14" s="257">
        <v>3</v>
      </c>
      <c r="F14" s="257">
        <v>4</v>
      </c>
      <c r="G14" s="257">
        <v>5</v>
      </c>
      <c r="H14" s="137">
        <v>81062.570661390593</v>
      </c>
      <c r="I14" s="257">
        <v>3</v>
      </c>
      <c r="J14" s="257">
        <v>5</v>
      </c>
      <c r="K14" s="257">
        <v>6</v>
      </c>
      <c r="L14" s="137">
        <v>82685.546753383183</v>
      </c>
      <c r="M14" s="257">
        <v>3</v>
      </c>
      <c r="N14" s="257">
        <v>5</v>
      </c>
      <c r="O14" s="257">
        <v>5</v>
      </c>
      <c r="P14" s="137">
        <v>84424.911494713699</v>
      </c>
      <c r="Q14" s="257">
        <v>4</v>
      </c>
      <c r="R14" s="257">
        <v>6</v>
      </c>
      <c r="S14" s="257">
        <v>7</v>
      </c>
      <c r="T14" s="137">
        <v>86160.853566217993</v>
      </c>
      <c r="U14" s="257">
        <v>3</v>
      </c>
      <c r="V14" s="257">
        <v>5</v>
      </c>
      <c r="W14" s="257">
        <v>6</v>
      </c>
      <c r="X14" s="97">
        <v>2.002127589528313E-2</v>
      </c>
      <c r="Y14" s="97">
        <v>4.2030402522465149E-2</v>
      </c>
    </row>
    <row r="15" spans="1:25" ht="28.35" customHeight="1" thickBot="1">
      <c r="A15" s="76" t="s">
        <v>16</v>
      </c>
      <c r="B15" s="399"/>
      <c r="C15" s="98" t="s">
        <v>556</v>
      </c>
      <c r="D15" s="138">
        <v>75531.86030893217</v>
      </c>
      <c r="E15" s="258">
        <v>2</v>
      </c>
      <c r="F15" s="258">
        <v>3</v>
      </c>
      <c r="G15" s="258">
        <v>3</v>
      </c>
      <c r="H15" s="138">
        <v>69324.801204818374</v>
      </c>
      <c r="I15" s="258">
        <v>1</v>
      </c>
      <c r="J15" s="258">
        <v>1</v>
      </c>
      <c r="K15" s="258">
        <v>1</v>
      </c>
      <c r="L15" s="138">
        <v>75573.787684413095</v>
      </c>
      <c r="M15" s="258">
        <v>1</v>
      </c>
      <c r="N15" s="258">
        <v>1</v>
      </c>
      <c r="O15" s="258">
        <v>1</v>
      </c>
      <c r="P15" s="138">
        <v>76898.902821316631</v>
      </c>
      <c r="Q15" s="258">
        <v>2</v>
      </c>
      <c r="R15" s="258">
        <v>3</v>
      </c>
      <c r="S15" s="258">
        <v>3</v>
      </c>
      <c r="T15" s="138">
        <v>83509.039776363235</v>
      </c>
      <c r="U15" s="258">
        <v>2</v>
      </c>
      <c r="V15" s="258">
        <v>4</v>
      </c>
      <c r="W15" s="258">
        <v>4</v>
      </c>
      <c r="X15" s="99">
        <v>9.0140705360730156E-2</v>
      </c>
      <c r="Y15" s="99">
        <v>0.10500005802391144</v>
      </c>
    </row>
    <row r="16" spans="1:25" ht="28.35" customHeight="1" thickTop="1">
      <c r="A16" s="76" t="s">
        <v>3</v>
      </c>
      <c r="C16" s="100" t="s">
        <v>557</v>
      </c>
      <c r="D16" s="139">
        <v>73365.510507170824</v>
      </c>
      <c r="E16" s="259"/>
      <c r="F16" s="260">
        <v>2</v>
      </c>
      <c r="G16" s="260">
        <v>2</v>
      </c>
      <c r="H16" s="139">
        <v>76398.38738044507</v>
      </c>
      <c r="I16" s="259"/>
      <c r="J16" s="260">
        <v>2</v>
      </c>
      <c r="K16" s="260">
        <v>2</v>
      </c>
      <c r="L16" s="139">
        <v>75589.536527224045</v>
      </c>
      <c r="M16" s="259"/>
      <c r="N16" s="260">
        <v>2</v>
      </c>
      <c r="O16" s="260">
        <v>2</v>
      </c>
      <c r="P16" s="139">
        <v>74538.089907343281</v>
      </c>
      <c r="Q16" s="259"/>
      <c r="R16" s="260">
        <v>1</v>
      </c>
      <c r="S16" s="260">
        <v>1</v>
      </c>
      <c r="T16" s="139">
        <v>77782.446592478242</v>
      </c>
      <c r="U16" s="259"/>
      <c r="V16" s="260">
        <v>1</v>
      </c>
      <c r="W16" s="260">
        <v>1</v>
      </c>
      <c r="X16" s="101">
        <v>-1.0587276524478773E-2</v>
      </c>
      <c r="Y16" s="101">
        <v>2.9010762150451841E-2</v>
      </c>
    </row>
    <row r="17" spans="1:25" ht="28.35" customHeight="1">
      <c r="A17" s="76" t="s">
        <v>12</v>
      </c>
      <c r="C17" s="96" t="s">
        <v>558</v>
      </c>
      <c r="D17" s="137">
        <v>79308.182108116729</v>
      </c>
      <c r="E17" s="261"/>
      <c r="F17" s="257">
        <v>6</v>
      </c>
      <c r="G17" s="257">
        <v>7</v>
      </c>
      <c r="H17" s="137">
        <v>80268.672010058159</v>
      </c>
      <c r="I17" s="261"/>
      <c r="J17" s="257">
        <v>4</v>
      </c>
      <c r="K17" s="257">
        <v>5</v>
      </c>
      <c r="L17" s="137">
        <v>81649.315767500113</v>
      </c>
      <c r="M17" s="261"/>
      <c r="N17" s="257">
        <v>4</v>
      </c>
      <c r="O17" s="257">
        <v>4</v>
      </c>
      <c r="P17" s="137">
        <v>82380.666944312237</v>
      </c>
      <c r="Q17" s="261"/>
      <c r="R17" s="257">
        <v>4</v>
      </c>
      <c r="S17" s="257">
        <v>4</v>
      </c>
      <c r="T17" s="137">
        <v>82528.63351466415</v>
      </c>
      <c r="U17" s="261"/>
      <c r="V17" s="257">
        <v>3</v>
      </c>
      <c r="W17" s="257">
        <v>3</v>
      </c>
      <c r="X17" s="97">
        <v>1.7200281540336926E-2</v>
      </c>
      <c r="Y17" s="97">
        <v>1.0769444163720054E-2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39">
        <v>85905.657639240744</v>
      </c>
      <c r="E20" s="259"/>
      <c r="F20" s="260">
        <v>3</v>
      </c>
      <c r="G20" s="260">
        <v>13</v>
      </c>
      <c r="H20" s="139">
        <v>82850.90299667191</v>
      </c>
      <c r="I20" s="259"/>
      <c r="J20" s="260">
        <v>2</v>
      </c>
      <c r="K20" s="260">
        <v>8</v>
      </c>
      <c r="L20" s="139">
        <v>85188.380961733565</v>
      </c>
      <c r="M20" s="259"/>
      <c r="N20" s="260">
        <v>2</v>
      </c>
      <c r="O20" s="260">
        <v>9</v>
      </c>
      <c r="P20" s="139">
        <v>88491.929383076029</v>
      </c>
      <c r="Q20" s="259"/>
      <c r="R20" s="260">
        <v>2</v>
      </c>
      <c r="S20" s="260">
        <v>10</v>
      </c>
      <c r="T20" s="139">
        <v>90669.821271125853</v>
      </c>
      <c r="U20" s="259"/>
      <c r="V20" s="260">
        <v>3</v>
      </c>
      <c r="W20" s="260">
        <v>10</v>
      </c>
      <c r="X20" s="101">
        <v>2.8213065645833035E-2</v>
      </c>
      <c r="Y20" s="101">
        <v>6.434492882139109E-2</v>
      </c>
    </row>
    <row r="21" spans="1:25" ht="28.35" customHeight="1">
      <c r="A21" s="76" t="s">
        <v>14</v>
      </c>
      <c r="C21" s="96" t="s">
        <v>560</v>
      </c>
      <c r="D21" s="137">
        <v>83629.496249337986</v>
      </c>
      <c r="E21" s="261"/>
      <c r="F21" s="257">
        <v>2</v>
      </c>
      <c r="G21" s="257">
        <v>12</v>
      </c>
      <c r="H21" s="137">
        <v>87302.257625861428</v>
      </c>
      <c r="I21" s="261"/>
      <c r="J21" s="257">
        <v>3</v>
      </c>
      <c r="K21" s="257">
        <v>11</v>
      </c>
      <c r="L21" s="137">
        <v>90177.841673060422</v>
      </c>
      <c r="M21" s="261"/>
      <c r="N21" s="257">
        <v>3</v>
      </c>
      <c r="O21" s="257">
        <v>13</v>
      </c>
      <c r="P21" s="137">
        <v>89613.897082670519</v>
      </c>
      <c r="Q21" s="261"/>
      <c r="R21" s="257">
        <v>3</v>
      </c>
      <c r="S21" s="257">
        <v>11</v>
      </c>
      <c r="T21" s="137">
        <v>90112.809394354685</v>
      </c>
      <c r="U21" s="261"/>
      <c r="V21" s="257">
        <v>2</v>
      </c>
      <c r="W21" s="257">
        <v>9</v>
      </c>
      <c r="X21" s="97">
        <v>3.293825526852312E-2</v>
      </c>
      <c r="Y21" s="97">
        <v>-7.2115585712850816E-4</v>
      </c>
    </row>
    <row r="22" spans="1:25" ht="28.35" customHeight="1">
      <c r="A22" s="76" t="s">
        <v>15</v>
      </c>
      <c r="C22" s="96" t="s">
        <v>561</v>
      </c>
      <c r="D22" s="137">
        <v>76607.387988560557</v>
      </c>
      <c r="E22" s="261"/>
      <c r="F22" s="257">
        <v>1</v>
      </c>
      <c r="G22" s="257">
        <v>4</v>
      </c>
      <c r="H22" s="137">
        <v>79406.991475717514</v>
      </c>
      <c r="I22" s="261"/>
      <c r="J22" s="257">
        <v>1</v>
      </c>
      <c r="K22" s="257">
        <v>4</v>
      </c>
      <c r="L22" s="137">
        <v>83719.84415924568</v>
      </c>
      <c r="M22" s="261"/>
      <c r="N22" s="257">
        <v>1</v>
      </c>
      <c r="O22" s="257">
        <v>7</v>
      </c>
      <c r="P22" s="137">
        <v>82719.204899235134</v>
      </c>
      <c r="Q22" s="261"/>
      <c r="R22" s="257">
        <v>1</v>
      </c>
      <c r="S22" s="257">
        <v>5</v>
      </c>
      <c r="T22" s="137">
        <v>85121.018140010216</v>
      </c>
      <c r="U22" s="261"/>
      <c r="V22" s="257">
        <v>1</v>
      </c>
      <c r="W22" s="257">
        <v>5</v>
      </c>
      <c r="X22" s="97">
        <v>5.4313261381361277E-2</v>
      </c>
      <c r="Y22" s="97">
        <v>1.6736461884703457E-2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39">
        <v>90757.840527536508</v>
      </c>
      <c r="E25" s="259"/>
      <c r="F25" s="259"/>
      <c r="G25" s="260">
        <v>14</v>
      </c>
      <c r="H25" s="139">
        <v>88167.948595214621</v>
      </c>
      <c r="I25" s="259"/>
      <c r="J25" s="259"/>
      <c r="K25" s="260">
        <v>12</v>
      </c>
      <c r="L25" s="139">
        <v>89564.557099239755</v>
      </c>
      <c r="M25" s="259"/>
      <c r="N25" s="259"/>
      <c r="O25" s="260">
        <v>12</v>
      </c>
      <c r="P25" s="139">
        <v>90143.939743530995</v>
      </c>
      <c r="Q25" s="259"/>
      <c r="R25" s="259"/>
      <c r="S25" s="260">
        <v>13</v>
      </c>
      <c r="T25" s="139">
        <v>92312.377867459465</v>
      </c>
      <c r="U25" s="259"/>
      <c r="V25" s="259"/>
      <c r="W25" s="260">
        <v>12</v>
      </c>
      <c r="X25" s="101">
        <v>1.5840319824577787E-2</v>
      </c>
      <c r="Y25" s="101">
        <v>3.0679778443777117E-2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85210.809416109129</v>
      </c>
      <c r="E28" s="265"/>
      <c r="F28" s="265"/>
      <c r="G28" s="265"/>
      <c r="H28" s="139">
        <v>84930.414971598642</v>
      </c>
      <c r="I28" s="265"/>
      <c r="J28" s="265"/>
      <c r="K28" s="265"/>
      <c r="L28" s="139">
        <v>86796.410879405812</v>
      </c>
      <c r="M28" s="265"/>
      <c r="N28" s="265"/>
      <c r="O28" s="265"/>
      <c r="P28" s="139">
        <v>87362.446740783824</v>
      </c>
      <c r="Q28" s="265"/>
      <c r="R28" s="265"/>
      <c r="S28" s="265"/>
      <c r="T28" s="139">
        <v>89721.552619848473</v>
      </c>
      <c r="U28" s="265"/>
      <c r="V28" s="265"/>
      <c r="W28" s="265"/>
      <c r="X28" s="105">
        <v>2.1970879436197022E-2</v>
      </c>
      <c r="Y28" s="105">
        <v>3.3701183157294645E-2</v>
      </c>
    </row>
    <row r="29" spans="1:25" ht="28.35" customHeight="1">
      <c r="C29" s="96" t="s">
        <v>28</v>
      </c>
      <c r="D29" s="137">
        <v>80000.867882418213</v>
      </c>
      <c r="E29" s="266"/>
      <c r="F29" s="266"/>
      <c r="G29" s="266"/>
      <c r="H29" s="137">
        <v>82173.396594403865</v>
      </c>
      <c r="I29" s="266"/>
      <c r="J29" s="266"/>
      <c r="K29" s="266"/>
      <c r="L29" s="137">
        <v>83891.759940403805</v>
      </c>
      <c r="M29" s="266"/>
      <c r="N29" s="266"/>
      <c r="O29" s="266"/>
      <c r="P29" s="137">
        <v>85074.36278768495</v>
      </c>
      <c r="Q29" s="266"/>
      <c r="R29" s="266"/>
      <c r="S29" s="266"/>
      <c r="T29" s="137">
        <v>86582.463875748843</v>
      </c>
      <c r="U29" s="266"/>
      <c r="V29" s="266"/>
      <c r="W29" s="266"/>
      <c r="X29" s="106">
        <v>2.0911431402568681E-2</v>
      </c>
      <c r="Y29" s="106">
        <v>3.2073518749117902E-2</v>
      </c>
    </row>
    <row r="30" spans="1:25" ht="28.35" customHeight="1">
      <c r="C30" s="96" t="s">
        <v>29</v>
      </c>
      <c r="D30" s="137">
        <v>79640.63169637823</v>
      </c>
      <c r="E30" s="266"/>
      <c r="F30" s="266"/>
      <c r="G30" s="266"/>
      <c r="H30" s="137">
        <v>82445.916943238262</v>
      </c>
      <c r="I30" s="266"/>
      <c r="J30" s="266"/>
      <c r="K30" s="266"/>
      <c r="L30" s="137">
        <v>83396.952893207228</v>
      </c>
      <c r="M30" s="266"/>
      <c r="N30" s="266"/>
      <c r="O30" s="266"/>
      <c r="P30" s="137">
        <v>85074.36278768495</v>
      </c>
      <c r="Q30" s="266"/>
      <c r="R30" s="266"/>
      <c r="S30" s="266"/>
      <c r="T30" s="137">
        <v>86582.463875748843</v>
      </c>
      <c r="U30" s="266"/>
      <c r="V30" s="266"/>
      <c r="W30" s="266"/>
      <c r="X30" s="106">
        <v>1.153527045643421E-2</v>
      </c>
      <c r="Y30" s="106">
        <v>3.8196970896775762E-2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212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39" priority="1" operator="notEqual">
      <formula>""" """</formula>
    </cfRule>
    <cfRule type="cellIs" dxfId="38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64.140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576</v>
      </c>
    </row>
    <row r="3" spans="1:25" ht="15.75">
      <c r="A3" s="84" t="s">
        <v>104</v>
      </c>
    </row>
    <row r="4" spans="1:25" ht="15.75">
      <c r="A4" s="87" t="s">
        <v>83</v>
      </c>
      <c r="B4" s="394" t="s">
        <v>576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255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0.22364986365589196</v>
      </c>
      <c r="E8" s="257">
        <v>1</v>
      </c>
      <c r="F8" s="257">
        <v>1</v>
      </c>
      <c r="G8" s="257">
        <v>1</v>
      </c>
      <c r="H8" s="147">
        <v>0.22629375109987884</v>
      </c>
      <c r="I8" s="257">
        <v>1</v>
      </c>
      <c r="J8" s="257">
        <v>1</v>
      </c>
      <c r="K8" s="257">
        <v>1</v>
      </c>
      <c r="L8" s="147">
        <v>0.23681483066898815</v>
      </c>
      <c r="M8" s="257">
        <v>1</v>
      </c>
      <c r="N8" s="257">
        <v>1</v>
      </c>
      <c r="O8" s="257">
        <v>1</v>
      </c>
      <c r="P8" s="147">
        <v>0.24151816736963727</v>
      </c>
      <c r="Q8" s="257">
        <v>1</v>
      </c>
      <c r="R8" s="257">
        <v>1</v>
      </c>
      <c r="S8" s="257">
        <v>1</v>
      </c>
      <c r="T8" s="147">
        <v>0.24972085967228741</v>
      </c>
      <c r="U8" s="257">
        <v>1</v>
      </c>
      <c r="V8" s="257">
        <v>1</v>
      </c>
      <c r="W8" s="257">
        <v>1</v>
      </c>
      <c r="X8" s="97">
        <v>4.6493018556511778E-2</v>
      </c>
      <c r="Y8" s="97">
        <v>5.4498398461111819E-2</v>
      </c>
    </row>
    <row r="9" spans="1:25" ht="28.35" customHeight="1">
      <c r="A9" s="76" t="s">
        <v>7</v>
      </c>
      <c r="B9" s="398"/>
      <c r="C9" s="96" t="s">
        <v>550</v>
      </c>
      <c r="D9" s="147">
        <v>0.27719060768704706</v>
      </c>
      <c r="E9" s="257">
        <v>4</v>
      </c>
      <c r="F9" s="257">
        <v>5</v>
      </c>
      <c r="G9" s="257">
        <v>6</v>
      </c>
      <c r="H9" s="147">
        <v>0.33060735327127383</v>
      </c>
      <c r="I9" s="257">
        <v>5</v>
      </c>
      <c r="J9" s="257">
        <v>7</v>
      </c>
      <c r="K9" s="257">
        <v>11</v>
      </c>
      <c r="L9" s="147">
        <v>0.30544147259285043</v>
      </c>
      <c r="M9" s="257">
        <v>5</v>
      </c>
      <c r="N9" s="257">
        <v>7</v>
      </c>
      <c r="O9" s="257">
        <v>10</v>
      </c>
      <c r="P9" s="147">
        <v>0.30831083472626419</v>
      </c>
      <c r="Q9" s="257">
        <v>5</v>
      </c>
      <c r="R9" s="257">
        <v>7</v>
      </c>
      <c r="S9" s="257">
        <v>11</v>
      </c>
      <c r="T9" s="147">
        <v>0.30562190646818238</v>
      </c>
      <c r="U9" s="257">
        <v>3</v>
      </c>
      <c r="V9" s="257">
        <v>5</v>
      </c>
      <c r="W9" s="257">
        <v>7</v>
      </c>
      <c r="X9" s="97">
        <v>-7.6120148053010817E-2</v>
      </c>
      <c r="Y9" s="97">
        <v>5.9073142163801329E-4</v>
      </c>
    </row>
    <row r="10" spans="1:25" ht="28.35" customHeight="1">
      <c r="A10" s="76" t="s">
        <v>8</v>
      </c>
      <c r="B10" s="398"/>
      <c r="C10" s="96" t="s">
        <v>551</v>
      </c>
      <c r="D10" s="147">
        <v>0.28950055189511148</v>
      </c>
      <c r="E10" s="257">
        <v>5</v>
      </c>
      <c r="F10" s="257">
        <v>7</v>
      </c>
      <c r="G10" s="257">
        <v>8</v>
      </c>
      <c r="H10" s="147">
        <v>0.30663502084779543</v>
      </c>
      <c r="I10" s="257">
        <v>3</v>
      </c>
      <c r="J10" s="257">
        <v>5</v>
      </c>
      <c r="K10" s="257">
        <v>9</v>
      </c>
      <c r="L10" s="147">
        <v>0.32180649656136545</v>
      </c>
      <c r="M10" s="257">
        <v>6</v>
      </c>
      <c r="N10" s="257">
        <v>8</v>
      </c>
      <c r="O10" s="257">
        <v>11</v>
      </c>
      <c r="P10" s="147">
        <v>0.30199930536995934</v>
      </c>
      <c r="Q10" s="257">
        <v>3</v>
      </c>
      <c r="R10" s="257">
        <v>5</v>
      </c>
      <c r="S10" s="257">
        <v>7</v>
      </c>
      <c r="T10" s="147">
        <v>0.34661385749327855</v>
      </c>
      <c r="U10" s="257">
        <v>5</v>
      </c>
      <c r="V10" s="257">
        <v>7</v>
      </c>
      <c r="W10" s="257">
        <v>11</v>
      </c>
      <c r="X10" s="97">
        <v>4.9477309120215196E-2</v>
      </c>
      <c r="Y10" s="97">
        <v>7.7087818912886963E-2</v>
      </c>
    </row>
    <row r="11" spans="1:25" ht="28.35" customHeight="1">
      <c r="A11" s="76" t="s">
        <v>9</v>
      </c>
      <c r="B11" s="398"/>
      <c r="C11" s="96" t="s">
        <v>552</v>
      </c>
      <c r="D11" s="147">
        <v>0.27557045902263505</v>
      </c>
      <c r="E11" s="257">
        <v>3</v>
      </c>
      <c r="F11" s="257">
        <v>4</v>
      </c>
      <c r="G11" s="257">
        <v>5</v>
      </c>
      <c r="H11" s="147">
        <v>0.34907524750654012</v>
      </c>
      <c r="I11" s="257">
        <v>7</v>
      </c>
      <c r="J11" s="257">
        <v>9</v>
      </c>
      <c r="K11" s="257">
        <v>13</v>
      </c>
      <c r="L11" s="147">
        <v>0.33516524221339788</v>
      </c>
      <c r="M11" s="257">
        <v>7</v>
      </c>
      <c r="N11" s="257">
        <v>9</v>
      </c>
      <c r="O11" s="257">
        <v>13</v>
      </c>
      <c r="P11" s="147">
        <v>0.30436929006171309</v>
      </c>
      <c r="Q11" s="257">
        <v>4</v>
      </c>
      <c r="R11" s="257">
        <v>6</v>
      </c>
      <c r="S11" s="257">
        <v>8</v>
      </c>
      <c r="T11" s="147">
        <v>0.33374877384955753</v>
      </c>
      <c r="U11" s="257">
        <v>4</v>
      </c>
      <c r="V11" s="257">
        <v>6</v>
      </c>
      <c r="W11" s="257">
        <v>10</v>
      </c>
      <c r="X11" s="97">
        <v>-3.984815707358802E-2</v>
      </c>
      <c r="Y11" s="97">
        <v>-4.2261791660916925E-3</v>
      </c>
    </row>
    <row r="12" spans="1:25" ht="28.35" customHeight="1">
      <c r="A12" s="76" t="s">
        <v>10</v>
      </c>
      <c r="B12" s="398"/>
      <c r="C12" s="96" t="s">
        <v>553</v>
      </c>
      <c r="D12" s="147">
        <v>0.37697657162268922</v>
      </c>
      <c r="E12" s="257">
        <v>8</v>
      </c>
      <c r="F12" s="257">
        <v>10</v>
      </c>
      <c r="G12" s="257">
        <v>14</v>
      </c>
      <c r="H12" s="147">
        <v>0.36205980364514945</v>
      </c>
      <c r="I12" s="257">
        <v>8</v>
      </c>
      <c r="J12" s="257">
        <v>10</v>
      </c>
      <c r="K12" s="257">
        <v>14</v>
      </c>
      <c r="L12" s="147">
        <v>0.38796511651348015</v>
      </c>
      <c r="M12" s="257">
        <v>8</v>
      </c>
      <c r="N12" s="257">
        <v>10</v>
      </c>
      <c r="O12" s="257">
        <v>14</v>
      </c>
      <c r="P12" s="147">
        <v>0.36016747070766592</v>
      </c>
      <c r="Q12" s="257">
        <v>8</v>
      </c>
      <c r="R12" s="257">
        <v>10</v>
      </c>
      <c r="S12" s="257">
        <v>14</v>
      </c>
      <c r="T12" s="147">
        <v>0.37215255970799199</v>
      </c>
      <c r="U12" s="257">
        <v>8</v>
      </c>
      <c r="V12" s="257">
        <v>10</v>
      </c>
      <c r="W12" s="257">
        <v>14</v>
      </c>
      <c r="X12" s="97">
        <v>7.1549817481866063E-2</v>
      </c>
      <c r="Y12" s="97">
        <v>-4.0757676740606485E-2</v>
      </c>
    </row>
    <row r="13" spans="1:25" ht="28.35" customHeight="1">
      <c r="A13" s="76" t="s">
        <v>11</v>
      </c>
      <c r="B13" s="398"/>
      <c r="C13" s="96" t="s">
        <v>554</v>
      </c>
      <c r="D13" s="147">
        <v>0.32551258808250616</v>
      </c>
      <c r="E13" s="257">
        <v>6</v>
      </c>
      <c r="F13" s="257">
        <v>8</v>
      </c>
      <c r="G13" s="257">
        <v>12</v>
      </c>
      <c r="H13" s="147">
        <v>0.32459417657994527</v>
      </c>
      <c r="I13" s="257">
        <v>4</v>
      </c>
      <c r="J13" s="257">
        <v>6</v>
      </c>
      <c r="K13" s="257">
        <v>10</v>
      </c>
      <c r="L13" s="147">
        <v>0.29959625637332377</v>
      </c>
      <c r="M13" s="257">
        <v>3</v>
      </c>
      <c r="N13" s="257">
        <v>5</v>
      </c>
      <c r="O13" s="257">
        <v>8</v>
      </c>
      <c r="P13" s="147">
        <v>0.31166985181312118</v>
      </c>
      <c r="Q13" s="257">
        <v>6</v>
      </c>
      <c r="R13" s="257">
        <v>8</v>
      </c>
      <c r="S13" s="257">
        <v>12</v>
      </c>
      <c r="T13" s="147">
        <v>0.35094161651622691</v>
      </c>
      <c r="U13" s="257">
        <v>7</v>
      </c>
      <c r="V13" s="257">
        <v>9</v>
      </c>
      <c r="W13" s="257">
        <v>13</v>
      </c>
      <c r="X13" s="97">
        <v>-7.7012842528506376E-2</v>
      </c>
      <c r="Y13" s="97">
        <v>0.17138184823952618</v>
      </c>
    </row>
    <row r="14" spans="1:25" ht="28.35" customHeight="1">
      <c r="A14" s="76" t="s">
        <v>13</v>
      </c>
      <c r="B14" s="398"/>
      <c r="C14" s="96" t="s">
        <v>555</v>
      </c>
      <c r="D14" s="147">
        <v>0.26088241308165744</v>
      </c>
      <c r="E14" s="257">
        <v>2</v>
      </c>
      <c r="F14" s="257">
        <v>2</v>
      </c>
      <c r="G14" s="257">
        <v>2</v>
      </c>
      <c r="H14" s="147">
        <v>0.263425160563384</v>
      </c>
      <c r="I14" s="257">
        <v>2</v>
      </c>
      <c r="J14" s="257">
        <v>2</v>
      </c>
      <c r="K14" s="257">
        <v>2</v>
      </c>
      <c r="L14" s="147">
        <v>0.24808851228803605</v>
      </c>
      <c r="M14" s="257">
        <v>2</v>
      </c>
      <c r="N14" s="257">
        <v>2</v>
      </c>
      <c r="O14" s="257">
        <v>2</v>
      </c>
      <c r="P14" s="147">
        <v>0.29050752068900582</v>
      </c>
      <c r="Q14" s="257">
        <v>2</v>
      </c>
      <c r="R14" s="257">
        <v>4</v>
      </c>
      <c r="S14" s="257">
        <v>5</v>
      </c>
      <c r="T14" s="147">
        <v>0.29695392917555019</v>
      </c>
      <c r="U14" s="257">
        <v>2</v>
      </c>
      <c r="V14" s="257">
        <v>4</v>
      </c>
      <c r="W14" s="257">
        <v>6</v>
      </c>
      <c r="X14" s="97">
        <v>-5.8220134487334652E-2</v>
      </c>
      <c r="Y14" s="97">
        <v>0.1969676726940921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0.33593566950853221</v>
      </c>
      <c r="E15" s="258">
        <v>7</v>
      </c>
      <c r="F15" s="258">
        <v>9</v>
      </c>
      <c r="G15" s="258">
        <v>13</v>
      </c>
      <c r="H15" s="148">
        <v>0.33067185479800704</v>
      </c>
      <c r="I15" s="258">
        <v>6</v>
      </c>
      <c r="J15" s="258">
        <v>8</v>
      </c>
      <c r="K15" s="258">
        <v>12</v>
      </c>
      <c r="L15" s="148">
        <v>0.3052453911455999</v>
      </c>
      <c r="M15" s="258">
        <v>4</v>
      </c>
      <c r="N15" s="258">
        <v>6</v>
      </c>
      <c r="O15" s="258">
        <v>9</v>
      </c>
      <c r="P15" s="148">
        <v>0.35998410425109828</v>
      </c>
      <c r="Q15" s="258">
        <v>7</v>
      </c>
      <c r="R15" s="258">
        <v>9</v>
      </c>
      <c r="S15" s="258">
        <v>13</v>
      </c>
      <c r="T15" s="148">
        <v>0.35038030364927775</v>
      </c>
      <c r="U15" s="258">
        <v>6</v>
      </c>
      <c r="V15" s="258">
        <v>8</v>
      </c>
      <c r="W15" s="258">
        <v>12</v>
      </c>
      <c r="X15" s="99">
        <v>-7.6893340886054706E-2</v>
      </c>
      <c r="Y15" s="99">
        <v>0.14786435377217155</v>
      </c>
    </row>
    <row r="16" spans="1:25" ht="28.35" customHeight="1" thickTop="1">
      <c r="A16" s="76" t="s">
        <v>3</v>
      </c>
      <c r="C16" s="100" t="s">
        <v>557</v>
      </c>
      <c r="D16" s="149">
        <v>0.27084008596021419</v>
      </c>
      <c r="E16" s="259"/>
      <c r="F16" s="260">
        <v>3</v>
      </c>
      <c r="G16" s="260">
        <v>3</v>
      </c>
      <c r="H16" s="149">
        <v>0.28741972775222041</v>
      </c>
      <c r="I16" s="259"/>
      <c r="J16" s="260">
        <v>4</v>
      </c>
      <c r="K16" s="260">
        <v>7</v>
      </c>
      <c r="L16" s="149">
        <v>0.26562593822457425</v>
      </c>
      <c r="M16" s="259"/>
      <c r="N16" s="260">
        <v>4</v>
      </c>
      <c r="O16" s="260">
        <v>5</v>
      </c>
      <c r="P16" s="149">
        <v>0.26705276751454499</v>
      </c>
      <c r="Q16" s="259"/>
      <c r="R16" s="260">
        <v>2</v>
      </c>
      <c r="S16" s="260">
        <v>2</v>
      </c>
      <c r="T16" s="149">
        <v>0.25764453721564451</v>
      </c>
      <c r="U16" s="259"/>
      <c r="V16" s="260">
        <v>3</v>
      </c>
      <c r="W16" s="260">
        <v>4</v>
      </c>
      <c r="X16" s="101">
        <v>-7.5825656429659549E-2</v>
      </c>
      <c r="Y16" s="101">
        <v>-3.0047521195696758E-2</v>
      </c>
    </row>
    <row r="17" spans="1:25" ht="28.35" customHeight="1">
      <c r="A17" s="76" t="s">
        <v>12</v>
      </c>
      <c r="C17" s="96" t="s">
        <v>558</v>
      </c>
      <c r="D17" s="147">
        <v>0.28633784004468932</v>
      </c>
      <c r="E17" s="261"/>
      <c r="F17" s="257">
        <v>6</v>
      </c>
      <c r="G17" s="257">
        <v>7</v>
      </c>
      <c r="H17" s="147">
        <v>0.27438426290399076</v>
      </c>
      <c r="I17" s="261"/>
      <c r="J17" s="257">
        <v>3</v>
      </c>
      <c r="K17" s="257">
        <v>5</v>
      </c>
      <c r="L17" s="147">
        <v>0.25765707414507383</v>
      </c>
      <c r="M17" s="261"/>
      <c r="N17" s="257">
        <v>3</v>
      </c>
      <c r="O17" s="257">
        <v>4</v>
      </c>
      <c r="P17" s="147">
        <v>0.28527955185359344</v>
      </c>
      <c r="Q17" s="261"/>
      <c r="R17" s="257">
        <v>3</v>
      </c>
      <c r="S17" s="257">
        <v>4</v>
      </c>
      <c r="T17" s="147">
        <v>0.25355233039857172</v>
      </c>
      <c r="U17" s="261"/>
      <c r="V17" s="257">
        <v>2</v>
      </c>
      <c r="W17" s="257">
        <v>2</v>
      </c>
      <c r="X17" s="97">
        <v>-6.0962638971645111E-2</v>
      </c>
      <c r="Y17" s="97">
        <v>-1.5931034535426436E-2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0.29030000750864582</v>
      </c>
      <c r="E20" s="259"/>
      <c r="F20" s="260">
        <v>2</v>
      </c>
      <c r="G20" s="260">
        <v>9</v>
      </c>
      <c r="H20" s="149">
        <v>0.26416121134612724</v>
      </c>
      <c r="I20" s="259"/>
      <c r="J20" s="260">
        <v>1</v>
      </c>
      <c r="K20" s="260">
        <v>3</v>
      </c>
      <c r="L20" s="149">
        <v>0.24923888062810207</v>
      </c>
      <c r="M20" s="259"/>
      <c r="N20" s="260">
        <v>1</v>
      </c>
      <c r="O20" s="260">
        <v>3</v>
      </c>
      <c r="P20" s="149">
        <v>0.30624335326608315</v>
      </c>
      <c r="Q20" s="259"/>
      <c r="R20" s="260">
        <v>3</v>
      </c>
      <c r="S20" s="260">
        <v>10</v>
      </c>
      <c r="T20" s="149">
        <v>0.31135102199766179</v>
      </c>
      <c r="U20" s="259"/>
      <c r="V20" s="260">
        <v>3</v>
      </c>
      <c r="W20" s="260">
        <v>9</v>
      </c>
      <c r="X20" s="101">
        <v>-5.6489484742983764E-2</v>
      </c>
      <c r="Y20" s="101">
        <v>0.24920727140577803</v>
      </c>
    </row>
    <row r="21" spans="1:25" ht="28.35" customHeight="1">
      <c r="A21" s="76" t="s">
        <v>14</v>
      </c>
      <c r="C21" s="96" t="s">
        <v>560</v>
      </c>
      <c r="D21" s="147">
        <v>0.29619576469960968</v>
      </c>
      <c r="E21" s="261"/>
      <c r="F21" s="257">
        <v>3</v>
      </c>
      <c r="G21" s="257">
        <v>10</v>
      </c>
      <c r="H21" s="147">
        <v>0.30364698589115224</v>
      </c>
      <c r="I21" s="261"/>
      <c r="J21" s="257">
        <v>3</v>
      </c>
      <c r="K21" s="257">
        <v>8</v>
      </c>
      <c r="L21" s="147">
        <v>0.32328705669602148</v>
      </c>
      <c r="M21" s="261"/>
      <c r="N21" s="257">
        <v>3</v>
      </c>
      <c r="O21" s="257">
        <v>12</v>
      </c>
      <c r="P21" s="147">
        <v>0.29161881416084329</v>
      </c>
      <c r="Q21" s="261"/>
      <c r="R21" s="257">
        <v>1</v>
      </c>
      <c r="S21" s="257">
        <v>6</v>
      </c>
      <c r="T21" s="147">
        <v>0.31031148046519119</v>
      </c>
      <c r="U21" s="261"/>
      <c r="V21" s="257">
        <v>2</v>
      </c>
      <c r="W21" s="257">
        <v>8</v>
      </c>
      <c r="X21" s="97">
        <v>6.4680605167968253E-2</v>
      </c>
      <c r="Y21" s="97">
        <v>-4.013639260241364E-2</v>
      </c>
    </row>
    <row r="22" spans="1:25" ht="28.35" customHeight="1">
      <c r="A22" s="76" t="s">
        <v>15</v>
      </c>
      <c r="C22" s="96" t="s">
        <v>561</v>
      </c>
      <c r="D22" s="147">
        <v>0.27095580728883789</v>
      </c>
      <c r="E22" s="261"/>
      <c r="F22" s="257">
        <v>1</v>
      </c>
      <c r="G22" s="257">
        <v>4</v>
      </c>
      <c r="H22" s="147">
        <v>0.26763101920559046</v>
      </c>
      <c r="I22" s="261"/>
      <c r="J22" s="257">
        <v>2</v>
      </c>
      <c r="K22" s="257">
        <v>4</v>
      </c>
      <c r="L22" s="147">
        <v>0.29624944693151067</v>
      </c>
      <c r="M22" s="261"/>
      <c r="N22" s="257">
        <v>2</v>
      </c>
      <c r="O22" s="257">
        <v>7</v>
      </c>
      <c r="P22" s="147">
        <v>0.30571194998412682</v>
      </c>
      <c r="Q22" s="261"/>
      <c r="R22" s="257">
        <v>2</v>
      </c>
      <c r="S22" s="257">
        <v>9</v>
      </c>
      <c r="T22" s="147">
        <v>0.29133095877458853</v>
      </c>
      <c r="U22" s="261"/>
      <c r="V22" s="257">
        <v>1</v>
      </c>
      <c r="W22" s="257">
        <v>5</v>
      </c>
      <c r="X22" s="97">
        <v>0.10693240197219422</v>
      </c>
      <c r="Y22" s="97">
        <v>-1.6602522664149411E-2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0.31478708541740125</v>
      </c>
      <c r="E25" s="259"/>
      <c r="F25" s="259"/>
      <c r="G25" s="260">
        <v>11</v>
      </c>
      <c r="H25" s="149">
        <v>0.27902165957004454</v>
      </c>
      <c r="I25" s="259"/>
      <c r="J25" s="259"/>
      <c r="K25" s="260">
        <v>6</v>
      </c>
      <c r="L25" s="149">
        <v>0.28402088343234272</v>
      </c>
      <c r="M25" s="259"/>
      <c r="N25" s="259"/>
      <c r="O25" s="260">
        <v>6</v>
      </c>
      <c r="P25" s="149">
        <v>0.27454358769692455</v>
      </c>
      <c r="Q25" s="259"/>
      <c r="R25" s="259"/>
      <c r="S25" s="260">
        <v>3</v>
      </c>
      <c r="T25" s="149">
        <v>0.25487162871923352</v>
      </c>
      <c r="U25" s="259"/>
      <c r="V25" s="259"/>
      <c r="W25" s="260">
        <v>3</v>
      </c>
      <c r="X25" s="101">
        <v>1.7916974151761744E-2</v>
      </c>
      <c r="Y25" s="101">
        <v>-0.10263067405764514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0.30247707046836386</v>
      </c>
      <c r="E28" s="265"/>
      <c r="F28" s="265"/>
      <c r="G28" s="265"/>
      <c r="H28" s="149">
        <v>0.2855106247047256</v>
      </c>
      <c r="I28" s="265"/>
      <c r="J28" s="265"/>
      <c r="K28" s="265"/>
      <c r="L28" s="149">
        <v>0.28709614233494229</v>
      </c>
      <c r="M28" s="265"/>
      <c r="N28" s="265"/>
      <c r="O28" s="265"/>
      <c r="P28" s="149">
        <v>0.2876005839641041</v>
      </c>
      <c r="Q28" s="265"/>
      <c r="R28" s="265"/>
      <c r="S28" s="265"/>
      <c r="T28" s="149">
        <v>0.2801899542962305</v>
      </c>
      <c r="U28" s="265"/>
      <c r="V28" s="265"/>
      <c r="W28" s="265"/>
      <c r="X28" s="105">
        <v>5.5532701518776761E-3</v>
      </c>
      <c r="Y28" s="105">
        <v>-2.405531465015176E-2</v>
      </c>
    </row>
    <row r="29" spans="1:25" ht="28.35" customHeight="1">
      <c r="C29" s="96" t="s">
        <v>28</v>
      </c>
      <c r="D29" s="147">
        <v>0.2879191959699004</v>
      </c>
      <c r="E29" s="266"/>
      <c r="F29" s="266"/>
      <c r="G29" s="266"/>
      <c r="H29" s="147">
        <v>0.29553335682168635</v>
      </c>
      <c r="I29" s="266"/>
      <c r="J29" s="266"/>
      <c r="K29" s="266"/>
      <c r="L29" s="147">
        <v>0.29792285165241722</v>
      </c>
      <c r="M29" s="266"/>
      <c r="N29" s="266"/>
      <c r="O29" s="266"/>
      <c r="P29" s="147">
        <v>0.30318429771583622</v>
      </c>
      <c r="Q29" s="266"/>
      <c r="R29" s="266"/>
      <c r="S29" s="266"/>
      <c r="T29" s="147">
        <v>0.30796669346668681</v>
      </c>
      <c r="U29" s="266"/>
      <c r="V29" s="266"/>
      <c r="W29" s="266"/>
      <c r="X29" s="106">
        <v>8.0853642256450975E-3</v>
      </c>
      <c r="Y29" s="106">
        <v>3.3712894994666565E-2</v>
      </c>
    </row>
    <row r="30" spans="1:25" ht="28.35" customHeight="1">
      <c r="C30" s="96" t="s">
        <v>29</v>
      </c>
      <c r="D30" s="147">
        <v>0.28334557979107927</v>
      </c>
      <c r="E30" s="266"/>
      <c r="F30" s="266"/>
      <c r="G30" s="266"/>
      <c r="H30" s="147">
        <v>0.32760076492560952</v>
      </c>
      <c r="I30" s="266"/>
      <c r="J30" s="266"/>
      <c r="K30" s="266"/>
      <c r="L30" s="147">
        <v>0.30534343186922519</v>
      </c>
      <c r="M30" s="266"/>
      <c r="N30" s="266"/>
      <c r="O30" s="266"/>
      <c r="P30" s="147">
        <v>0.30634006239398864</v>
      </c>
      <c r="Q30" s="266"/>
      <c r="R30" s="266"/>
      <c r="S30" s="266"/>
      <c r="T30" s="147">
        <v>0.34018131567141807</v>
      </c>
      <c r="U30" s="266"/>
      <c r="V30" s="266"/>
      <c r="W30" s="266"/>
      <c r="X30" s="106">
        <v>-6.7940418458541929E-2</v>
      </c>
      <c r="Y30" s="106">
        <v>0.11409409918833147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37" priority="1" operator="notEqual">
      <formula>""" """</formula>
    </cfRule>
    <cfRule type="cellIs" dxfId="36" priority="2" operator="equal">
      <formula>" "</formula>
    </cfRule>
  </conditionalFormatting>
  <pageMargins left="0.7" right="0.7" top="0.75" bottom="0.75" header="0.3" footer="0.3"/>
  <pageSetup scale="49" orientation="landscape" r:id="rId1"/>
  <headerFooter differentFirst="1">
    <oddFooter xml:space="preserve">&amp;L&amp;D&amp;CGreen Mountain Care Board&amp;R&amp;P 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64.140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313</v>
      </c>
    </row>
    <row r="3" spans="1:25" ht="15.75">
      <c r="A3" s="84" t="s">
        <v>104</v>
      </c>
    </row>
    <row r="4" spans="1:25" ht="15.75">
      <c r="A4" s="87" t="s">
        <v>84</v>
      </c>
      <c r="B4" s="394" t="s">
        <v>313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256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0.56944045027775514</v>
      </c>
      <c r="E8" s="257">
        <v>2</v>
      </c>
      <c r="F8" s="257">
        <v>2</v>
      </c>
      <c r="G8" s="257">
        <v>5</v>
      </c>
      <c r="H8" s="147">
        <v>0.57630699081297421</v>
      </c>
      <c r="I8" s="257">
        <v>2</v>
      </c>
      <c r="J8" s="257">
        <v>2</v>
      </c>
      <c r="K8" s="257">
        <v>5</v>
      </c>
      <c r="L8" s="147">
        <v>0.55715692192287292</v>
      </c>
      <c r="M8" s="257">
        <v>2</v>
      </c>
      <c r="N8" s="257">
        <v>2</v>
      </c>
      <c r="O8" s="257">
        <v>4</v>
      </c>
      <c r="P8" s="147">
        <v>0.57584173328481203</v>
      </c>
      <c r="Q8" s="257">
        <v>2</v>
      </c>
      <c r="R8" s="257">
        <v>2</v>
      </c>
      <c r="S8" s="257">
        <v>5</v>
      </c>
      <c r="T8" s="147">
        <v>0.56260394174693062</v>
      </c>
      <c r="U8" s="257">
        <v>1</v>
      </c>
      <c r="V8" s="257">
        <v>1</v>
      </c>
      <c r="W8" s="257">
        <v>4</v>
      </c>
      <c r="X8" s="97">
        <v>-3.3228937346546861E-2</v>
      </c>
      <c r="Y8" s="97">
        <v>9.7764554468044995E-3</v>
      </c>
    </row>
    <row r="9" spans="1:25" ht="28.35" customHeight="1">
      <c r="A9" s="76" t="s">
        <v>7</v>
      </c>
      <c r="B9" s="398"/>
      <c r="C9" s="96" t="s">
        <v>550</v>
      </c>
      <c r="D9" s="147">
        <v>0.59365671417284194</v>
      </c>
      <c r="E9" s="257">
        <v>5</v>
      </c>
      <c r="F9" s="257">
        <v>5</v>
      </c>
      <c r="G9" s="257">
        <v>8</v>
      </c>
      <c r="H9" s="147">
        <v>0.65928949841110096</v>
      </c>
      <c r="I9" s="257">
        <v>7</v>
      </c>
      <c r="J9" s="257">
        <v>9</v>
      </c>
      <c r="K9" s="257">
        <v>12</v>
      </c>
      <c r="L9" s="147">
        <v>0.57446550110102967</v>
      </c>
      <c r="M9" s="257">
        <v>3</v>
      </c>
      <c r="N9" s="257">
        <v>3</v>
      </c>
      <c r="O9" s="257">
        <v>6</v>
      </c>
      <c r="P9" s="147">
        <v>0.61020737660521895</v>
      </c>
      <c r="Q9" s="257">
        <v>5</v>
      </c>
      <c r="R9" s="257">
        <v>6</v>
      </c>
      <c r="S9" s="257">
        <v>9</v>
      </c>
      <c r="T9" s="147">
        <v>0.60262452887292939</v>
      </c>
      <c r="U9" s="257">
        <v>5</v>
      </c>
      <c r="V9" s="257">
        <v>5</v>
      </c>
      <c r="W9" s="257">
        <v>8</v>
      </c>
      <c r="X9" s="97">
        <v>-0.12865971248518071</v>
      </c>
      <c r="Y9" s="97">
        <v>4.9017787348291098E-2</v>
      </c>
    </row>
    <row r="10" spans="1:25" ht="28.35" customHeight="1">
      <c r="A10" s="76" t="s">
        <v>8</v>
      </c>
      <c r="B10" s="398"/>
      <c r="C10" s="96" t="s">
        <v>551</v>
      </c>
      <c r="D10" s="147">
        <v>0.7668437011023439</v>
      </c>
      <c r="E10" s="257">
        <v>8</v>
      </c>
      <c r="F10" s="257">
        <v>10</v>
      </c>
      <c r="G10" s="257">
        <v>14</v>
      </c>
      <c r="H10" s="147">
        <v>0.7598855455458271</v>
      </c>
      <c r="I10" s="257">
        <v>8</v>
      </c>
      <c r="J10" s="257">
        <v>10</v>
      </c>
      <c r="K10" s="257">
        <v>14</v>
      </c>
      <c r="L10" s="147">
        <v>0.73926558787874463</v>
      </c>
      <c r="M10" s="257">
        <v>8</v>
      </c>
      <c r="N10" s="257">
        <v>10</v>
      </c>
      <c r="O10" s="257">
        <v>14</v>
      </c>
      <c r="P10" s="147">
        <v>0.79427268798479223</v>
      </c>
      <c r="Q10" s="257">
        <v>8</v>
      </c>
      <c r="R10" s="257">
        <v>10</v>
      </c>
      <c r="S10" s="257">
        <v>14</v>
      </c>
      <c r="T10" s="147">
        <v>0.80394810673176187</v>
      </c>
      <c r="U10" s="257">
        <v>8</v>
      </c>
      <c r="V10" s="257">
        <v>10</v>
      </c>
      <c r="W10" s="257">
        <v>14</v>
      </c>
      <c r="X10" s="97">
        <v>-2.7135609813805694E-2</v>
      </c>
      <c r="Y10" s="97">
        <v>8.7495644209028889E-2</v>
      </c>
    </row>
    <row r="11" spans="1:25" ht="28.35" customHeight="1">
      <c r="A11" s="76" t="s">
        <v>9</v>
      </c>
      <c r="B11" s="398"/>
      <c r="C11" s="96" t="s">
        <v>552</v>
      </c>
      <c r="D11" s="147">
        <v>0.61129528902083452</v>
      </c>
      <c r="E11" s="257">
        <v>6</v>
      </c>
      <c r="F11" s="257">
        <v>7</v>
      </c>
      <c r="G11" s="257">
        <v>10</v>
      </c>
      <c r="H11" s="147">
        <v>0.61908786984093145</v>
      </c>
      <c r="I11" s="257">
        <v>6</v>
      </c>
      <c r="J11" s="257">
        <v>6</v>
      </c>
      <c r="K11" s="257">
        <v>9</v>
      </c>
      <c r="L11" s="147">
        <v>0.60984586812796848</v>
      </c>
      <c r="M11" s="257">
        <v>6</v>
      </c>
      <c r="N11" s="257">
        <v>7</v>
      </c>
      <c r="O11" s="257">
        <v>10</v>
      </c>
      <c r="P11" s="147">
        <v>0.63890938625199145</v>
      </c>
      <c r="Q11" s="257">
        <v>6</v>
      </c>
      <c r="R11" s="257">
        <v>7</v>
      </c>
      <c r="S11" s="257">
        <v>10</v>
      </c>
      <c r="T11" s="147">
        <v>0.6265272925884644</v>
      </c>
      <c r="U11" s="257">
        <v>7</v>
      </c>
      <c r="V11" s="257">
        <v>9</v>
      </c>
      <c r="W11" s="257">
        <v>13</v>
      </c>
      <c r="X11" s="97">
        <v>-1.4928416729175442E-2</v>
      </c>
      <c r="Y11" s="97">
        <v>2.7353509029588885E-2</v>
      </c>
    </row>
    <row r="12" spans="1:25" ht="28.35" customHeight="1">
      <c r="A12" s="76" t="s">
        <v>10</v>
      </c>
      <c r="B12" s="398"/>
      <c r="C12" s="96" t="s">
        <v>553</v>
      </c>
      <c r="D12" s="147">
        <v>0.64589996684736195</v>
      </c>
      <c r="E12" s="257">
        <v>7</v>
      </c>
      <c r="F12" s="257">
        <v>9</v>
      </c>
      <c r="G12" s="257">
        <v>12</v>
      </c>
      <c r="H12" s="147">
        <v>0.612980892111745</v>
      </c>
      <c r="I12" s="257">
        <v>5</v>
      </c>
      <c r="J12" s="257">
        <v>5</v>
      </c>
      <c r="K12" s="257">
        <v>8</v>
      </c>
      <c r="L12" s="147">
        <v>0.62043387963263696</v>
      </c>
      <c r="M12" s="257">
        <v>7</v>
      </c>
      <c r="N12" s="257">
        <v>8</v>
      </c>
      <c r="O12" s="257">
        <v>11</v>
      </c>
      <c r="P12" s="147">
        <v>0.58249843791846734</v>
      </c>
      <c r="Q12" s="257">
        <v>4</v>
      </c>
      <c r="R12" s="257">
        <v>4</v>
      </c>
      <c r="S12" s="257">
        <v>7</v>
      </c>
      <c r="T12" s="147">
        <v>0.58029439466244104</v>
      </c>
      <c r="U12" s="257">
        <v>3</v>
      </c>
      <c r="V12" s="257">
        <v>3</v>
      </c>
      <c r="W12" s="257">
        <v>6</v>
      </c>
      <c r="X12" s="97">
        <v>1.2158596812400058E-2</v>
      </c>
      <c r="Y12" s="97">
        <v>-6.4695830269557164E-2</v>
      </c>
    </row>
    <row r="13" spans="1:25" ht="28.35" customHeight="1">
      <c r="A13" s="76" t="s">
        <v>11</v>
      </c>
      <c r="B13" s="398"/>
      <c r="C13" s="96" t="s">
        <v>554</v>
      </c>
      <c r="D13" s="147">
        <v>0.58853892900397875</v>
      </c>
      <c r="E13" s="257">
        <v>4</v>
      </c>
      <c r="F13" s="257">
        <v>4</v>
      </c>
      <c r="G13" s="257">
        <v>7</v>
      </c>
      <c r="H13" s="147">
        <v>0.58968145185224585</v>
      </c>
      <c r="I13" s="257">
        <v>3</v>
      </c>
      <c r="J13" s="257">
        <v>3</v>
      </c>
      <c r="K13" s="257">
        <v>6</v>
      </c>
      <c r="L13" s="147">
        <v>0.60355436319633682</v>
      </c>
      <c r="M13" s="257">
        <v>5</v>
      </c>
      <c r="N13" s="257">
        <v>5</v>
      </c>
      <c r="O13" s="257">
        <v>8</v>
      </c>
      <c r="P13" s="147">
        <v>0.56321642563496122</v>
      </c>
      <c r="Q13" s="257">
        <v>1</v>
      </c>
      <c r="R13" s="257">
        <v>1</v>
      </c>
      <c r="S13" s="257">
        <v>4</v>
      </c>
      <c r="T13" s="147">
        <v>0.61592222444003875</v>
      </c>
      <c r="U13" s="257">
        <v>6</v>
      </c>
      <c r="V13" s="257">
        <v>6</v>
      </c>
      <c r="W13" s="257">
        <v>10</v>
      </c>
      <c r="X13" s="97">
        <v>2.3526111090173885E-2</v>
      </c>
      <c r="Y13" s="97">
        <v>2.0491710437156918E-2</v>
      </c>
    </row>
    <row r="14" spans="1:25" ht="28.35" customHeight="1">
      <c r="A14" s="76" t="s">
        <v>13</v>
      </c>
      <c r="B14" s="398"/>
      <c r="C14" s="96" t="s">
        <v>555</v>
      </c>
      <c r="D14" s="147">
        <v>0.57512917130307373</v>
      </c>
      <c r="E14" s="257">
        <v>3</v>
      </c>
      <c r="F14" s="257">
        <v>3</v>
      </c>
      <c r="G14" s="257">
        <v>6</v>
      </c>
      <c r="H14" s="147">
        <v>0.5927908904638135</v>
      </c>
      <c r="I14" s="257">
        <v>4</v>
      </c>
      <c r="J14" s="257">
        <v>4</v>
      </c>
      <c r="K14" s="257">
        <v>7</v>
      </c>
      <c r="L14" s="147">
        <v>0.5804049988767529</v>
      </c>
      <c r="M14" s="257">
        <v>4</v>
      </c>
      <c r="N14" s="257">
        <v>4</v>
      </c>
      <c r="O14" s="257">
        <v>7</v>
      </c>
      <c r="P14" s="147">
        <v>0.5793895256354592</v>
      </c>
      <c r="Q14" s="257">
        <v>3</v>
      </c>
      <c r="R14" s="257">
        <v>3</v>
      </c>
      <c r="S14" s="257">
        <v>6</v>
      </c>
      <c r="T14" s="147">
        <v>0.59250279661828431</v>
      </c>
      <c r="U14" s="257">
        <v>4</v>
      </c>
      <c r="V14" s="257">
        <v>4</v>
      </c>
      <c r="W14" s="257">
        <v>7</v>
      </c>
      <c r="X14" s="97">
        <v>-2.0894200275867303E-2</v>
      </c>
      <c r="Y14" s="97">
        <v>2.0843717343827173E-2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0.54655692825075253</v>
      </c>
      <c r="E15" s="258">
        <v>1</v>
      </c>
      <c r="F15" s="258">
        <v>1</v>
      </c>
      <c r="G15" s="258">
        <v>1</v>
      </c>
      <c r="H15" s="148">
        <v>0.53756853549151007</v>
      </c>
      <c r="I15" s="258">
        <v>1</v>
      </c>
      <c r="J15" s="258">
        <v>1</v>
      </c>
      <c r="K15" s="258">
        <v>1</v>
      </c>
      <c r="L15" s="148">
        <v>0.47299218135073917</v>
      </c>
      <c r="M15" s="258">
        <v>1</v>
      </c>
      <c r="N15" s="258">
        <v>1</v>
      </c>
      <c r="O15" s="258">
        <v>1</v>
      </c>
      <c r="P15" s="148">
        <v>0.64535159644566631</v>
      </c>
      <c r="Q15" s="258">
        <v>7</v>
      </c>
      <c r="R15" s="258">
        <v>8</v>
      </c>
      <c r="S15" s="258">
        <v>12</v>
      </c>
      <c r="T15" s="148">
        <v>0.57117582239977149</v>
      </c>
      <c r="U15" s="258">
        <v>2</v>
      </c>
      <c r="V15" s="258">
        <v>2</v>
      </c>
      <c r="W15" s="258">
        <v>5</v>
      </c>
      <c r="X15" s="99">
        <v>-0.12012673710846444</v>
      </c>
      <c r="Y15" s="99">
        <v>0.20757983941435576</v>
      </c>
    </row>
    <row r="16" spans="1:25" ht="28.35" customHeight="1" thickTop="1">
      <c r="A16" s="76" t="s">
        <v>3</v>
      </c>
      <c r="C16" s="100" t="s">
        <v>557</v>
      </c>
      <c r="D16" s="149">
        <v>0.60878619554411928</v>
      </c>
      <c r="E16" s="259"/>
      <c r="F16" s="260">
        <v>6</v>
      </c>
      <c r="G16" s="260">
        <v>9</v>
      </c>
      <c r="H16" s="149">
        <v>0.62387034967078137</v>
      </c>
      <c r="I16" s="259"/>
      <c r="J16" s="260">
        <v>7</v>
      </c>
      <c r="K16" s="260">
        <v>10</v>
      </c>
      <c r="L16" s="149">
        <v>0.63474755478023337</v>
      </c>
      <c r="M16" s="259"/>
      <c r="N16" s="260">
        <v>9</v>
      </c>
      <c r="O16" s="260">
        <v>13</v>
      </c>
      <c r="P16" s="149">
        <v>0.60304731783718224</v>
      </c>
      <c r="Q16" s="259"/>
      <c r="R16" s="260">
        <v>5</v>
      </c>
      <c r="S16" s="260">
        <v>8</v>
      </c>
      <c r="T16" s="149">
        <v>0.62623860407176601</v>
      </c>
      <c r="U16" s="259"/>
      <c r="V16" s="260">
        <v>8</v>
      </c>
      <c r="W16" s="260">
        <v>12</v>
      </c>
      <c r="X16" s="101">
        <v>1.7435040974766558E-2</v>
      </c>
      <c r="Y16" s="101">
        <v>-1.340525165380646E-2</v>
      </c>
    </row>
    <row r="17" spans="1:25" ht="28.35" customHeight="1">
      <c r="A17" s="76" t="s">
        <v>12</v>
      </c>
      <c r="C17" s="96" t="s">
        <v>558</v>
      </c>
      <c r="D17" s="147">
        <v>0.62954687640989782</v>
      </c>
      <c r="E17" s="261"/>
      <c r="F17" s="257">
        <v>8</v>
      </c>
      <c r="G17" s="257">
        <v>11</v>
      </c>
      <c r="H17" s="147">
        <v>0.63575196090544617</v>
      </c>
      <c r="I17" s="261"/>
      <c r="J17" s="257">
        <v>8</v>
      </c>
      <c r="K17" s="257">
        <v>11</v>
      </c>
      <c r="L17" s="147">
        <v>0.60418824581370201</v>
      </c>
      <c r="M17" s="261"/>
      <c r="N17" s="257">
        <v>6</v>
      </c>
      <c r="O17" s="257">
        <v>9</v>
      </c>
      <c r="P17" s="147">
        <v>0.6692825443400553</v>
      </c>
      <c r="Q17" s="261"/>
      <c r="R17" s="257">
        <v>9</v>
      </c>
      <c r="S17" s="257">
        <v>13</v>
      </c>
      <c r="T17" s="147">
        <v>0.62130266577452109</v>
      </c>
      <c r="U17" s="261"/>
      <c r="V17" s="257">
        <v>7</v>
      </c>
      <c r="W17" s="257">
        <v>11</v>
      </c>
      <c r="X17" s="97">
        <v>-4.9647845437693516E-2</v>
      </c>
      <c r="Y17" s="97">
        <v>2.8326304060698693E-2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0.6687910329444311</v>
      </c>
      <c r="E20" s="259"/>
      <c r="F20" s="260">
        <v>3</v>
      </c>
      <c r="G20" s="260">
        <v>13</v>
      </c>
      <c r="H20" s="149">
        <v>0.66151544798727868</v>
      </c>
      <c r="I20" s="259"/>
      <c r="J20" s="260">
        <v>3</v>
      </c>
      <c r="K20" s="260">
        <v>13</v>
      </c>
      <c r="L20" s="149">
        <v>0.62976848951755737</v>
      </c>
      <c r="M20" s="259"/>
      <c r="N20" s="260">
        <v>3</v>
      </c>
      <c r="O20" s="260">
        <v>12</v>
      </c>
      <c r="P20" s="149">
        <v>0.64213363875913543</v>
      </c>
      <c r="Q20" s="259"/>
      <c r="R20" s="260">
        <v>3</v>
      </c>
      <c r="S20" s="260">
        <v>11</v>
      </c>
      <c r="T20" s="149">
        <v>0.60986484478758984</v>
      </c>
      <c r="U20" s="259"/>
      <c r="V20" s="260">
        <v>3</v>
      </c>
      <c r="W20" s="260">
        <v>9</v>
      </c>
      <c r="X20" s="101">
        <v>-4.7991257900800832E-2</v>
      </c>
      <c r="Y20" s="101">
        <v>-3.1604700872244318E-2</v>
      </c>
    </row>
    <row r="21" spans="1:25" ht="28.35" customHeight="1">
      <c r="A21" s="76" t="s">
        <v>14</v>
      </c>
      <c r="C21" s="96" t="s">
        <v>560</v>
      </c>
      <c r="D21" s="147">
        <v>0.5475901365864696</v>
      </c>
      <c r="E21" s="261"/>
      <c r="F21" s="257">
        <v>1</v>
      </c>
      <c r="G21" s="257">
        <v>2</v>
      </c>
      <c r="H21" s="147">
        <v>0.55168149379439102</v>
      </c>
      <c r="I21" s="261"/>
      <c r="J21" s="257">
        <v>2</v>
      </c>
      <c r="K21" s="257">
        <v>3</v>
      </c>
      <c r="L21" s="147">
        <v>0.55386640951022903</v>
      </c>
      <c r="M21" s="261"/>
      <c r="N21" s="257">
        <v>2</v>
      </c>
      <c r="O21" s="257">
        <v>3</v>
      </c>
      <c r="P21" s="147">
        <v>0.54880216536942716</v>
      </c>
      <c r="Q21" s="261"/>
      <c r="R21" s="257">
        <v>1</v>
      </c>
      <c r="S21" s="257">
        <v>1</v>
      </c>
      <c r="T21" s="147">
        <v>0.54472190815463206</v>
      </c>
      <c r="U21" s="261"/>
      <c r="V21" s="257">
        <v>1</v>
      </c>
      <c r="W21" s="257">
        <v>1</v>
      </c>
      <c r="X21" s="97">
        <v>3.9604658492538025E-3</v>
      </c>
      <c r="Y21" s="97">
        <v>-1.6510301398640959E-2</v>
      </c>
    </row>
    <row r="22" spans="1:25" ht="28.35" customHeight="1">
      <c r="A22" s="76" t="s">
        <v>15</v>
      </c>
      <c r="C22" s="96" t="s">
        <v>561</v>
      </c>
      <c r="D22" s="147">
        <v>0.55108981063288764</v>
      </c>
      <c r="E22" s="261"/>
      <c r="F22" s="257">
        <v>2</v>
      </c>
      <c r="G22" s="257">
        <v>3</v>
      </c>
      <c r="H22" s="147">
        <v>0.54856495520001702</v>
      </c>
      <c r="I22" s="261"/>
      <c r="J22" s="257">
        <v>1</v>
      </c>
      <c r="K22" s="257">
        <v>2</v>
      </c>
      <c r="L22" s="147">
        <v>0.55118680551218358</v>
      </c>
      <c r="M22" s="261"/>
      <c r="N22" s="257">
        <v>1</v>
      </c>
      <c r="O22" s="257">
        <v>2</v>
      </c>
      <c r="P22" s="147">
        <v>0.55964507590095758</v>
      </c>
      <c r="Q22" s="261"/>
      <c r="R22" s="257">
        <v>2</v>
      </c>
      <c r="S22" s="257">
        <v>3</v>
      </c>
      <c r="T22" s="147">
        <v>0.55805812238960117</v>
      </c>
      <c r="U22" s="261"/>
      <c r="V22" s="257">
        <v>2</v>
      </c>
      <c r="W22" s="257">
        <v>3</v>
      </c>
      <c r="X22" s="97">
        <v>4.7794710313031619E-3</v>
      </c>
      <c r="Y22" s="97">
        <v>1.2466403057367348E-2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0.55833101630103321</v>
      </c>
      <c r="E25" s="259"/>
      <c r="F25" s="259"/>
      <c r="G25" s="260">
        <v>4</v>
      </c>
      <c r="H25" s="149">
        <v>0.5553565248885215</v>
      </c>
      <c r="I25" s="259"/>
      <c r="J25" s="259"/>
      <c r="K25" s="260">
        <v>4</v>
      </c>
      <c r="L25" s="149">
        <v>0.55894101185014977</v>
      </c>
      <c r="M25" s="259"/>
      <c r="N25" s="259"/>
      <c r="O25" s="260">
        <v>5</v>
      </c>
      <c r="P25" s="149">
        <v>0.5552035950755001</v>
      </c>
      <c r="Q25" s="259"/>
      <c r="R25" s="259"/>
      <c r="S25" s="260">
        <v>2</v>
      </c>
      <c r="T25" s="149">
        <v>0.55700401235434793</v>
      </c>
      <c r="U25" s="259"/>
      <c r="V25" s="259"/>
      <c r="W25" s="260">
        <v>2</v>
      </c>
      <c r="X25" s="101">
        <v>6.4543888493031609E-3</v>
      </c>
      <c r="Y25" s="101">
        <v>-3.4654810699794591E-3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0.57761716705497057</v>
      </c>
      <c r="E28" s="265"/>
      <c r="F28" s="265"/>
      <c r="G28" s="265"/>
      <c r="H28" s="149">
        <v>0.57694500955613548</v>
      </c>
      <c r="I28" s="265"/>
      <c r="J28" s="265"/>
      <c r="K28" s="265"/>
      <c r="L28" s="149">
        <v>0.5726871043208781</v>
      </c>
      <c r="M28" s="265"/>
      <c r="N28" s="265"/>
      <c r="O28" s="265"/>
      <c r="P28" s="149">
        <v>0.57596472962660816</v>
      </c>
      <c r="Q28" s="265"/>
      <c r="R28" s="265"/>
      <c r="S28" s="265"/>
      <c r="T28" s="149">
        <v>0.57294701097850498</v>
      </c>
      <c r="U28" s="265"/>
      <c r="V28" s="265"/>
      <c r="W28" s="265"/>
      <c r="X28" s="105">
        <v>-7.3800885088391999E-3</v>
      </c>
      <c r="Y28" s="105">
        <v>4.5383710522894916E-4</v>
      </c>
    </row>
    <row r="29" spans="1:25" ht="28.35" customHeight="1">
      <c r="C29" s="96" t="s">
        <v>28</v>
      </c>
      <c r="D29" s="147">
        <v>0.5910978215884104</v>
      </c>
      <c r="E29" s="266"/>
      <c r="F29" s="266"/>
      <c r="G29" s="266"/>
      <c r="H29" s="147">
        <v>0.60288589128777925</v>
      </c>
      <c r="I29" s="266"/>
      <c r="J29" s="266"/>
      <c r="K29" s="266"/>
      <c r="L29" s="147">
        <v>0.59197968103654486</v>
      </c>
      <c r="M29" s="266"/>
      <c r="N29" s="266"/>
      <c r="O29" s="266"/>
      <c r="P29" s="147">
        <v>0.59277287787782473</v>
      </c>
      <c r="Q29" s="266"/>
      <c r="R29" s="266"/>
      <c r="S29" s="266"/>
      <c r="T29" s="147">
        <v>0.5975636627456069</v>
      </c>
      <c r="U29" s="266"/>
      <c r="V29" s="266"/>
      <c r="W29" s="266"/>
      <c r="X29" s="106">
        <v>-1.8090007427339905E-2</v>
      </c>
      <c r="Y29" s="106">
        <v>9.4327252909840453E-3</v>
      </c>
    </row>
    <row r="30" spans="1:25" ht="28.35" customHeight="1">
      <c r="C30" s="96" t="s">
        <v>29</v>
      </c>
      <c r="D30" s="147">
        <v>0.5910978215884104</v>
      </c>
      <c r="E30" s="266"/>
      <c r="F30" s="266"/>
      <c r="G30" s="266"/>
      <c r="H30" s="147">
        <v>0.60288589128777925</v>
      </c>
      <c r="I30" s="266"/>
      <c r="J30" s="266"/>
      <c r="K30" s="266"/>
      <c r="L30" s="147">
        <v>0.59197968103654486</v>
      </c>
      <c r="M30" s="266"/>
      <c r="N30" s="266"/>
      <c r="O30" s="266"/>
      <c r="P30" s="147">
        <v>0.5963529072618432</v>
      </c>
      <c r="Q30" s="266"/>
      <c r="R30" s="266"/>
      <c r="S30" s="266"/>
      <c r="T30" s="147">
        <v>0.5975636627456069</v>
      </c>
      <c r="U30" s="266"/>
      <c r="V30" s="266"/>
      <c r="W30" s="266"/>
      <c r="X30" s="106">
        <v>-1.8090007427339905E-2</v>
      </c>
      <c r="Y30" s="106">
        <v>9.4327252909840453E-3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35" priority="1" operator="notEqual">
      <formula>""" """</formula>
    </cfRule>
    <cfRule type="cellIs" dxfId="34" priority="2" operator="equal">
      <formula>" "</formula>
    </cfRule>
  </conditionalFormatting>
  <pageMargins left="0.7" right="0.7" top="0.75" bottom="0.75" header="0.3" footer="0.3"/>
  <pageSetup scale="49" orientation="landscape" r:id="rId1"/>
  <headerFooter differentFirst="1">
    <oddFooter xml:space="preserve">&amp;L&amp;D&amp;CGreen Mountain Care Board&amp;R&amp;P 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64.140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9.140625" style="82"/>
    <col min="25" max="25" width="11.710937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344</v>
      </c>
    </row>
    <row r="3" spans="1:25" ht="15.75">
      <c r="A3" s="84" t="s">
        <v>104</v>
      </c>
    </row>
    <row r="4" spans="1:25" ht="15.75">
      <c r="A4" s="87" t="s">
        <v>85</v>
      </c>
      <c r="B4" s="394" t="s">
        <v>344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257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3.6101793914250613E-2</v>
      </c>
      <c r="E8" s="257">
        <v>1</v>
      </c>
      <c r="F8" s="257">
        <v>1</v>
      </c>
      <c r="G8" s="257">
        <v>1</v>
      </c>
      <c r="H8" s="147">
        <v>4.3467509175071001E-2</v>
      </c>
      <c r="I8" s="257">
        <v>6</v>
      </c>
      <c r="J8" s="257">
        <v>6</v>
      </c>
      <c r="K8" s="257">
        <v>7</v>
      </c>
      <c r="L8" s="147">
        <v>4.1855693848866463E-2</v>
      </c>
      <c r="M8" s="257">
        <v>4</v>
      </c>
      <c r="N8" s="257">
        <v>4</v>
      </c>
      <c r="O8" s="257">
        <v>5</v>
      </c>
      <c r="P8" s="147">
        <v>4.0154676287544905E-2</v>
      </c>
      <c r="Q8" s="257">
        <v>4</v>
      </c>
      <c r="R8" s="257">
        <v>4</v>
      </c>
      <c r="S8" s="257">
        <v>5</v>
      </c>
      <c r="T8" s="147">
        <v>4.1402341002213613E-2</v>
      </c>
      <c r="U8" s="257">
        <v>3</v>
      </c>
      <c r="V8" s="257">
        <v>3</v>
      </c>
      <c r="W8" s="257">
        <v>3</v>
      </c>
      <c r="X8" s="97">
        <v>-3.7080922205888212E-2</v>
      </c>
      <c r="Y8" s="97">
        <v>-1.0831330339184597E-2</v>
      </c>
    </row>
    <row r="9" spans="1:25" ht="28.35" customHeight="1">
      <c r="A9" s="76" t="s">
        <v>7</v>
      </c>
      <c r="B9" s="398"/>
      <c r="C9" s="96" t="s">
        <v>550</v>
      </c>
      <c r="D9" s="147">
        <v>6.857267260921221E-2</v>
      </c>
      <c r="E9" s="257">
        <v>8</v>
      </c>
      <c r="F9" s="257">
        <v>10</v>
      </c>
      <c r="G9" s="257">
        <v>14</v>
      </c>
      <c r="H9" s="147">
        <v>6.2999685362465946E-2</v>
      </c>
      <c r="I9" s="257">
        <v>8</v>
      </c>
      <c r="J9" s="257">
        <v>10</v>
      </c>
      <c r="K9" s="257">
        <v>14</v>
      </c>
      <c r="L9" s="147">
        <v>6.4939606602204922E-2</v>
      </c>
      <c r="M9" s="257">
        <v>8</v>
      </c>
      <c r="N9" s="257">
        <v>10</v>
      </c>
      <c r="O9" s="257">
        <v>14</v>
      </c>
      <c r="P9" s="147">
        <v>6.6884848292216567E-2</v>
      </c>
      <c r="Q9" s="257">
        <v>8</v>
      </c>
      <c r="R9" s="257">
        <v>10</v>
      </c>
      <c r="S9" s="257">
        <v>14</v>
      </c>
      <c r="T9" s="147">
        <v>6.5062475228904473E-2</v>
      </c>
      <c r="U9" s="257">
        <v>8</v>
      </c>
      <c r="V9" s="257">
        <v>10</v>
      </c>
      <c r="W9" s="257">
        <v>14</v>
      </c>
      <c r="X9" s="97">
        <v>3.079255441638673E-2</v>
      </c>
      <c r="Y9" s="97">
        <v>1.8920445184122947E-3</v>
      </c>
    </row>
    <row r="10" spans="1:25" ht="28.35" customHeight="1">
      <c r="A10" s="76" t="s">
        <v>8</v>
      </c>
      <c r="B10" s="398"/>
      <c r="C10" s="96" t="s">
        <v>551</v>
      </c>
      <c r="D10" s="147">
        <v>3.7299637303217906E-2</v>
      </c>
      <c r="E10" s="257">
        <v>2</v>
      </c>
      <c r="F10" s="257">
        <v>2</v>
      </c>
      <c r="G10" s="257">
        <v>2</v>
      </c>
      <c r="H10" s="147">
        <v>3.5912023055545569E-2</v>
      </c>
      <c r="I10" s="257">
        <v>2</v>
      </c>
      <c r="J10" s="257">
        <v>2</v>
      </c>
      <c r="K10" s="257">
        <v>2</v>
      </c>
      <c r="L10" s="147">
        <v>3.9320054387621303E-2</v>
      </c>
      <c r="M10" s="257">
        <v>3</v>
      </c>
      <c r="N10" s="257">
        <v>3</v>
      </c>
      <c r="O10" s="257">
        <v>3</v>
      </c>
      <c r="P10" s="147">
        <v>3.7023056648918327E-2</v>
      </c>
      <c r="Q10" s="257">
        <v>2</v>
      </c>
      <c r="R10" s="257">
        <v>2</v>
      </c>
      <c r="S10" s="257">
        <v>2</v>
      </c>
      <c r="T10" s="147">
        <v>3.7722927307856778E-2</v>
      </c>
      <c r="U10" s="257">
        <v>1</v>
      </c>
      <c r="V10" s="257">
        <v>1</v>
      </c>
      <c r="W10" s="257">
        <v>1</v>
      </c>
      <c r="X10" s="97">
        <v>9.489945266532307E-2</v>
      </c>
      <c r="Y10" s="97">
        <v>-4.0618638621907177E-2</v>
      </c>
    </row>
    <row r="11" spans="1:25" ht="28.35" customHeight="1">
      <c r="A11" s="76" t="s">
        <v>9</v>
      </c>
      <c r="B11" s="398"/>
      <c r="C11" s="96" t="s">
        <v>552</v>
      </c>
      <c r="D11" s="147">
        <v>4.612240556569696E-2</v>
      </c>
      <c r="E11" s="257">
        <v>6</v>
      </c>
      <c r="F11" s="257">
        <v>6</v>
      </c>
      <c r="G11" s="257">
        <v>7</v>
      </c>
      <c r="H11" s="147">
        <v>4.3089585840180716E-2</v>
      </c>
      <c r="I11" s="257">
        <v>5</v>
      </c>
      <c r="J11" s="257">
        <v>5</v>
      </c>
      <c r="K11" s="257">
        <v>6</v>
      </c>
      <c r="L11" s="147">
        <v>4.5217242248642465E-2</v>
      </c>
      <c r="M11" s="257">
        <v>5</v>
      </c>
      <c r="N11" s="257">
        <v>5</v>
      </c>
      <c r="O11" s="257">
        <v>6</v>
      </c>
      <c r="P11" s="147">
        <v>4.7970629569115887E-2</v>
      </c>
      <c r="Q11" s="257">
        <v>6</v>
      </c>
      <c r="R11" s="257">
        <v>6</v>
      </c>
      <c r="S11" s="257">
        <v>9</v>
      </c>
      <c r="T11" s="147">
        <v>4.7206272684757057E-2</v>
      </c>
      <c r="U11" s="257">
        <v>6</v>
      </c>
      <c r="V11" s="257">
        <v>6</v>
      </c>
      <c r="W11" s="257">
        <v>8</v>
      </c>
      <c r="X11" s="97">
        <v>4.9377508903270195E-2</v>
      </c>
      <c r="Y11" s="97">
        <v>4.398831811053916E-2</v>
      </c>
    </row>
    <row r="12" spans="1:25" ht="28.35" customHeight="1">
      <c r="A12" s="76" t="s">
        <v>10</v>
      </c>
      <c r="B12" s="398"/>
      <c r="C12" s="96" t="s">
        <v>553</v>
      </c>
      <c r="D12" s="147">
        <v>6.3464813956957175E-2</v>
      </c>
      <c r="E12" s="257">
        <v>7</v>
      </c>
      <c r="F12" s="257">
        <v>9</v>
      </c>
      <c r="G12" s="257">
        <v>13</v>
      </c>
      <c r="H12" s="147">
        <v>5.8670348503399694E-2</v>
      </c>
      <c r="I12" s="257">
        <v>7</v>
      </c>
      <c r="J12" s="257">
        <v>9</v>
      </c>
      <c r="K12" s="257">
        <v>13</v>
      </c>
      <c r="L12" s="147">
        <v>5.7292989501542164E-2</v>
      </c>
      <c r="M12" s="257">
        <v>7</v>
      </c>
      <c r="N12" s="257">
        <v>8</v>
      </c>
      <c r="O12" s="257">
        <v>12</v>
      </c>
      <c r="P12" s="147">
        <v>5.5452190003408681E-2</v>
      </c>
      <c r="Q12" s="257">
        <v>7</v>
      </c>
      <c r="R12" s="257">
        <v>9</v>
      </c>
      <c r="S12" s="257">
        <v>13</v>
      </c>
      <c r="T12" s="147">
        <v>5.7081030193894426E-2</v>
      </c>
      <c r="U12" s="257">
        <v>7</v>
      </c>
      <c r="V12" s="257">
        <v>8</v>
      </c>
      <c r="W12" s="257">
        <v>11</v>
      </c>
      <c r="X12" s="97">
        <v>-2.3476236923626215E-2</v>
      </c>
      <c r="Y12" s="97">
        <v>-3.6995679487458188E-3</v>
      </c>
    </row>
    <row r="13" spans="1:25" ht="28.35" customHeight="1">
      <c r="A13" s="76" t="s">
        <v>11</v>
      </c>
      <c r="B13" s="398"/>
      <c r="C13" s="96" t="s">
        <v>554</v>
      </c>
      <c r="D13" s="147">
        <v>4.1620993740287937E-2</v>
      </c>
      <c r="E13" s="257">
        <v>5</v>
      </c>
      <c r="F13" s="257">
        <v>5</v>
      </c>
      <c r="G13" s="257">
        <v>5</v>
      </c>
      <c r="H13" s="147">
        <v>4.1925990236481893E-2</v>
      </c>
      <c r="I13" s="257">
        <v>4</v>
      </c>
      <c r="J13" s="257">
        <v>4</v>
      </c>
      <c r="K13" s="257">
        <v>4</v>
      </c>
      <c r="L13" s="147">
        <v>4.5398880236618963E-2</v>
      </c>
      <c r="M13" s="257">
        <v>6</v>
      </c>
      <c r="N13" s="257">
        <v>6</v>
      </c>
      <c r="O13" s="257">
        <v>7</v>
      </c>
      <c r="P13" s="147">
        <v>4.077790900125295E-2</v>
      </c>
      <c r="Q13" s="257">
        <v>5</v>
      </c>
      <c r="R13" s="257">
        <v>5</v>
      </c>
      <c r="S13" s="257">
        <v>6</v>
      </c>
      <c r="T13" s="147">
        <v>4.6252365796883736E-2</v>
      </c>
      <c r="U13" s="257">
        <v>5</v>
      </c>
      <c r="V13" s="257">
        <v>5</v>
      </c>
      <c r="W13" s="257">
        <v>7</v>
      </c>
      <c r="X13" s="97">
        <v>8.2833821706973954E-2</v>
      </c>
      <c r="Y13" s="97">
        <v>1.8799705098813124E-2</v>
      </c>
    </row>
    <row r="14" spans="1:25" ht="28.35" customHeight="1">
      <c r="A14" s="76" t="s">
        <v>13</v>
      </c>
      <c r="B14" s="398"/>
      <c r="C14" s="96" t="s">
        <v>555</v>
      </c>
      <c r="D14" s="147">
        <v>4.0717115937874741E-2</v>
      </c>
      <c r="E14" s="257">
        <v>4</v>
      </c>
      <c r="F14" s="257">
        <v>4</v>
      </c>
      <c r="G14" s="257">
        <v>4</v>
      </c>
      <c r="H14" s="147">
        <v>3.9342734253807805E-2</v>
      </c>
      <c r="I14" s="257">
        <v>3</v>
      </c>
      <c r="J14" s="257">
        <v>3</v>
      </c>
      <c r="K14" s="257">
        <v>3</v>
      </c>
      <c r="L14" s="147">
        <v>3.8754752977709979E-2</v>
      </c>
      <c r="M14" s="257">
        <v>2</v>
      </c>
      <c r="N14" s="257">
        <v>2</v>
      </c>
      <c r="O14" s="257">
        <v>2</v>
      </c>
      <c r="P14" s="147">
        <v>3.6847501427197671E-2</v>
      </c>
      <c r="Q14" s="257">
        <v>1</v>
      </c>
      <c r="R14" s="257">
        <v>1</v>
      </c>
      <c r="S14" s="257">
        <v>1</v>
      </c>
      <c r="T14" s="147">
        <v>4.2108209409722673E-2</v>
      </c>
      <c r="U14" s="257">
        <v>4</v>
      </c>
      <c r="V14" s="257">
        <v>4</v>
      </c>
      <c r="W14" s="257">
        <v>4</v>
      </c>
      <c r="X14" s="97">
        <v>-1.4945104534541009E-2</v>
      </c>
      <c r="Y14" s="97">
        <v>8.653019757193281E-2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3.7817931789974196E-2</v>
      </c>
      <c r="E15" s="258">
        <v>3</v>
      </c>
      <c r="F15" s="258">
        <v>3</v>
      </c>
      <c r="G15" s="258">
        <v>3</v>
      </c>
      <c r="H15" s="148">
        <v>3.5828466546269887E-2</v>
      </c>
      <c r="I15" s="258">
        <v>1</v>
      </c>
      <c r="J15" s="258">
        <v>1</v>
      </c>
      <c r="K15" s="258">
        <v>1</v>
      </c>
      <c r="L15" s="148">
        <v>3.7791472192739789E-2</v>
      </c>
      <c r="M15" s="258">
        <v>1</v>
      </c>
      <c r="N15" s="258">
        <v>1</v>
      </c>
      <c r="O15" s="258">
        <v>1</v>
      </c>
      <c r="P15" s="148">
        <v>3.9077186315453108E-2</v>
      </c>
      <c r="Q15" s="258">
        <v>3</v>
      </c>
      <c r="R15" s="258">
        <v>3</v>
      </c>
      <c r="S15" s="258">
        <v>3</v>
      </c>
      <c r="T15" s="148">
        <v>3.9077915467727382E-2</v>
      </c>
      <c r="U15" s="258">
        <v>2</v>
      </c>
      <c r="V15" s="258">
        <v>2</v>
      </c>
      <c r="W15" s="258">
        <v>2</v>
      </c>
      <c r="X15" s="99">
        <v>5.4788994218740061E-2</v>
      </c>
      <c r="Y15" s="99">
        <v>3.4040570540004866E-2</v>
      </c>
    </row>
    <row r="16" spans="1:25" ht="28.35" customHeight="1" thickTop="1">
      <c r="A16" s="76" t="s">
        <v>3</v>
      </c>
      <c r="C16" s="100" t="s">
        <v>557</v>
      </c>
      <c r="D16" s="149">
        <v>5.4536756627439335E-2</v>
      </c>
      <c r="E16" s="259"/>
      <c r="F16" s="260">
        <v>8</v>
      </c>
      <c r="G16" s="260">
        <v>11</v>
      </c>
      <c r="H16" s="149">
        <v>5.6950313403797317E-2</v>
      </c>
      <c r="I16" s="259"/>
      <c r="J16" s="260">
        <v>8</v>
      </c>
      <c r="K16" s="260">
        <v>12</v>
      </c>
      <c r="L16" s="149">
        <v>5.535348185120003E-2</v>
      </c>
      <c r="M16" s="259"/>
      <c r="N16" s="260">
        <v>7</v>
      </c>
      <c r="O16" s="260">
        <v>11</v>
      </c>
      <c r="P16" s="149">
        <v>4.9828858093583561E-2</v>
      </c>
      <c r="Q16" s="259"/>
      <c r="R16" s="260">
        <v>7</v>
      </c>
      <c r="S16" s="260">
        <v>11</v>
      </c>
      <c r="T16" s="149">
        <v>5.2832136131433081E-2</v>
      </c>
      <c r="U16" s="259"/>
      <c r="V16" s="260">
        <v>7</v>
      </c>
      <c r="W16" s="260">
        <v>10</v>
      </c>
      <c r="X16" s="101">
        <v>-2.8039030115167285E-2</v>
      </c>
      <c r="Y16" s="101">
        <v>-4.5549902832576539E-2</v>
      </c>
    </row>
    <row r="17" spans="1:25" ht="28.35" customHeight="1">
      <c r="A17" s="76" t="s">
        <v>12</v>
      </c>
      <c r="C17" s="96" t="s">
        <v>558</v>
      </c>
      <c r="D17" s="147">
        <v>4.912812737062721E-2</v>
      </c>
      <c r="E17" s="261"/>
      <c r="F17" s="257">
        <v>7</v>
      </c>
      <c r="G17" s="257">
        <v>8</v>
      </c>
      <c r="H17" s="147">
        <v>5.0804398463243361E-2</v>
      </c>
      <c r="I17" s="261"/>
      <c r="J17" s="257">
        <v>7</v>
      </c>
      <c r="K17" s="257">
        <v>11</v>
      </c>
      <c r="L17" s="147">
        <v>5.935823578789419E-2</v>
      </c>
      <c r="M17" s="261"/>
      <c r="N17" s="257">
        <v>9</v>
      </c>
      <c r="O17" s="257">
        <v>13</v>
      </c>
      <c r="P17" s="147">
        <v>5.4017445108345073E-2</v>
      </c>
      <c r="Q17" s="261"/>
      <c r="R17" s="257">
        <v>8</v>
      </c>
      <c r="S17" s="257">
        <v>12</v>
      </c>
      <c r="T17" s="147">
        <v>6.2620475246423279E-2</v>
      </c>
      <c r="U17" s="261"/>
      <c r="V17" s="257">
        <v>9</v>
      </c>
      <c r="W17" s="257">
        <v>13</v>
      </c>
      <c r="X17" s="97">
        <v>0.1683680465351729</v>
      </c>
      <c r="Y17" s="97">
        <v>5.4958497590563704E-2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4.9469393512167947E-2</v>
      </c>
      <c r="E20" s="259"/>
      <c r="F20" s="260">
        <v>2</v>
      </c>
      <c r="G20" s="260">
        <v>9</v>
      </c>
      <c r="H20" s="149">
        <v>4.7765122245280803E-2</v>
      </c>
      <c r="I20" s="259"/>
      <c r="J20" s="260">
        <v>2</v>
      </c>
      <c r="K20" s="260">
        <v>9</v>
      </c>
      <c r="L20" s="149">
        <v>4.6041389703560726E-2</v>
      </c>
      <c r="M20" s="259"/>
      <c r="N20" s="260">
        <v>2</v>
      </c>
      <c r="O20" s="260">
        <v>8</v>
      </c>
      <c r="P20" s="149">
        <v>4.2156482438886159E-2</v>
      </c>
      <c r="Q20" s="259"/>
      <c r="R20" s="260">
        <v>2</v>
      </c>
      <c r="S20" s="260">
        <v>7</v>
      </c>
      <c r="T20" s="149">
        <v>4.2781830532523157E-2</v>
      </c>
      <c r="U20" s="259"/>
      <c r="V20" s="260">
        <v>2</v>
      </c>
      <c r="W20" s="260">
        <v>6</v>
      </c>
      <c r="X20" s="101">
        <v>-3.6087681988302256E-2</v>
      </c>
      <c r="Y20" s="101">
        <v>-7.0796281172752717E-2</v>
      </c>
    </row>
    <row r="21" spans="1:25" ht="28.35" customHeight="1">
      <c r="A21" s="76" t="s">
        <v>14</v>
      </c>
      <c r="C21" s="96" t="s">
        <v>560</v>
      </c>
      <c r="D21" s="147">
        <v>5.7308038093902641E-2</v>
      </c>
      <c r="E21" s="261"/>
      <c r="F21" s="257">
        <v>3</v>
      </c>
      <c r="G21" s="257">
        <v>12</v>
      </c>
      <c r="H21" s="147">
        <v>4.9266946513182856E-2</v>
      </c>
      <c r="I21" s="261"/>
      <c r="J21" s="257">
        <v>3</v>
      </c>
      <c r="K21" s="257">
        <v>10</v>
      </c>
      <c r="L21" s="147">
        <v>5.3825148046407048E-2</v>
      </c>
      <c r="M21" s="261"/>
      <c r="N21" s="257">
        <v>3</v>
      </c>
      <c r="O21" s="257">
        <v>10</v>
      </c>
      <c r="P21" s="147">
        <v>4.93925721264604E-2</v>
      </c>
      <c r="Q21" s="261"/>
      <c r="R21" s="257">
        <v>3</v>
      </c>
      <c r="S21" s="257">
        <v>10</v>
      </c>
      <c r="T21" s="147">
        <v>5.1893571467928175E-2</v>
      </c>
      <c r="U21" s="261"/>
      <c r="V21" s="257">
        <v>3</v>
      </c>
      <c r="W21" s="257">
        <v>9</v>
      </c>
      <c r="X21" s="97">
        <v>9.2520479871926131E-2</v>
      </c>
      <c r="Y21" s="97">
        <v>-3.5886135915752737E-2</v>
      </c>
    </row>
    <row r="22" spans="1:25" ht="28.35" customHeight="1">
      <c r="A22" s="76" t="s">
        <v>15</v>
      </c>
      <c r="C22" s="96" t="s">
        <v>561</v>
      </c>
      <c r="D22" s="147">
        <v>4.3374995836123253E-2</v>
      </c>
      <c r="E22" s="261"/>
      <c r="F22" s="257">
        <v>1</v>
      </c>
      <c r="G22" s="257">
        <v>6</v>
      </c>
      <c r="H22" s="147">
        <v>4.2142078577464055E-2</v>
      </c>
      <c r="I22" s="261"/>
      <c r="J22" s="257">
        <v>1</v>
      </c>
      <c r="K22" s="257">
        <v>5</v>
      </c>
      <c r="L22" s="147">
        <v>4.1740330530313133E-2</v>
      </c>
      <c r="M22" s="261"/>
      <c r="N22" s="257">
        <v>1</v>
      </c>
      <c r="O22" s="257">
        <v>4</v>
      </c>
      <c r="P22" s="147">
        <v>4.0143221329335885E-2</v>
      </c>
      <c r="Q22" s="261"/>
      <c r="R22" s="257">
        <v>1</v>
      </c>
      <c r="S22" s="257">
        <v>4</v>
      </c>
      <c r="T22" s="147">
        <v>4.2162361309965625E-2</v>
      </c>
      <c r="U22" s="261"/>
      <c r="V22" s="257">
        <v>1</v>
      </c>
      <c r="W22" s="257">
        <v>5</v>
      </c>
      <c r="X22" s="97">
        <v>-9.5331806287732856E-3</v>
      </c>
      <c r="Y22" s="97">
        <v>1.0110863385377478E-2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4.9851329798830543E-2</v>
      </c>
      <c r="E25" s="259"/>
      <c r="F25" s="259"/>
      <c r="G25" s="260">
        <v>10</v>
      </c>
      <c r="H25" s="149">
        <v>4.7538783802499381E-2</v>
      </c>
      <c r="I25" s="259"/>
      <c r="J25" s="259"/>
      <c r="K25" s="260">
        <v>8</v>
      </c>
      <c r="L25" s="149">
        <v>5.1934736384591867E-2</v>
      </c>
      <c r="M25" s="259"/>
      <c r="N25" s="259"/>
      <c r="O25" s="260">
        <v>9</v>
      </c>
      <c r="P25" s="149">
        <v>4.7785659117320738E-2</v>
      </c>
      <c r="Q25" s="259"/>
      <c r="R25" s="259"/>
      <c r="S25" s="260">
        <v>8</v>
      </c>
      <c r="T25" s="149">
        <v>5.7202152731617044E-2</v>
      </c>
      <c r="U25" s="259"/>
      <c r="V25" s="259"/>
      <c r="W25" s="260">
        <v>12</v>
      </c>
      <c r="X25" s="101">
        <v>9.2470867583730021E-2</v>
      </c>
      <c r="Y25" s="101">
        <v>0.10142376208513748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4.9817182832780506E-2</v>
      </c>
      <c r="E28" s="265"/>
      <c r="F28" s="265"/>
      <c r="G28" s="265"/>
      <c r="H28" s="149">
        <v>4.7538010464234684E-2</v>
      </c>
      <c r="I28" s="265"/>
      <c r="J28" s="265"/>
      <c r="K28" s="265"/>
      <c r="L28" s="149">
        <v>5.0457520859583445E-2</v>
      </c>
      <c r="M28" s="265"/>
      <c r="N28" s="265"/>
      <c r="O28" s="265"/>
      <c r="P28" s="149">
        <v>4.6944560599267375E-2</v>
      </c>
      <c r="Q28" s="265"/>
      <c r="R28" s="265"/>
      <c r="S28" s="265"/>
      <c r="T28" s="149">
        <v>5.2943673210254491E-2</v>
      </c>
      <c r="U28" s="265"/>
      <c r="V28" s="265"/>
      <c r="W28" s="265"/>
      <c r="X28" s="105">
        <v>6.1414231829185706E-2</v>
      </c>
      <c r="Y28" s="105">
        <v>4.9272185955978154E-2</v>
      </c>
    </row>
    <row r="29" spans="1:25" ht="28.35" customHeight="1">
      <c r="C29" s="96" t="s">
        <v>28</v>
      </c>
      <c r="D29" s="147">
        <v>4.7625266468162085E-2</v>
      </c>
      <c r="E29" s="266"/>
      <c r="F29" s="266"/>
      <c r="G29" s="266"/>
      <c r="H29" s="147">
        <v>4.5503146488785187E-2</v>
      </c>
      <c r="I29" s="266"/>
      <c r="J29" s="266"/>
      <c r="K29" s="266"/>
      <c r="L29" s="147">
        <v>4.5720134970089844E-2</v>
      </c>
      <c r="M29" s="266"/>
      <c r="N29" s="266"/>
      <c r="O29" s="266"/>
      <c r="P29" s="147">
        <v>4.4971070778103445E-2</v>
      </c>
      <c r="Q29" s="266"/>
      <c r="R29" s="266"/>
      <c r="S29" s="266"/>
      <c r="T29" s="147">
        <v>4.6729319240820397E-2</v>
      </c>
      <c r="U29" s="266"/>
      <c r="V29" s="266"/>
      <c r="W29" s="266"/>
      <c r="X29" s="106">
        <v>4.7686478419275424E-3</v>
      </c>
      <c r="Y29" s="106">
        <v>2.2073081616901691E-2</v>
      </c>
    </row>
    <row r="30" spans="1:25" ht="28.35" customHeight="1">
      <c r="C30" s="96" t="s">
        <v>29</v>
      </c>
      <c r="D30" s="147">
        <v>4.1169054839081343E-2</v>
      </c>
      <c r="E30" s="266"/>
      <c r="F30" s="266"/>
      <c r="G30" s="266"/>
      <c r="H30" s="147">
        <v>4.2507788038331301E-2</v>
      </c>
      <c r="I30" s="266"/>
      <c r="J30" s="266"/>
      <c r="K30" s="266"/>
      <c r="L30" s="147">
        <v>4.3536468048754468E-2</v>
      </c>
      <c r="M30" s="266"/>
      <c r="N30" s="266"/>
      <c r="O30" s="266"/>
      <c r="P30" s="147">
        <v>4.0466292644398924E-2</v>
      </c>
      <c r="Q30" s="266"/>
      <c r="R30" s="266"/>
      <c r="S30" s="266"/>
      <c r="T30" s="147">
        <v>4.4180287603303205E-2</v>
      </c>
      <c r="U30" s="266"/>
      <c r="V30" s="266"/>
      <c r="W30" s="266"/>
      <c r="X30" s="106">
        <v>2.4199800975189589E-2</v>
      </c>
      <c r="Y30" s="106">
        <v>1.4788052026355247E-2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33" priority="1" operator="notEqual">
      <formula>""" """</formula>
    </cfRule>
    <cfRule type="cellIs" dxfId="32" priority="2" operator="equal">
      <formula>" "</formula>
    </cfRule>
  </conditionalFormatting>
  <pageMargins left="0.7" right="0.7" top="0.75" bottom="0.75" header="0.3" footer="0.3"/>
  <pageSetup scale="49" orientation="landscape" r:id="rId1"/>
  <headerFooter differentFirst="1">
    <oddFooter xml:space="preserve">&amp;L&amp;D&amp;CGreen Mountain Care Board&amp;R&amp;P  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1.42578125" style="109" bestFit="1" customWidth="1"/>
    <col min="5" max="7" width="7.7109375" style="86" customWidth="1"/>
    <col min="8" max="8" width="11.42578125" style="109" bestFit="1" customWidth="1"/>
    <col min="9" max="11" width="7.7109375" style="86" customWidth="1"/>
    <col min="12" max="12" width="11.5703125" style="109" bestFit="1" customWidth="1"/>
    <col min="13" max="15" width="7.7109375" style="86" customWidth="1"/>
    <col min="16" max="16" width="11.5703125" style="109" bestFit="1" customWidth="1"/>
    <col min="17" max="19" width="7.7109375" style="86" customWidth="1"/>
    <col min="20" max="20" width="11.5703125" style="109" bestFit="1" customWidth="1"/>
    <col min="21" max="23" width="7.7109375" style="85" customWidth="1"/>
    <col min="24" max="24" width="9.85546875" style="82" bestFit="1" customWidth="1"/>
    <col min="25" max="25" width="9.42578125" style="82" bestFit="1" customWidth="1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575</v>
      </c>
    </row>
    <row r="3" spans="1:25" ht="15.75">
      <c r="A3" s="84" t="s">
        <v>104</v>
      </c>
    </row>
    <row r="4" spans="1:25" ht="15.75">
      <c r="A4" s="87" t="s">
        <v>86</v>
      </c>
      <c r="B4" s="394" t="s">
        <v>575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258</v>
      </c>
      <c r="D5" s="405"/>
      <c r="E5" s="393" t="s">
        <v>36</v>
      </c>
      <c r="F5" s="393"/>
      <c r="G5" s="393"/>
      <c r="H5" s="405"/>
      <c r="I5" s="393" t="s">
        <v>36</v>
      </c>
      <c r="J5" s="393"/>
      <c r="K5" s="393"/>
      <c r="L5" s="405"/>
      <c r="M5" s="393" t="s">
        <v>36</v>
      </c>
      <c r="N5" s="393"/>
      <c r="O5" s="393"/>
      <c r="P5" s="405"/>
      <c r="Q5" s="393" t="s">
        <v>36</v>
      </c>
      <c r="R5" s="393"/>
      <c r="S5" s="393"/>
      <c r="T5" s="405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5"/>
      <c r="E6" s="8" t="s">
        <v>37</v>
      </c>
      <c r="F6" s="8" t="s">
        <v>38</v>
      </c>
      <c r="G6" s="8" t="s">
        <v>39</v>
      </c>
      <c r="H6" s="405"/>
      <c r="I6" s="8" t="s">
        <v>37</v>
      </c>
      <c r="J6" s="8" t="s">
        <v>38</v>
      </c>
      <c r="K6" s="8" t="s">
        <v>39</v>
      </c>
      <c r="L6" s="405"/>
      <c r="M6" s="8" t="s">
        <v>37</v>
      </c>
      <c r="N6" s="8" t="s">
        <v>38</v>
      </c>
      <c r="O6" s="8" t="s">
        <v>39</v>
      </c>
      <c r="P6" s="405"/>
      <c r="Q6" s="8" t="s">
        <v>37</v>
      </c>
      <c r="R6" s="8" t="s">
        <v>38</v>
      </c>
      <c r="S6" s="8" t="s">
        <v>39</v>
      </c>
      <c r="T6" s="405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37">
        <v>462.22170590668333</v>
      </c>
      <c r="E8" s="257">
        <v>4</v>
      </c>
      <c r="F8" s="257">
        <v>4</v>
      </c>
      <c r="G8" s="257">
        <v>5</v>
      </c>
      <c r="H8" s="137">
        <v>589.45839976473815</v>
      </c>
      <c r="I8" s="257">
        <v>7</v>
      </c>
      <c r="J8" s="257">
        <v>8</v>
      </c>
      <c r="K8" s="257">
        <v>10</v>
      </c>
      <c r="L8" s="137">
        <v>571.2107037544414</v>
      </c>
      <c r="M8" s="257">
        <v>5</v>
      </c>
      <c r="N8" s="257">
        <v>5</v>
      </c>
      <c r="O8" s="257">
        <v>7</v>
      </c>
      <c r="P8" s="137">
        <v>600.33768340672077</v>
      </c>
      <c r="Q8" s="257">
        <v>6</v>
      </c>
      <c r="R8" s="257">
        <v>8</v>
      </c>
      <c r="S8" s="257">
        <v>10</v>
      </c>
      <c r="T8" s="137">
        <v>588.78944973354726</v>
      </c>
      <c r="U8" s="257">
        <v>6</v>
      </c>
      <c r="V8" s="257">
        <v>6</v>
      </c>
      <c r="W8" s="257">
        <v>8</v>
      </c>
      <c r="X8" s="97">
        <v>-3.0956715550375824E-2</v>
      </c>
      <c r="Y8" s="97">
        <v>3.0774538823528097E-2</v>
      </c>
    </row>
    <row r="9" spans="1:25" ht="28.35" customHeight="1">
      <c r="A9" s="76" t="s">
        <v>7</v>
      </c>
      <c r="B9" s="398"/>
      <c r="C9" s="96" t="s">
        <v>550</v>
      </c>
      <c r="D9" s="137">
        <v>757.63981583057432</v>
      </c>
      <c r="E9" s="257">
        <v>8</v>
      </c>
      <c r="F9" s="257">
        <v>10</v>
      </c>
      <c r="G9" s="257">
        <v>12</v>
      </c>
      <c r="H9" s="137">
        <v>678.86315678214635</v>
      </c>
      <c r="I9" s="257">
        <v>8</v>
      </c>
      <c r="J9" s="257">
        <v>10</v>
      </c>
      <c r="K9" s="257">
        <v>12</v>
      </c>
      <c r="L9" s="137">
        <v>698.90457934068002</v>
      </c>
      <c r="M9" s="257">
        <v>8</v>
      </c>
      <c r="N9" s="257">
        <v>9</v>
      </c>
      <c r="O9" s="257">
        <v>11</v>
      </c>
      <c r="P9" s="137">
        <v>644.00606785381171</v>
      </c>
      <c r="Q9" s="257">
        <v>8</v>
      </c>
      <c r="R9" s="257">
        <v>10</v>
      </c>
      <c r="S9" s="257">
        <v>12</v>
      </c>
      <c r="T9" s="137">
        <v>631.54048498739871</v>
      </c>
      <c r="U9" s="257">
        <v>7</v>
      </c>
      <c r="V9" s="257">
        <v>8</v>
      </c>
      <c r="W9" s="257">
        <v>10</v>
      </c>
      <c r="X9" s="97">
        <v>2.9522036007273211E-2</v>
      </c>
      <c r="Y9" s="97">
        <v>-9.6385252500176821E-2</v>
      </c>
    </row>
    <row r="10" spans="1:25" ht="28.35" customHeight="1">
      <c r="A10" s="76" t="s">
        <v>8</v>
      </c>
      <c r="B10" s="398"/>
      <c r="C10" s="96" t="s">
        <v>551</v>
      </c>
      <c r="D10" s="137">
        <v>270.88575277865868</v>
      </c>
      <c r="E10" s="257">
        <v>2</v>
      </c>
      <c r="F10" s="257">
        <v>2</v>
      </c>
      <c r="G10" s="257">
        <v>2</v>
      </c>
      <c r="H10" s="137">
        <v>274.82822378096728</v>
      </c>
      <c r="I10" s="257">
        <v>2</v>
      </c>
      <c r="J10" s="257">
        <v>2</v>
      </c>
      <c r="K10" s="257">
        <v>2</v>
      </c>
      <c r="L10" s="137">
        <v>273.97445744664032</v>
      </c>
      <c r="M10" s="257">
        <v>2</v>
      </c>
      <c r="N10" s="257">
        <v>2</v>
      </c>
      <c r="O10" s="257">
        <v>2</v>
      </c>
      <c r="P10" s="137">
        <v>280.41440433967165</v>
      </c>
      <c r="Q10" s="257">
        <v>2</v>
      </c>
      <c r="R10" s="257">
        <v>2</v>
      </c>
      <c r="S10" s="257">
        <v>2</v>
      </c>
      <c r="T10" s="137">
        <v>306.97673905788463</v>
      </c>
      <c r="U10" s="257">
        <v>2</v>
      </c>
      <c r="V10" s="257">
        <v>2</v>
      </c>
      <c r="W10" s="257">
        <v>2</v>
      </c>
      <c r="X10" s="97">
        <v>-3.1065453270454624E-3</v>
      </c>
      <c r="Y10" s="97">
        <v>0.12045751242220049</v>
      </c>
    </row>
    <row r="11" spans="1:25" ht="28.35" customHeight="1">
      <c r="A11" s="76" t="s">
        <v>9</v>
      </c>
      <c r="B11" s="398"/>
      <c r="C11" s="96" t="s">
        <v>552</v>
      </c>
      <c r="D11" s="137">
        <v>362.31825066139862</v>
      </c>
      <c r="E11" s="257">
        <v>3</v>
      </c>
      <c r="F11" s="257">
        <v>3</v>
      </c>
      <c r="G11" s="257">
        <v>3</v>
      </c>
      <c r="H11" s="137">
        <v>363.23369574651855</v>
      </c>
      <c r="I11" s="257">
        <v>3</v>
      </c>
      <c r="J11" s="257">
        <v>3</v>
      </c>
      <c r="K11" s="257">
        <v>3</v>
      </c>
      <c r="L11" s="137">
        <v>347.80854259141438</v>
      </c>
      <c r="M11" s="257">
        <v>3</v>
      </c>
      <c r="N11" s="257">
        <v>3</v>
      </c>
      <c r="O11" s="257">
        <v>3</v>
      </c>
      <c r="P11" s="137">
        <v>347.13435059359603</v>
      </c>
      <c r="Q11" s="257">
        <v>3</v>
      </c>
      <c r="R11" s="257">
        <v>3</v>
      </c>
      <c r="S11" s="257">
        <v>3</v>
      </c>
      <c r="T11" s="137">
        <v>356.6474576322816</v>
      </c>
      <c r="U11" s="257">
        <v>3</v>
      </c>
      <c r="V11" s="257">
        <v>3</v>
      </c>
      <c r="W11" s="257">
        <v>3</v>
      </c>
      <c r="X11" s="97">
        <v>-4.2466195553257702E-2</v>
      </c>
      <c r="Y11" s="97">
        <v>2.5413162583676652E-2</v>
      </c>
    </row>
    <row r="12" spans="1:25" ht="28.35" customHeight="1">
      <c r="A12" s="76" t="s">
        <v>10</v>
      </c>
      <c r="B12" s="398"/>
      <c r="C12" s="96" t="s">
        <v>553</v>
      </c>
      <c r="D12" s="137">
        <v>626.15611116600394</v>
      </c>
      <c r="E12" s="257">
        <v>7</v>
      </c>
      <c r="F12" s="257">
        <v>9</v>
      </c>
      <c r="G12" s="257">
        <v>11</v>
      </c>
      <c r="H12" s="137">
        <v>453.2663898916569</v>
      </c>
      <c r="I12" s="257">
        <v>4</v>
      </c>
      <c r="J12" s="257">
        <v>4</v>
      </c>
      <c r="K12" s="257">
        <v>5</v>
      </c>
      <c r="L12" s="137">
        <v>619.48698663639971</v>
      </c>
      <c r="M12" s="257">
        <v>7</v>
      </c>
      <c r="N12" s="257">
        <v>8</v>
      </c>
      <c r="O12" s="257">
        <v>10</v>
      </c>
      <c r="P12" s="137">
        <v>411.72164763638631</v>
      </c>
      <c r="Q12" s="257">
        <v>4</v>
      </c>
      <c r="R12" s="257">
        <v>4</v>
      </c>
      <c r="S12" s="257">
        <v>5</v>
      </c>
      <c r="T12" s="137">
        <v>527.85809751756187</v>
      </c>
      <c r="U12" s="257">
        <v>4</v>
      </c>
      <c r="V12" s="257">
        <v>4</v>
      </c>
      <c r="W12" s="257">
        <v>5</v>
      </c>
      <c r="X12" s="97">
        <v>0.36671723395258593</v>
      </c>
      <c r="Y12" s="97">
        <v>-0.14791091838159676</v>
      </c>
    </row>
    <row r="13" spans="1:25" ht="28.35" customHeight="1">
      <c r="A13" s="76" t="s">
        <v>11</v>
      </c>
      <c r="B13" s="398"/>
      <c r="C13" s="96" t="s">
        <v>554</v>
      </c>
      <c r="D13" s="137">
        <v>531.49976418352855</v>
      </c>
      <c r="E13" s="257">
        <v>6</v>
      </c>
      <c r="F13" s="257">
        <v>7</v>
      </c>
      <c r="G13" s="257">
        <v>8</v>
      </c>
      <c r="H13" s="137">
        <v>524.15570373601395</v>
      </c>
      <c r="I13" s="257">
        <v>6</v>
      </c>
      <c r="J13" s="257">
        <v>7</v>
      </c>
      <c r="K13" s="257">
        <v>8</v>
      </c>
      <c r="L13" s="137">
        <v>583.04129046653156</v>
      </c>
      <c r="M13" s="257">
        <v>6</v>
      </c>
      <c r="N13" s="257">
        <v>6</v>
      </c>
      <c r="O13" s="257">
        <v>8</v>
      </c>
      <c r="P13" s="137">
        <v>614.57292520799547</v>
      </c>
      <c r="Q13" s="257">
        <v>7</v>
      </c>
      <c r="R13" s="257">
        <v>9</v>
      </c>
      <c r="S13" s="257">
        <v>11</v>
      </c>
      <c r="T13" s="137">
        <v>689.46547200474436</v>
      </c>
      <c r="U13" s="257">
        <v>8</v>
      </c>
      <c r="V13" s="257">
        <v>10</v>
      </c>
      <c r="W13" s="257">
        <v>12</v>
      </c>
      <c r="X13" s="97">
        <v>0.11234369159927104</v>
      </c>
      <c r="Y13" s="97">
        <v>0.18253283820268629</v>
      </c>
    </row>
    <row r="14" spans="1:25" ht="28.35" customHeight="1">
      <c r="A14" s="76" t="s">
        <v>13</v>
      </c>
      <c r="B14" s="398"/>
      <c r="C14" s="96" t="s">
        <v>555</v>
      </c>
      <c r="D14" s="137">
        <v>510.40511069845059</v>
      </c>
      <c r="E14" s="257">
        <v>5</v>
      </c>
      <c r="F14" s="257">
        <v>6</v>
      </c>
      <c r="G14" s="257">
        <v>7</v>
      </c>
      <c r="H14" s="137">
        <v>507.95399270769707</v>
      </c>
      <c r="I14" s="257">
        <v>5</v>
      </c>
      <c r="J14" s="257">
        <v>6</v>
      </c>
      <c r="K14" s="257">
        <v>7</v>
      </c>
      <c r="L14" s="137">
        <v>508.1984073022918</v>
      </c>
      <c r="M14" s="257">
        <v>4</v>
      </c>
      <c r="N14" s="257">
        <v>4</v>
      </c>
      <c r="O14" s="257">
        <v>5</v>
      </c>
      <c r="P14" s="137">
        <v>455.78441629216763</v>
      </c>
      <c r="Q14" s="257">
        <v>5</v>
      </c>
      <c r="R14" s="257">
        <v>5</v>
      </c>
      <c r="S14" s="257">
        <v>6</v>
      </c>
      <c r="T14" s="137">
        <v>573.64157941359394</v>
      </c>
      <c r="U14" s="257">
        <v>5</v>
      </c>
      <c r="V14" s="257">
        <v>5</v>
      </c>
      <c r="W14" s="257">
        <v>7</v>
      </c>
      <c r="X14" s="97">
        <v>4.8117466956387744E-4</v>
      </c>
      <c r="Y14" s="97">
        <v>0.12877484693173114</v>
      </c>
    </row>
    <row r="15" spans="1:25" ht="28.35" customHeight="1" thickBot="1">
      <c r="A15" s="76" t="s">
        <v>16</v>
      </c>
      <c r="B15" s="399"/>
      <c r="C15" s="98" t="s">
        <v>556</v>
      </c>
      <c r="D15" s="138">
        <v>222.48164189355094</v>
      </c>
      <c r="E15" s="258">
        <v>1</v>
      </c>
      <c r="F15" s="258">
        <v>1</v>
      </c>
      <c r="G15" s="258">
        <v>1</v>
      </c>
      <c r="H15" s="138">
        <v>253.55344833639163</v>
      </c>
      <c r="I15" s="258">
        <v>1</v>
      </c>
      <c r="J15" s="258">
        <v>1</v>
      </c>
      <c r="K15" s="258">
        <v>1</v>
      </c>
      <c r="L15" s="138">
        <v>243.38271526255835</v>
      </c>
      <c r="M15" s="258">
        <v>1</v>
      </c>
      <c r="N15" s="258">
        <v>1</v>
      </c>
      <c r="O15" s="258">
        <v>1</v>
      </c>
      <c r="P15" s="138">
        <v>0</v>
      </c>
      <c r="Q15" s="258">
        <v>1</v>
      </c>
      <c r="R15" s="258">
        <v>1</v>
      </c>
      <c r="S15" s="258">
        <v>1</v>
      </c>
      <c r="T15" s="138">
        <v>239.10274226315201</v>
      </c>
      <c r="U15" s="258">
        <v>1</v>
      </c>
      <c r="V15" s="258">
        <v>1</v>
      </c>
      <c r="W15" s="258">
        <v>1</v>
      </c>
      <c r="X15" s="99">
        <v>-4.0112777564514368E-2</v>
      </c>
      <c r="Y15" s="99">
        <v>-1.7585361371242669E-2</v>
      </c>
    </row>
    <row r="16" spans="1:25" ht="28.35" customHeight="1" thickTop="1">
      <c r="A16" s="76" t="s">
        <v>3</v>
      </c>
      <c r="C16" s="100" t="s">
        <v>557</v>
      </c>
      <c r="D16" s="139">
        <v>576.23105677549449</v>
      </c>
      <c r="E16" s="259"/>
      <c r="F16" s="260">
        <v>8</v>
      </c>
      <c r="G16" s="260">
        <v>9</v>
      </c>
      <c r="H16" s="139">
        <v>637.39893451523562</v>
      </c>
      <c r="I16" s="259"/>
      <c r="J16" s="260">
        <v>9</v>
      </c>
      <c r="K16" s="260">
        <v>11</v>
      </c>
      <c r="L16" s="139">
        <v>704.56182626273073</v>
      </c>
      <c r="M16" s="259"/>
      <c r="N16" s="260">
        <v>10</v>
      </c>
      <c r="O16" s="260">
        <v>12</v>
      </c>
      <c r="P16" s="139">
        <v>527.26830245184749</v>
      </c>
      <c r="Q16" s="259"/>
      <c r="R16" s="260">
        <v>6</v>
      </c>
      <c r="S16" s="260">
        <v>7</v>
      </c>
      <c r="T16" s="139">
        <v>590.17494172146667</v>
      </c>
      <c r="U16" s="259"/>
      <c r="V16" s="260">
        <v>7</v>
      </c>
      <c r="W16" s="260">
        <v>9</v>
      </c>
      <c r="X16" s="101">
        <v>0.10537026046109554</v>
      </c>
      <c r="Y16" s="101">
        <v>-0.16235180544483441</v>
      </c>
    </row>
    <row r="17" spans="1:25" ht="28.35" customHeight="1">
      <c r="A17" s="76" t="s">
        <v>12</v>
      </c>
      <c r="C17" s="96" t="s">
        <v>558</v>
      </c>
      <c r="D17" s="137">
        <v>472.20721535273145</v>
      </c>
      <c r="E17" s="261"/>
      <c r="F17" s="257">
        <v>5</v>
      </c>
      <c r="G17" s="257">
        <v>6</v>
      </c>
      <c r="H17" s="137">
        <v>498.60775654119595</v>
      </c>
      <c r="I17" s="261"/>
      <c r="J17" s="257">
        <v>5</v>
      </c>
      <c r="K17" s="257">
        <v>6</v>
      </c>
      <c r="L17" s="137">
        <v>590.95498495059974</v>
      </c>
      <c r="M17" s="261"/>
      <c r="N17" s="257">
        <v>7</v>
      </c>
      <c r="O17" s="257">
        <v>9</v>
      </c>
      <c r="P17" s="137">
        <v>545.95691697032191</v>
      </c>
      <c r="Q17" s="261"/>
      <c r="R17" s="257">
        <v>7</v>
      </c>
      <c r="S17" s="257">
        <v>8</v>
      </c>
      <c r="T17" s="137">
        <v>651.8950068600717</v>
      </c>
      <c r="U17" s="261"/>
      <c r="V17" s="257">
        <v>9</v>
      </c>
      <c r="W17" s="257">
        <v>11</v>
      </c>
      <c r="X17" s="97">
        <v>0.18521017212008384</v>
      </c>
      <c r="Y17" s="97">
        <v>0.10312125874454914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39">
        <v>583.13603947050922</v>
      </c>
      <c r="E20" s="259"/>
      <c r="F20" s="260">
        <v>2</v>
      </c>
      <c r="G20" s="260">
        <v>10</v>
      </c>
      <c r="H20" s="139">
        <v>568.03543697757027</v>
      </c>
      <c r="I20" s="259"/>
      <c r="J20" s="260">
        <v>2</v>
      </c>
      <c r="K20" s="260">
        <v>9</v>
      </c>
      <c r="L20" s="139">
        <v>559.14548015942751</v>
      </c>
      <c r="M20" s="259"/>
      <c r="N20" s="260">
        <v>2</v>
      </c>
      <c r="O20" s="260">
        <v>6</v>
      </c>
      <c r="P20" s="139">
        <v>546.20348689080276</v>
      </c>
      <c r="Q20" s="259"/>
      <c r="R20" s="260">
        <v>2</v>
      </c>
      <c r="S20" s="260">
        <v>9</v>
      </c>
      <c r="T20" s="139">
        <v>572.90322500287255</v>
      </c>
      <c r="U20" s="259"/>
      <c r="V20" s="260">
        <v>2</v>
      </c>
      <c r="W20" s="260">
        <v>6</v>
      </c>
      <c r="X20" s="101">
        <v>-1.5650356015541655E-2</v>
      </c>
      <c r="Y20" s="101">
        <v>2.4604946890605772E-2</v>
      </c>
    </row>
    <row r="21" spans="1:25" ht="28.35" customHeight="1">
      <c r="A21" s="76" t="s">
        <v>14</v>
      </c>
      <c r="C21" s="96" t="s">
        <v>560</v>
      </c>
      <c r="D21" s="137">
        <v>803.59548973982544</v>
      </c>
      <c r="E21" s="261"/>
      <c r="F21" s="257">
        <v>3</v>
      </c>
      <c r="G21" s="257">
        <v>13</v>
      </c>
      <c r="H21" s="137">
        <v>681.63632903182952</v>
      </c>
      <c r="I21" s="261"/>
      <c r="J21" s="257">
        <v>3</v>
      </c>
      <c r="K21" s="257">
        <v>13</v>
      </c>
      <c r="L21" s="137">
        <v>766.26197548794141</v>
      </c>
      <c r="M21" s="261"/>
      <c r="N21" s="257">
        <v>3</v>
      </c>
      <c r="O21" s="257">
        <v>13</v>
      </c>
      <c r="P21" s="137">
        <v>701.90221658251278</v>
      </c>
      <c r="Q21" s="261"/>
      <c r="R21" s="257">
        <v>3</v>
      </c>
      <c r="S21" s="257">
        <v>13</v>
      </c>
      <c r="T21" s="137">
        <v>749.27145265306194</v>
      </c>
      <c r="U21" s="261"/>
      <c r="V21" s="257">
        <v>3</v>
      </c>
      <c r="W21" s="257">
        <v>13</v>
      </c>
      <c r="X21" s="97">
        <v>0.12415072796414917</v>
      </c>
      <c r="Y21" s="97">
        <v>-2.2173255855558072E-2</v>
      </c>
    </row>
    <row r="22" spans="1:25" ht="28.35" customHeight="1">
      <c r="A22" s="76" t="s">
        <v>15</v>
      </c>
      <c r="C22" s="96" t="s">
        <v>561</v>
      </c>
      <c r="D22" s="137">
        <v>391.95919999742677</v>
      </c>
      <c r="E22" s="261"/>
      <c r="F22" s="257">
        <v>1</v>
      </c>
      <c r="G22" s="257">
        <v>4</v>
      </c>
      <c r="H22" s="137">
        <v>376.62933829636984</v>
      </c>
      <c r="I22" s="261"/>
      <c r="J22" s="257">
        <v>1</v>
      </c>
      <c r="K22" s="257">
        <v>4</v>
      </c>
      <c r="L22" s="137">
        <v>400.23532179018139</v>
      </c>
      <c r="M22" s="261"/>
      <c r="N22" s="257">
        <v>1</v>
      </c>
      <c r="O22" s="257">
        <v>4</v>
      </c>
      <c r="P22" s="137">
        <v>363.52992244404845</v>
      </c>
      <c r="Q22" s="261"/>
      <c r="R22" s="257">
        <v>1</v>
      </c>
      <c r="S22" s="257">
        <v>4</v>
      </c>
      <c r="T22" s="137">
        <v>401.74833961641349</v>
      </c>
      <c r="U22" s="261"/>
      <c r="V22" s="257">
        <v>1</v>
      </c>
      <c r="W22" s="257">
        <v>4</v>
      </c>
      <c r="X22" s="97">
        <v>6.2676964042657657E-2</v>
      </c>
      <c r="Y22" s="97">
        <v>3.7803205860609257E-3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39">
        <v>918.21281299003454</v>
      </c>
      <c r="E25" s="259"/>
      <c r="F25" s="259"/>
      <c r="G25" s="260">
        <v>14</v>
      </c>
      <c r="H25" s="139">
        <v>952.47018911778957</v>
      </c>
      <c r="I25" s="259"/>
      <c r="J25" s="259"/>
      <c r="K25" s="260">
        <v>14</v>
      </c>
      <c r="L25" s="139">
        <v>1092.894230201679</v>
      </c>
      <c r="M25" s="259"/>
      <c r="N25" s="259"/>
      <c r="O25" s="260">
        <v>14</v>
      </c>
      <c r="P25" s="139">
        <v>995.28180231365775</v>
      </c>
      <c r="Q25" s="259"/>
      <c r="R25" s="259"/>
      <c r="S25" s="260">
        <v>14</v>
      </c>
      <c r="T25" s="139">
        <v>1266.9132037359457</v>
      </c>
      <c r="U25" s="259"/>
      <c r="V25" s="259"/>
      <c r="W25" s="260">
        <v>14</v>
      </c>
      <c r="X25" s="101">
        <v>0.14743142902346884</v>
      </c>
      <c r="Y25" s="101">
        <v>0.15922764410802492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712.09768964039199</v>
      </c>
      <c r="E28" s="265"/>
      <c r="F28" s="265"/>
      <c r="G28" s="265"/>
      <c r="H28" s="139">
        <v>710.45091935169512</v>
      </c>
      <c r="I28" s="265"/>
      <c r="J28" s="265"/>
      <c r="K28" s="265"/>
      <c r="L28" s="139">
        <v>785.44738635839781</v>
      </c>
      <c r="M28" s="265"/>
      <c r="N28" s="265"/>
      <c r="O28" s="265"/>
      <c r="P28" s="139">
        <v>755.70017420485738</v>
      </c>
      <c r="Q28" s="265"/>
      <c r="R28" s="265"/>
      <c r="S28" s="265"/>
      <c r="T28" s="139">
        <v>865.72334708278731</v>
      </c>
      <c r="U28" s="265"/>
      <c r="V28" s="265"/>
      <c r="W28" s="265"/>
      <c r="X28" s="105">
        <v>0.10556178472559208</v>
      </c>
      <c r="Y28" s="105">
        <v>0.10220412228574127</v>
      </c>
    </row>
    <row r="29" spans="1:25" ht="28.35" customHeight="1">
      <c r="C29" s="96" t="s">
        <v>28</v>
      </c>
      <c r="D29" s="137">
        <v>520.95243744098957</v>
      </c>
      <c r="E29" s="266"/>
      <c r="F29" s="266"/>
      <c r="G29" s="266"/>
      <c r="H29" s="137">
        <v>516.05484822185554</v>
      </c>
      <c r="I29" s="266"/>
      <c r="J29" s="266"/>
      <c r="K29" s="266"/>
      <c r="L29" s="137">
        <v>577.12599711048642</v>
      </c>
      <c r="M29" s="266"/>
      <c r="N29" s="266"/>
      <c r="O29" s="266"/>
      <c r="P29" s="137">
        <v>536.6126097110847</v>
      </c>
      <c r="Q29" s="266"/>
      <c r="R29" s="266"/>
      <c r="S29" s="266"/>
      <c r="T29" s="137">
        <v>581.21551457357054</v>
      </c>
      <c r="U29" s="266"/>
      <c r="V29" s="266"/>
      <c r="W29" s="266"/>
      <c r="X29" s="106">
        <v>0.11834236050501357</v>
      </c>
      <c r="Y29" s="106">
        <v>7.086004587488981E-3</v>
      </c>
    </row>
    <row r="30" spans="1:25" ht="28.35" customHeight="1">
      <c r="C30" s="96" t="s">
        <v>29</v>
      </c>
      <c r="D30" s="137">
        <v>486.31340830256693</v>
      </c>
      <c r="E30" s="266"/>
      <c r="F30" s="266"/>
      <c r="G30" s="266"/>
      <c r="H30" s="137">
        <v>480.61019129967701</v>
      </c>
      <c r="I30" s="266"/>
      <c r="J30" s="266"/>
      <c r="K30" s="266"/>
      <c r="L30" s="137">
        <v>539.70455552836665</v>
      </c>
      <c r="M30" s="266"/>
      <c r="N30" s="266"/>
      <c r="O30" s="266"/>
      <c r="P30" s="137">
        <v>433.75303196427694</v>
      </c>
      <c r="Q30" s="266"/>
      <c r="R30" s="266"/>
      <c r="S30" s="266"/>
      <c r="T30" s="137">
        <v>550.74983846557791</v>
      </c>
      <c r="U30" s="266"/>
      <c r="V30" s="266"/>
      <c r="W30" s="266"/>
      <c r="X30" s="106">
        <v>0.12295695201320078</v>
      </c>
      <c r="Y30" s="106">
        <v>2.0465424692215128E-2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212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31" priority="1" operator="notEqual">
      <formula>""" """</formula>
    </cfRule>
    <cfRule type="cellIs" dxfId="3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64.140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574</v>
      </c>
    </row>
    <row r="3" spans="1:25" ht="15.75">
      <c r="A3" s="84" t="s">
        <v>104</v>
      </c>
    </row>
    <row r="4" spans="1:25" ht="15.75">
      <c r="A4" s="87" t="s">
        <v>87</v>
      </c>
      <c r="B4" s="394" t="s">
        <v>574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259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0.41700681357864872</v>
      </c>
      <c r="E8" s="257">
        <v>2</v>
      </c>
      <c r="F8" s="257">
        <v>2</v>
      </c>
      <c r="G8" s="257">
        <v>2</v>
      </c>
      <c r="H8" s="147">
        <v>0.38830812872422482</v>
      </c>
      <c r="I8" s="257">
        <v>2</v>
      </c>
      <c r="J8" s="257">
        <v>2</v>
      </c>
      <c r="K8" s="257">
        <v>2</v>
      </c>
      <c r="L8" s="147">
        <v>0.39192651699856229</v>
      </c>
      <c r="M8" s="257">
        <v>2</v>
      </c>
      <c r="N8" s="257">
        <v>2</v>
      </c>
      <c r="O8" s="257">
        <v>2</v>
      </c>
      <c r="P8" s="147">
        <v>0.41511358987235858</v>
      </c>
      <c r="Q8" s="257">
        <v>2</v>
      </c>
      <c r="R8" s="257">
        <v>2</v>
      </c>
      <c r="S8" s="257">
        <v>2</v>
      </c>
      <c r="T8" s="147">
        <v>0.42177290047634614</v>
      </c>
      <c r="U8" s="257">
        <v>2</v>
      </c>
      <c r="V8" s="257">
        <v>2</v>
      </c>
      <c r="W8" s="257">
        <v>2</v>
      </c>
      <c r="X8" s="97">
        <v>9.3183428485661413E-3</v>
      </c>
      <c r="Y8" s="97">
        <v>7.6153008748559126E-2</v>
      </c>
    </row>
    <row r="9" spans="1:25" ht="28.35" customHeight="1">
      <c r="A9" s="76" t="s">
        <v>7</v>
      </c>
      <c r="B9" s="398"/>
      <c r="C9" s="96" t="s">
        <v>550</v>
      </c>
      <c r="D9" s="147">
        <v>0.5321544419512505</v>
      </c>
      <c r="E9" s="257">
        <v>5</v>
      </c>
      <c r="F9" s="257">
        <v>7</v>
      </c>
      <c r="G9" s="257">
        <v>8</v>
      </c>
      <c r="H9" s="147">
        <v>0.55222187255948219</v>
      </c>
      <c r="I9" s="257">
        <v>5</v>
      </c>
      <c r="J9" s="257">
        <v>5</v>
      </c>
      <c r="K9" s="257">
        <v>7</v>
      </c>
      <c r="L9" s="147">
        <v>0.54373475740689536</v>
      </c>
      <c r="M9" s="257">
        <v>5</v>
      </c>
      <c r="N9" s="257">
        <v>5</v>
      </c>
      <c r="O9" s="257">
        <v>5</v>
      </c>
      <c r="P9" s="147">
        <v>0.56442041781860708</v>
      </c>
      <c r="Q9" s="257">
        <v>4</v>
      </c>
      <c r="R9" s="257">
        <v>4</v>
      </c>
      <c r="S9" s="257">
        <v>5</v>
      </c>
      <c r="T9" s="147">
        <v>0.56914633720056496</v>
      </c>
      <c r="U9" s="257">
        <v>5</v>
      </c>
      <c r="V9" s="257">
        <v>5</v>
      </c>
      <c r="W9" s="257">
        <v>6</v>
      </c>
      <c r="X9" s="97">
        <v>-1.5369031134623623E-2</v>
      </c>
      <c r="Y9" s="97">
        <v>4.6735249949550806E-2</v>
      </c>
    </row>
    <row r="10" spans="1:25" ht="28.35" customHeight="1">
      <c r="A10" s="76" t="s">
        <v>8</v>
      </c>
      <c r="B10" s="398"/>
      <c r="C10" s="96" t="s">
        <v>551</v>
      </c>
      <c r="D10" s="147">
        <v>0.33900192062795814</v>
      </c>
      <c r="E10" s="257">
        <v>1</v>
      </c>
      <c r="F10" s="257">
        <v>1</v>
      </c>
      <c r="G10" s="257">
        <v>1</v>
      </c>
      <c r="H10" s="147">
        <v>0.35924130453509706</v>
      </c>
      <c r="I10" s="257">
        <v>1</v>
      </c>
      <c r="J10" s="257">
        <v>1</v>
      </c>
      <c r="K10" s="257">
        <v>1</v>
      </c>
      <c r="L10" s="147">
        <v>0.35649852211254257</v>
      </c>
      <c r="M10" s="257">
        <v>1</v>
      </c>
      <c r="N10" s="257">
        <v>1</v>
      </c>
      <c r="O10" s="257">
        <v>1</v>
      </c>
      <c r="P10" s="147">
        <v>0.36929755630981448</v>
      </c>
      <c r="Q10" s="257">
        <v>1</v>
      </c>
      <c r="R10" s="257">
        <v>1</v>
      </c>
      <c r="S10" s="257">
        <v>1</v>
      </c>
      <c r="T10" s="147">
        <v>0.35618971680541089</v>
      </c>
      <c r="U10" s="257">
        <v>1</v>
      </c>
      <c r="V10" s="257">
        <v>1</v>
      </c>
      <c r="W10" s="257">
        <v>1</v>
      </c>
      <c r="X10" s="97">
        <v>-7.6349305826733938E-3</v>
      </c>
      <c r="Y10" s="97">
        <v>-8.6621763619598724E-4</v>
      </c>
    </row>
    <row r="11" spans="1:25" ht="28.35" customHeight="1">
      <c r="A11" s="76" t="s">
        <v>9</v>
      </c>
      <c r="B11" s="398"/>
      <c r="C11" s="96" t="s">
        <v>552</v>
      </c>
      <c r="D11" s="147">
        <v>0.46048008910222982</v>
      </c>
      <c r="E11" s="257">
        <v>3</v>
      </c>
      <c r="F11" s="257">
        <v>3</v>
      </c>
      <c r="G11" s="257">
        <v>3</v>
      </c>
      <c r="H11" s="147">
        <v>0.49273113672790447</v>
      </c>
      <c r="I11" s="257">
        <v>3</v>
      </c>
      <c r="J11" s="257">
        <v>3</v>
      </c>
      <c r="K11" s="257">
        <v>3</v>
      </c>
      <c r="L11" s="147">
        <v>0.50642952324151236</v>
      </c>
      <c r="M11" s="257">
        <v>3</v>
      </c>
      <c r="N11" s="257">
        <v>3</v>
      </c>
      <c r="O11" s="257">
        <v>3</v>
      </c>
      <c r="P11" s="147">
        <v>0.56628636948025224</v>
      </c>
      <c r="Q11" s="257">
        <v>5</v>
      </c>
      <c r="R11" s="257">
        <v>5</v>
      </c>
      <c r="S11" s="257">
        <v>6</v>
      </c>
      <c r="T11" s="147">
        <v>0.56914684374584479</v>
      </c>
      <c r="U11" s="257">
        <v>6</v>
      </c>
      <c r="V11" s="257">
        <v>6</v>
      </c>
      <c r="W11" s="257">
        <v>7</v>
      </c>
      <c r="X11" s="97">
        <v>2.7800935424083795E-2</v>
      </c>
      <c r="Y11" s="97">
        <v>0.12384214905737845</v>
      </c>
    </row>
    <row r="12" spans="1:25" ht="28.35" customHeight="1">
      <c r="A12" s="76" t="s">
        <v>10</v>
      </c>
      <c r="B12" s="398"/>
      <c r="C12" s="96" t="s">
        <v>553</v>
      </c>
      <c r="D12" s="147">
        <v>0.57334475624329018</v>
      </c>
      <c r="E12" s="257">
        <v>8</v>
      </c>
      <c r="F12" s="257">
        <v>10</v>
      </c>
      <c r="G12" s="257">
        <v>14</v>
      </c>
      <c r="H12" s="147">
        <v>0.60549654007570752</v>
      </c>
      <c r="I12" s="257">
        <v>8</v>
      </c>
      <c r="J12" s="257">
        <v>10</v>
      </c>
      <c r="K12" s="257">
        <v>14</v>
      </c>
      <c r="L12" s="147">
        <v>0.61131168576196171</v>
      </c>
      <c r="M12" s="257">
        <v>8</v>
      </c>
      <c r="N12" s="257">
        <v>9</v>
      </c>
      <c r="O12" s="257">
        <v>11</v>
      </c>
      <c r="P12" s="147">
        <v>0.61463402768904729</v>
      </c>
      <c r="Q12" s="257">
        <v>8</v>
      </c>
      <c r="R12" s="257">
        <v>10</v>
      </c>
      <c r="S12" s="257">
        <v>12</v>
      </c>
      <c r="T12" s="147">
        <v>0.61701610368269044</v>
      </c>
      <c r="U12" s="257">
        <v>8</v>
      </c>
      <c r="V12" s="257">
        <v>10</v>
      </c>
      <c r="W12" s="257">
        <v>12</v>
      </c>
      <c r="X12" s="97">
        <v>9.603928844130305E-3</v>
      </c>
      <c r="Y12" s="97">
        <v>9.3314393517907046E-3</v>
      </c>
    </row>
    <row r="13" spans="1:25" ht="28.35" customHeight="1">
      <c r="A13" s="76" t="s">
        <v>11</v>
      </c>
      <c r="B13" s="398"/>
      <c r="C13" s="96" t="s">
        <v>554</v>
      </c>
      <c r="D13" s="147">
        <v>0.52108591188697462</v>
      </c>
      <c r="E13" s="257">
        <v>4</v>
      </c>
      <c r="F13" s="257">
        <v>6</v>
      </c>
      <c r="G13" s="257">
        <v>7</v>
      </c>
      <c r="H13" s="147">
        <v>0.51973478704709553</v>
      </c>
      <c r="I13" s="257">
        <v>4</v>
      </c>
      <c r="J13" s="257">
        <v>4</v>
      </c>
      <c r="K13" s="257">
        <v>4</v>
      </c>
      <c r="L13" s="147">
        <v>0.52854101143856003</v>
      </c>
      <c r="M13" s="257">
        <v>4</v>
      </c>
      <c r="N13" s="257">
        <v>4</v>
      </c>
      <c r="O13" s="257">
        <v>4</v>
      </c>
      <c r="P13" s="147">
        <v>0.52904859529111803</v>
      </c>
      <c r="Q13" s="257">
        <v>3</v>
      </c>
      <c r="R13" s="257">
        <v>3</v>
      </c>
      <c r="S13" s="257">
        <v>3</v>
      </c>
      <c r="T13" s="147">
        <v>0.55314919728627787</v>
      </c>
      <c r="U13" s="257">
        <v>4</v>
      </c>
      <c r="V13" s="257">
        <v>4</v>
      </c>
      <c r="W13" s="257">
        <v>5</v>
      </c>
      <c r="X13" s="97">
        <v>1.6943688609911245E-2</v>
      </c>
      <c r="Y13" s="97">
        <v>4.6558706543396333E-2</v>
      </c>
    </row>
    <row r="14" spans="1:25" ht="28.35" customHeight="1">
      <c r="A14" s="76" t="s">
        <v>13</v>
      </c>
      <c r="B14" s="398"/>
      <c r="C14" s="96" t="s">
        <v>555</v>
      </c>
      <c r="D14" s="147">
        <v>0.54789449729356066</v>
      </c>
      <c r="E14" s="257">
        <v>6</v>
      </c>
      <c r="F14" s="257">
        <v>8</v>
      </c>
      <c r="G14" s="257">
        <v>11</v>
      </c>
      <c r="H14" s="147">
        <v>0.5899978177346008</v>
      </c>
      <c r="I14" s="257">
        <v>7</v>
      </c>
      <c r="J14" s="257">
        <v>9</v>
      </c>
      <c r="K14" s="257">
        <v>12</v>
      </c>
      <c r="L14" s="147">
        <v>0.60909737288930099</v>
      </c>
      <c r="M14" s="257">
        <v>7</v>
      </c>
      <c r="N14" s="257">
        <v>8</v>
      </c>
      <c r="O14" s="257">
        <v>10</v>
      </c>
      <c r="P14" s="147">
        <v>0.59231458690655414</v>
      </c>
      <c r="Q14" s="257">
        <v>7</v>
      </c>
      <c r="R14" s="257">
        <v>8</v>
      </c>
      <c r="S14" s="257">
        <v>9</v>
      </c>
      <c r="T14" s="147">
        <v>0.60586617913726371</v>
      </c>
      <c r="U14" s="257">
        <v>7</v>
      </c>
      <c r="V14" s="257">
        <v>9</v>
      </c>
      <c r="W14" s="257">
        <v>10</v>
      </c>
      <c r="X14" s="97">
        <v>3.2372247117855801E-2</v>
      </c>
      <c r="Y14" s="97">
        <v>-5.3048886694583297E-3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0.56285004537945216</v>
      </c>
      <c r="E15" s="258">
        <v>7</v>
      </c>
      <c r="F15" s="258">
        <v>9</v>
      </c>
      <c r="G15" s="258">
        <v>12</v>
      </c>
      <c r="H15" s="148">
        <v>0.58632332991743286</v>
      </c>
      <c r="I15" s="258">
        <v>6</v>
      </c>
      <c r="J15" s="258">
        <v>8</v>
      </c>
      <c r="K15" s="258">
        <v>11</v>
      </c>
      <c r="L15" s="148">
        <v>0.56642585636246057</v>
      </c>
      <c r="M15" s="258">
        <v>6</v>
      </c>
      <c r="N15" s="258">
        <v>6</v>
      </c>
      <c r="O15" s="258">
        <v>7</v>
      </c>
      <c r="P15" s="148">
        <v>0.57923402552770353</v>
      </c>
      <c r="Q15" s="258">
        <v>6</v>
      </c>
      <c r="R15" s="258">
        <v>7</v>
      </c>
      <c r="S15" s="258">
        <v>8</v>
      </c>
      <c r="T15" s="148">
        <v>0.55099999424587565</v>
      </c>
      <c r="U15" s="258">
        <v>3</v>
      </c>
      <c r="V15" s="258">
        <v>3</v>
      </c>
      <c r="W15" s="258">
        <v>4</v>
      </c>
      <c r="X15" s="99">
        <v>-3.3936008580409571E-2</v>
      </c>
      <c r="Y15" s="99">
        <v>-2.7233682825936856E-2</v>
      </c>
    </row>
    <row r="16" spans="1:25" ht="28.35" customHeight="1" thickTop="1">
      <c r="A16" s="76" t="s">
        <v>3</v>
      </c>
      <c r="C16" s="100" t="s">
        <v>557</v>
      </c>
      <c r="D16" s="149">
        <v>0.50607736085981991</v>
      </c>
      <c r="E16" s="259"/>
      <c r="F16" s="260">
        <v>5</v>
      </c>
      <c r="G16" s="260">
        <v>5</v>
      </c>
      <c r="H16" s="149">
        <v>0.56201965442102941</v>
      </c>
      <c r="I16" s="259"/>
      <c r="J16" s="260">
        <v>7</v>
      </c>
      <c r="K16" s="260">
        <v>9</v>
      </c>
      <c r="L16" s="149">
        <v>0.57759752334211178</v>
      </c>
      <c r="M16" s="259"/>
      <c r="N16" s="260">
        <v>7</v>
      </c>
      <c r="O16" s="260">
        <v>8</v>
      </c>
      <c r="P16" s="149">
        <v>0.601515675861653</v>
      </c>
      <c r="Q16" s="259"/>
      <c r="R16" s="260">
        <v>9</v>
      </c>
      <c r="S16" s="260">
        <v>10</v>
      </c>
      <c r="T16" s="149">
        <v>0.592647146367281</v>
      </c>
      <c r="U16" s="259"/>
      <c r="V16" s="260">
        <v>8</v>
      </c>
      <c r="W16" s="260">
        <v>9</v>
      </c>
      <c r="X16" s="101">
        <v>2.7717658623754193E-2</v>
      </c>
      <c r="Y16" s="101">
        <v>2.6055553247681162E-2</v>
      </c>
    </row>
    <row r="17" spans="1:25" ht="28.35" customHeight="1">
      <c r="A17" s="76" t="s">
        <v>12</v>
      </c>
      <c r="C17" s="96" t="s">
        <v>558</v>
      </c>
      <c r="D17" s="147">
        <v>0.46536299927774522</v>
      </c>
      <c r="E17" s="261"/>
      <c r="F17" s="257">
        <v>4</v>
      </c>
      <c r="G17" s="257">
        <v>4</v>
      </c>
      <c r="H17" s="147">
        <v>0.55628359285773077</v>
      </c>
      <c r="I17" s="261"/>
      <c r="J17" s="257">
        <v>6</v>
      </c>
      <c r="K17" s="257">
        <v>8</v>
      </c>
      <c r="L17" s="147">
        <v>0.61769535453924007</v>
      </c>
      <c r="M17" s="261"/>
      <c r="N17" s="257">
        <v>10</v>
      </c>
      <c r="O17" s="257">
        <v>13</v>
      </c>
      <c r="P17" s="147">
        <v>0.57920339169242829</v>
      </c>
      <c r="Q17" s="261"/>
      <c r="R17" s="257">
        <v>6</v>
      </c>
      <c r="S17" s="257">
        <v>7</v>
      </c>
      <c r="T17" s="147">
        <v>0.59149735474347209</v>
      </c>
      <c r="U17" s="261"/>
      <c r="V17" s="257">
        <v>7</v>
      </c>
      <c r="W17" s="257">
        <v>8</v>
      </c>
      <c r="X17" s="97">
        <v>0.11039650004061019</v>
      </c>
      <c r="Y17" s="97">
        <v>-4.2412492830401716E-2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0.5102894518677199</v>
      </c>
      <c r="E20" s="259"/>
      <c r="F20" s="260">
        <v>1</v>
      </c>
      <c r="G20" s="260">
        <v>6</v>
      </c>
      <c r="H20" s="149">
        <v>0.57787437675462672</v>
      </c>
      <c r="I20" s="259"/>
      <c r="J20" s="260">
        <v>3</v>
      </c>
      <c r="K20" s="260">
        <v>10</v>
      </c>
      <c r="L20" s="149">
        <v>0.61440708082610229</v>
      </c>
      <c r="M20" s="259"/>
      <c r="N20" s="260">
        <v>3</v>
      </c>
      <c r="O20" s="260">
        <v>12</v>
      </c>
      <c r="P20" s="149">
        <v>0.60465009251975133</v>
      </c>
      <c r="Q20" s="259"/>
      <c r="R20" s="260">
        <v>2</v>
      </c>
      <c r="S20" s="260">
        <v>11</v>
      </c>
      <c r="T20" s="149">
        <v>0.61153737530808572</v>
      </c>
      <c r="U20" s="259"/>
      <c r="V20" s="260">
        <v>2</v>
      </c>
      <c r="W20" s="260">
        <v>11</v>
      </c>
      <c r="X20" s="101">
        <v>6.3219110486685937E-2</v>
      </c>
      <c r="Y20" s="101">
        <v>-4.6706908295361949E-3</v>
      </c>
    </row>
    <row r="21" spans="1:25" ht="28.35" customHeight="1">
      <c r="A21" s="76" t="s">
        <v>14</v>
      </c>
      <c r="C21" s="96" t="s">
        <v>560</v>
      </c>
      <c r="D21" s="147">
        <v>0.53683181756848852</v>
      </c>
      <c r="E21" s="261"/>
      <c r="F21" s="257">
        <v>2</v>
      </c>
      <c r="G21" s="257">
        <v>9</v>
      </c>
      <c r="H21" s="147">
        <v>0.54337071413149118</v>
      </c>
      <c r="I21" s="261"/>
      <c r="J21" s="257">
        <v>1</v>
      </c>
      <c r="K21" s="257">
        <v>5</v>
      </c>
      <c r="L21" s="147">
        <v>0.59060841129598374</v>
      </c>
      <c r="M21" s="261"/>
      <c r="N21" s="257">
        <v>2</v>
      </c>
      <c r="O21" s="257">
        <v>9</v>
      </c>
      <c r="P21" s="147">
        <v>0.55184787210739727</v>
      </c>
      <c r="Q21" s="261"/>
      <c r="R21" s="257">
        <v>1</v>
      </c>
      <c r="S21" s="257">
        <v>4</v>
      </c>
      <c r="T21" s="147">
        <v>0.54805717430915912</v>
      </c>
      <c r="U21" s="261"/>
      <c r="V21" s="257">
        <v>1</v>
      </c>
      <c r="W21" s="257">
        <v>3</v>
      </c>
      <c r="X21" s="97">
        <v>8.6934565916008122E-2</v>
      </c>
      <c r="Y21" s="97">
        <v>-7.204644595808174E-2</v>
      </c>
    </row>
    <row r="22" spans="1:25" ht="28.35" customHeight="1">
      <c r="A22" s="76" t="s">
        <v>15</v>
      </c>
      <c r="C22" s="96" t="s">
        <v>561</v>
      </c>
      <c r="D22" s="147">
        <v>0.53976591808072116</v>
      </c>
      <c r="E22" s="261"/>
      <c r="F22" s="257">
        <v>3</v>
      </c>
      <c r="G22" s="257">
        <v>10</v>
      </c>
      <c r="H22" s="147">
        <v>0.54881458056732635</v>
      </c>
      <c r="I22" s="261"/>
      <c r="J22" s="257">
        <v>2</v>
      </c>
      <c r="K22" s="257">
        <v>6</v>
      </c>
      <c r="L22" s="147">
        <v>0.56423229804499009</v>
      </c>
      <c r="M22" s="261"/>
      <c r="N22" s="257">
        <v>1</v>
      </c>
      <c r="O22" s="257">
        <v>6</v>
      </c>
      <c r="P22" s="147">
        <v>0.61490328082645185</v>
      </c>
      <c r="Q22" s="261"/>
      <c r="R22" s="257">
        <v>3</v>
      </c>
      <c r="S22" s="257">
        <v>13</v>
      </c>
      <c r="T22" s="147">
        <v>0.64602474467874682</v>
      </c>
      <c r="U22" s="261"/>
      <c r="V22" s="257">
        <v>3</v>
      </c>
      <c r="W22" s="257">
        <v>14</v>
      </c>
      <c r="X22" s="97">
        <v>2.8092762152430284E-2</v>
      </c>
      <c r="Y22" s="97">
        <v>0.14496236198664914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0.56736219674128907</v>
      </c>
      <c r="E25" s="259"/>
      <c r="F25" s="259"/>
      <c r="G25" s="260">
        <v>13</v>
      </c>
      <c r="H25" s="149">
        <v>0.59594159216315579</v>
      </c>
      <c r="I25" s="259"/>
      <c r="J25" s="259"/>
      <c r="K25" s="260">
        <v>13</v>
      </c>
      <c r="L25" s="149">
        <v>0.62666070666038465</v>
      </c>
      <c r="M25" s="259"/>
      <c r="N25" s="259"/>
      <c r="O25" s="260">
        <v>14</v>
      </c>
      <c r="P25" s="149">
        <v>0.6174931231253431</v>
      </c>
      <c r="Q25" s="259"/>
      <c r="R25" s="259"/>
      <c r="S25" s="260">
        <v>14</v>
      </c>
      <c r="T25" s="149">
        <v>0.63732054574837238</v>
      </c>
      <c r="U25" s="259"/>
      <c r="V25" s="259"/>
      <c r="W25" s="260">
        <v>13</v>
      </c>
      <c r="X25" s="101">
        <v>5.1547190028681023E-2</v>
      </c>
      <c r="Y25" s="101">
        <v>1.7010543304679882E-2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0.54400514309409609</v>
      </c>
      <c r="E28" s="265"/>
      <c r="F28" s="265"/>
      <c r="G28" s="265"/>
      <c r="H28" s="149">
        <v>0.57305221212872348</v>
      </c>
      <c r="I28" s="265"/>
      <c r="J28" s="265"/>
      <c r="K28" s="265"/>
      <c r="L28" s="149">
        <v>0.6002311753879116</v>
      </c>
      <c r="M28" s="265"/>
      <c r="N28" s="265"/>
      <c r="O28" s="265"/>
      <c r="P28" s="149">
        <v>0.59601556409688128</v>
      </c>
      <c r="Q28" s="265"/>
      <c r="R28" s="265"/>
      <c r="S28" s="265"/>
      <c r="T28" s="149">
        <v>0.60921755442689651</v>
      </c>
      <c r="U28" s="265"/>
      <c r="V28" s="265"/>
      <c r="W28" s="265"/>
      <c r="X28" s="105">
        <v>4.7428423944523512E-2</v>
      </c>
      <c r="Y28" s="105">
        <v>1.4971529982889198E-2</v>
      </c>
    </row>
    <row r="29" spans="1:25" ht="28.35" customHeight="1">
      <c r="C29" s="96" t="s">
        <v>28</v>
      </c>
      <c r="D29" s="147">
        <v>0.52662017691911256</v>
      </c>
      <c r="E29" s="266"/>
      <c r="F29" s="266"/>
      <c r="G29" s="266"/>
      <c r="H29" s="147">
        <v>0.55425273270860642</v>
      </c>
      <c r="I29" s="266"/>
      <c r="J29" s="266"/>
      <c r="K29" s="266"/>
      <c r="L29" s="147">
        <v>0.57201168985228623</v>
      </c>
      <c r="M29" s="266"/>
      <c r="N29" s="266"/>
      <c r="O29" s="266"/>
      <c r="P29" s="147">
        <v>0.57921870861006597</v>
      </c>
      <c r="Q29" s="266"/>
      <c r="R29" s="266"/>
      <c r="S29" s="266"/>
      <c r="T29" s="147">
        <v>0.5803220992446585</v>
      </c>
      <c r="U29" s="266"/>
      <c r="V29" s="266"/>
      <c r="W29" s="266"/>
      <c r="X29" s="106">
        <v>3.2041262217856081E-2</v>
      </c>
      <c r="Y29" s="106">
        <v>1.4528390835016447E-2</v>
      </c>
    </row>
    <row r="30" spans="1:25" ht="28.35" customHeight="1">
      <c r="C30" s="96" t="s">
        <v>29</v>
      </c>
      <c r="D30" s="147">
        <v>0.52662017691911256</v>
      </c>
      <c r="E30" s="266"/>
      <c r="F30" s="266"/>
      <c r="G30" s="266"/>
      <c r="H30" s="147">
        <v>0.53597832980328886</v>
      </c>
      <c r="I30" s="266"/>
      <c r="J30" s="266"/>
      <c r="K30" s="266"/>
      <c r="L30" s="147">
        <v>0.5361378844227277</v>
      </c>
      <c r="M30" s="266"/>
      <c r="N30" s="266"/>
      <c r="O30" s="266"/>
      <c r="P30" s="147">
        <v>0.56535339364942971</v>
      </c>
      <c r="Q30" s="266"/>
      <c r="R30" s="266"/>
      <c r="S30" s="266"/>
      <c r="T30" s="147">
        <v>0.56114776724342141</v>
      </c>
      <c r="U30" s="266"/>
      <c r="V30" s="266"/>
      <c r="W30" s="266"/>
      <c r="X30" s="106">
        <v>2.9768856419520873E-4</v>
      </c>
      <c r="Y30" s="106">
        <v>4.6648229023439569E-2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29" priority="1" operator="notEqual">
      <formula>""" """</formula>
    </cfRule>
    <cfRule type="cellIs" dxfId="28" priority="2" operator="equal">
      <formula>" "</formula>
    </cfRule>
  </conditionalFormatting>
  <pageMargins left="0.7" right="0.7" top="0.75" bottom="0.75" header="0.3" footer="0.3"/>
  <pageSetup scale="49" orientation="landscape" r:id="rId1"/>
  <headerFooter differentFirst="1">
    <oddFooter xml:space="preserve">&amp;L&amp;D&amp;CGreen Mountain Care Board&amp;R&amp;P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43"/>
  <sheetViews>
    <sheetView view="pageBreakPreview" topLeftCell="B1" zoomScale="70" zoomScaleNormal="100" zoomScaleSheetLayoutView="70" workbookViewId="0">
      <selection activeCell="B1" sqref="A1:XFD1048576"/>
    </sheetView>
  </sheetViews>
  <sheetFormatPr defaultColWidth="9.140625" defaultRowHeight="15" outlineLevelRow="1" outlineLevelCol="1"/>
  <cols>
    <col min="1" max="1" width="37.140625" style="76" hidden="1" customWidth="1" outlineLevel="1"/>
    <col min="2" max="2" width="3.7109375" style="85" customWidth="1" collapsed="1"/>
    <col min="3" max="3" width="52.28515625" style="85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3.42578125" style="82" bestFit="1" customWidth="1"/>
    <col min="25" max="25" width="16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157</v>
      </c>
    </row>
    <row r="3" spans="1:25" ht="15.75">
      <c r="A3" s="84" t="s">
        <v>104</v>
      </c>
    </row>
    <row r="4" spans="1:25" ht="15.75">
      <c r="A4" s="87" t="s">
        <v>46</v>
      </c>
      <c r="B4" s="394" t="s">
        <v>157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>
      <c r="A5" s="88" t="s">
        <v>217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135" t="s">
        <v>549</v>
      </c>
      <c r="D8" s="122">
        <v>15.698630136986299</v>
      </c>
      <c r="E8" s="247">
        <v>3</v>
      </c>
      <c r="F8" s="247">
        <v>3</v>
      </c>
      <c r="G8" s="247">
        <v>3</v>
      </c>
      <c r="H8" s="122">
        <v>14.416438356164383</v>
      </c>
      <c r="I8" s="247">
        <v>2</v>
      </c>
      <c r="J8" s="247">
        <v>2</v>
      </c>
      <c r="K8" s="247">
        <v>2</v>
      </c>
      <c r="L8" s="122">
        <v>15.769863013698632</v>
      </c>
      <c r="M8" s="247">
        <v>3</v>
      </c>
      <c r="N8" s="247">
        <v>4</v>
      </c>
      <c r="O8" s="247">
        <v>4</v>
      </c>
      <c r="P8" s="122">
        <v>14.076712328767123</v>
      </c>
      <c r="Q8" s="247">
        <v>3</v>
      </c>
      <c r="R8" s="247">
        <v>3</v>
      </c>
      <c r="S8" s="247">
        <v>3</v>
      </c>
      <c r="T8" s="122">
        <v>14.180327868852459</v>
      </c>
      <c r="U8" s="247">
        <v>2</v>
      </c>
      <c r="V8" s="247">
        <v>2</v>
      </c>
      <c r="W8" s="247">
        <v>2</v>
      </c>
      <c r="X8" s="147">
        <v>9.3880653743823927E-2</v>
      </c>
      <c r="Y8" s="147">
        <v>-0.10079574841362982</v>
      </c>
    </row>
    <row r="9" spans="1:25" ht="28.35" customHeight="1">
      <c r="A9" s="76" t="s">
        <v>7</v>
      </c>
      <c r="B9" s="398"/>
      <c r="C9" s="135" t="s">
        <v>550</v>
      </c>
      <c r="D9" s="122">
        <v>16.356164383561644</v>
      </c>
      <c r="E9" s="247">
        <v>4</v>
      </c>
      <c r="F9" s="247">
        <v>4</v>
      </c>
      <c r="G9" s="247">
        <v>4</v>
      </c>
      <c r="H9" s="122">
        <v>15.397260273972602</v>
      </c>
      <c r="I9" s="247">
        <v>3</v>
      </c>
      <c r="J9" s="247">
        <v>3</v>
      </c>
      <c r="K9" s="247">
        <v>3</v>
      </c>
      <c r="L9" s="122">
        <v>15.336986301369866</v>
      </c>
      <c r="M9" s="247">
        <v>2</v>
      </c>
      <c r="N9" s="247">
        <v>3</v>
      </c>
      <c r="O9" s="247">
        <v>3</v>
      </c>
      <c r="P9" s="122">
        <v>14.257534246575343</v>
      </c>
      <c r="Q9" s="247">
        <v>4</v>
      </c>
      <c r="R9" s="247">
        <v>4</v>
      </c>
      <c r="S9" s="247">
        <v>4</v>
      </c>
      <c r="T9" s="122">
        <v>14.300546448087431</v>
      </c>
      <c r="U9" s="247">
        <v>3</v>
      </c>
      <c r="V9" s="247">
        <v>3</v>
      </c>
      <c r="W9" s="247">
        <v>3</v>
      </c>
      <c r="X9" s="147">
        <v>-3.9145907473308039E-3</v>
      </c>
      <c r="Y9" s="147">
        <v>-6.7577803938565273E-2</v>
      </c>
    </row>
    <row r="10" spans="1:25" ht="28.35" customHeight="1">
      <c r="A10" s="76" t="s">
        <v>8</v>
      </c>
      <c r="B10" s="398"/>
      <c r="C10" s="135" t="s">
        <v>551</v>
      </c>
      <c r="D10" s="122">
        <v>10.260273972602741</v>
      </c>
      <c r="E10" s="247">
        <v>1</v>
      </c>
      <c r="F10" s="247">
        <v>1</v>
      </c>
      <c r="G10" s="247">
        <v>1</v>
      </c>
      <c r="H10" s="122">
        <v>11.43835616438356</v>
      </c>
      <c r="I10" s="247">
        <v>1</v>
      </c>
      <c r="J10" s="247">
        <v>1</v>
      </c>
      <c r="K10" s="247">
        <v>1</v>
      </c>
      <c r="L10" s="122">
        <v>11.336986301369866</v>
      </c>
      <c r="M10" s="247">
        <v>1</v>
      </c>
      <c r="N10" s="247">
        <v>1</v>
      </c>
      <c r="O10" s="247">
        <v>1</v>
      </c>
      <c r="P10" s="122">
        <v>10.753424657534241</v>
      </c>
      <c r="Q10" s="247">
        <v>2</v>
      </c>
      <c r="R10" s="247">
        <v>2</v>
      </c>
      <c r="S10" s="247">
        <v>2</v>
      </c>
      <c r="T10" s="122">
        <v>10.800546448087431</v>
      </c>
      <c r="U10" s="247">
        <v>1</v>
      </c>
      <c r="V10" s="247">
        <v>1</v>
      </c>
      <c r="W10" s="247">
        <v>1</v>
      </c>
      <c r="X10" s="147">
        <v>-8.8622754491014533E-3</v>
      </c>
      <c r="Y10" s="147">
        <v>-4.7317676763675376E-2</v>
      </c>
    </row>
    <row r="11" spans="1:25" ht="28.35" customHeight="1">
      <c r="A11" s="76" t="s">
        <v>9</v>
      </c>
      <c r="B11" s="398"/>
      <c r="C11" s="135" t="s">
        <v>552</v>
      </c>
      <c r="D11" s="122">
        <v>27.534246575342465</v>
      </c>
      <c r="E11" s="247">
        <v>8</v>
      </c>
      <c r="F11" s="247">
        <v>10</v>
      </c>
      <c r="G11" s="247">
        <v>10</v>
      </c>
      <c r="H11" s="122">
        <v>28.482191780821918</v>
      </c>
      <c r="I11" s="247">
        <v>8</v>
      </c>
      <c r="J11" s="247">
        <v>10</v>
      </c>
      <c r="K11" s="247">
        <v>10</v>
      </c>
      <c r="L11" s="122">
        <v>28.068493150684933</v>
      </c>
      <c r="M11" s="247">
        <v>8</v>
      </c>
      <c r="N11" s="247">
        <v>10</v>
      </c>
      <c r="O11" s="247">
        <v>10</v>
      </c>
      <c r="P11" s="122">
        <v>27.989041095890411</v>
      </c>
      <c r="Q11" s="247">
        <v>8</v>
      </c>
      <c r="R11" s="247">
        <v>10</v>
      </c>
      <c r="S11" s="247">
        <v>10</v>
      </c>
      <c r="T11" s="122">
        <v>27.863387978142075</v>
      </c>
      <c r="U11" s="247">
        <v>8</v>
      </c>
      <c r="V11" s="247">
        <v>10</v>
      </c>
      <c r="W11" s="247">
        <v>10</v>
      </c>
      <c r="X11" s="147">
        <v>-1.4524817237398957E-2</v>
      </c>
      <c r="Y11" s="147">
        <v>-7.307309709921217E-3</v>
      </c>
    </row>
    <row r="12" spans="1:25" ht="28.35" customHeight="1">
      <c r="A12" s="76" t="s">
        <v>10</v>
      </c>
      <c r="B12" s="398"/>
      <c r="C12" s="135" t="s">
        <v>553</v>
      </c>
      <c r="D12" s="122">
        <v>17.794520547945204</v>
      </c>
      <c r="E12" s="247">
        <v>6</v>
      </c>
      <c r="F12" s="247">
        <v>7</v>
      </c>
      <c r="G12" s="247">
        <v>7</v>
      </c>
      <c r="H12" s="122">
        <v>18.063013698630137</v>
      </c>
      <c r="I12" s="247">
        <v>6</v>
      </c>
      <c r="J12" s="247">
        <v>6</v>
      </c>
      <c r="K12" s="247">
        <v>6</v>
      </c>
      <c r="L12" s="122">
        <v>16.990136986301369</v>
      </c>
      <c r="M12" s="247">
        <v>6</v>
      </c>
      <c r="N12" s="247">
        <v>7</v>
      </c>
      <c r="O12" s="247">
        <v>7</v>
      </c>
      <c r="P12" s="122">
        <v>18.965753424657535</v>
      </c>
      <c r="Q12" s="247">
        <v>6</v>
      </c>
      <c r="R12" s="247">
        <v>7</v>
      </c>
      <c r="S12" s="247">
        <v>7</v>
      </c>
      <c r="T12" s="122">
        <v>19.598360655737707</v>
      </c>
      <c r="U12" s="247">
        <v>7</v>
      </c>
      <c r="V12" s="247">
        <v>8</v>
      </c>
      <c r="W12" s="247">
        <v>8</v>
      </c>
      <c r="X12" s="147">
        <v>-5.9396329440315476E-2</v>
      </c>
      <c r="Y12" s="147">
        <v>0.15351398705844854</v>
      </c>
    </row>
    <row r="13" spans="1:25" ht="28.35" customHeight="1">
      <c r="A13" s="76" t="s">
        <v>11</v>
      </c>
      <c r="B13" s="398"/>
      <c r="C13" s="135" t="s">
        <v>554</v>
      </c>
      <c r="D13" s="122">
        <v>15.249315068493148</v>
      </c>
      <c r="E13" s="247">
        <v>2</v>
      </c>
      <c r="F13" s="247">
        <v>2</v>
      </c>
      <c r="G13" s="247">
        <v>2</v>
      </c>
      <c r="H13" s="122">
        <v>16.295890410958908</v>
      </c>
      <c r="I13" s="247">
        <v>4</v>
      </c>
      <c r="J13" s="247">
        <v>4</v>
      </c>
      <c r="K13" s="247">
        <v>4</v>
      </c>
      <c r="L13" s="122">
        <v>15.849315068493148</v>
      </c>
      <c r="M13" s="247">
        <v>4</v>
      </c>
      <c r="N13" s="247">
        <v>5</v>
      </c>
      <c r="O13" s="247">
        <v>5</v>
      </c>
      <c r="P13" s="122">
        <v>19.082191780821919</v>
      </c>
      <c r="Q13" s="247">
        <v>7</v>
      </c>
      <c r="R13" s="247">
        <v>8</v>
      </c>
      <c r="S13" s="247">
        <v>8</v>
      </c>
      <c r="T13" s="122">
        <v>16.931693989071047</v>
      </c>
      <c r="U13" s="247">
        <v>5</v>
      </c>
      <c r="V13" s="247">
        <v>6</v>
      </c>
      <c r="W13" s="247">
        <v>6</v>
      </c>
      <c r="X13" s="147">
        <v>-2.7404169468729367E-2</v>
      </c>
      <c r="Y13" s="147">
        <v>6.829184200707572E-2</v>
      </c>
    </row>
    <row r="14" spans="1:25" ht="28.35" customHeight="1">
      <c r="A14" s="76" t="s">
        <v>13</v>
      </c>
      <c r="B14" s="398"/>
      <c r="C14" s="135" t="s">
        <v>555</v>
      </c>
      <c r="D14" s="122">
        <v>16.463013698630139</v>
      </c>
      <c r="E14" s="247">
        <v>5</v>
      </c>
      <c r="F14" s="247">
        <v>5</v>
      </c>
      <c r="G14" s="247">
        <v>5</v>
      </c>
      <c r="H14" s="122">
        <v>17.150684931506856</v>
      </c>
      <c r="I14" s="247">
        <v>5</v>
      </c>
      <c r="J14" s="247">
        <v>5</v>
      </c>
      <c r="K14" s="247">
        <v>5</v>
      </c>
      <c r="L14" s="122">
        <v>16.600000000000001</v>
      </c>
      <c r="M14" s="247">
        <v>5</v>
      </c>
      <c r="N14" s="247">
        <v>6</v>
      </c>
      <c r="O14" s="247">
        <v>6</v>
      </c>
      <c r="P14" s="122">
        <v>16.657534246575342</v>
      </c>
      <c r="Q14" s="247">
        <v>5</v>
      </c>
      <c r="R14" s="247">
        <v>5</v>
      </c>
      <c r="S14" s="247">
        <v>5</v>
      </c>
      <c r="T14" s="122">
        <v>16.669398907103826</v>
      </c>
      <c r="U14" s="247">
        <v>4</v>
      </c>
      <c r="V14" s="247">
        <v>5</v>
      </c>
      <c r="W14" s="247">
        <v>5</v>
      </c>
      <c r="X14" s="147">
        <v>-3.2108626198083301E-2</v>
      </c>
      <c r="Y14" s="147">
        <v>4.1806570544473676E-3</v>
      </c>
    </row>
    <row r="15" spans="1:25" ht="28.35" customHeight="1" thickBot="1">
      <c r="A15" s="76" t="s">
        <v>16</v>
      </c>
      <c r="B15" s="399"/>
      <c r="C15" s="230" t="s">
        <v>556</v>
      </c>
      <c r="D15" s="124">
        <v>22.030136986301361</v>
      </c>
      <c r="E15" s="248">
        <v>7</v>
      </c>
      <c r="F15" s="248">
        <v>8</v>
      </c>
      <c r="G15" s="248">
        <v>8</v>
      </c>
      <c r="H15" s="124">
        <v>24.816438356164383</v>
      </c>
      <c r="I15" s="248">
        <v>7</v>
      </c>
      <c r="J15" s="248">
        <v>9</v>
      </c>
      <c r="K15" s="248">
        <v>9</v>
      </c>
      <c r="L15" s="124">
        <v>24.290410958904104</v>
      </c>
      <c r="M15" s="248">
        <v>7</v>
      </c>
      <c r="N15" s="248">
        <v>8</v>
      </c>
      <c r="O15" s="248">
        <v>8</v>
      </c>
      <c r="P15" s="124">
        <v>0</v>
      </c>
      <c r="Q15" s="248">
        <v>1</v>
      </c>
      <c r="R15" s="248">
        <v>1</v>
      </c>
      <c r="S15" s="248">
        <v>1</v>
      </c>
      <c r="T15" s="124">
        <v>17.259562841530059</v>
      </c>
      <c r="U15" s="248">
        <v>6</v>
      </c>
      <c r="V15" s="248">
        <v>7</v>
      </c>
      <c r="W15" s="248">
        <v>7</v>
      </c>
      <c r="X15" s="148">
        <v>-2.1196732170457255E-2</v>
      </c>
      <c r="Y15" s="148">
        <v>-0.28944953336809465</v>
      </c>
    </row>
    <row r="16" spans="1:25" ht="28.35" customHeight="1" thickTop="1">
      <c r="A16" s="76" t="s">
        <v>3</v>
      </c>
      <c r="C16" s="134" t="s">
        <v>557</v>
      </c>
      <c r="D16" s="126">
        <v>16.668493150684931</v>
      </c>
      <c r="E16" s="249"/>
      <c r="F16" s="250">
        <v>6</v>
      </c>
      <c r="G16" s="250">
        <v>6</v>
      </c>
      <c r="H16" s="126">
        <v>18.446575342465749</v>
      </c>
      <c r="I16" s="249"/>
      <c r="J16" s="250">
        <v>7</v>
      </c>
      <c r="K16" s="250">
        <v>7</v>
      </c>
      <c r="L16" s="126">
        <v>15.328767123287671</v>
      </c>
      <c r="M16" s="249"/>
      <c r="N16" s="250">
        <v>2</v>
      </c>
      <c r="O16" s="250">
        <v>2</v>
      </c>
      <c r="P16" s="126">
        <v>17.32328767123288</v>
      </c>
      <c r="Q16" s="249"/>
      <c r="R16" s="250">
        <v>6</v>
      </c>
      <c r="S16" s="250">
        <v>6</v>
      </c>
      <c r="T16" s="126">
        <v>14.724043715846994</v>
      </c>
      <c r="U16" s="249"/>
      <c r="V16" s="250">
        <v>4</v>
      </c>
      <c r="W16" s="250">
        <v>4</v>
      </c>
      <c r="X16" s="149">
        <v>-0.16901826823110033</v>
      </c>
      <c r="Y16" s="149">
        <v>-3.9450231227139754E-2</v>
      </c>
    </row>
    <row r="17" spans="1:25" ht="28.35" customHeight="1">
      <c r="A17" s="76" t="s">
        <v>12</v>
      </c>
      <c r="C17" s="135" t="s">
        <v>558</v>
      </c>
      <c r="D17" s="122">
        <v>24.380821917808213</v>
      </c>
      <c r="E17" s="251"/>
      <c r="F17" s="247">
        <v>9</v>
      </c>
      <c r="G17" s="247">
        <v>9</v>
      </c>
      <c r="H17" s="122">
        <v>23.583561643835612</v>
      </c>
      <c r="I17" s="251"/>
      <c r="J17" s="247">
        <v>8</v>
      </c>
      <c r="K17" s="247">
        <v>8</v>
      </c>
      <c r="L17" s="122">
        <v>24.736986301369864</v>
      </c>
      <c r="M17" s="251"/>
      <c r="N17" s="247">
        <v>9</v>
      </c>
      <c r="O17" s="247">
        <v>9</v>
      </c>
      <c r="P17" s="122">
        <v>23.342465753424658</v>
      </c>
      <c r="Q17" s="251"/>
      <c r="R17" s="247">
        <v>9</v>
      </c>
      <c r="S17" s="247">
        <v>9</v>
      </c>
      <c r="T17" s="122">
        <v>24.338797814207645</v>
      </c>
      <c r="U17" s="251"/>
      <c r="V17" s="247">
        <v>9</v>
      </c>
      <c r="W17" s="247">
        <v>9</v>
      </c>
      <c r="X17" s="147">
        <v>4.8907992565055958E-2</v>
      </c>
      <c r="Y17" s="147">
        <v>-1.6096887563873064E-2</v>
      </c>
    </row>
    <row r="18" spans="1:25" ht="28.35" customHeight="1">
      <c r="C18" s="133"/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50"/>
      <c r="Y18" s="150"/>
    </row>
    <row r="19" spans="1:25" s="90" customFormat="1" ht="28.35" customHeight="1">
      <c r="A19" s="76"/>
      <c r="B19" s="91" t="s">
        <v>24</v>
      </c>
      <c r="C19" s="130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231"/>
      <c r="Y19" s="232"/>
    </row>
    <row r="20" spans="1:25" ht="28.35" customHeight="1">
      <c r="A20" s="76" t="s">
        <v>5</v>
      </c>
      <c r="C20" s="134" t="s">
        <v>559</v>
      </c>
      <c r="D20" s="126">
        <v>175.66575342465754</v>
      </c>
      <c r="E20" s="249"/>
      <c r="F20" s="250">
        <v>3</v>
      </c>
      <c r="G20" s="250">
        <v>13</v>
      </c>
      <c r="H20" s="126">
        <v>169.2876712328767</v>
      </c>
      <c r="I20" s="249"/>
      <c r="J20" s="250">
        <v>3</v>
      </c>
      <c r="K20" s="250">
        <v>13</v>
      </c>
      <c r="L20" s="126">
        <v>187.87945205479451</v>
      </c>
      <c r="M20" s="249"/>
      <c r="N20" s="250">
        <v>3</v>
      </c>
      <c r="O20" s="250">
        <v>13</v>
      </c>
      <c r="P20" s="126">
        <v>183.30136986301369</v>
      </c>
      <c r="Q20" s="249"/>
      <c r="R20" s="250">
        <v>3</v>
      </c>
      <c r="S20" s="250">
        <v>13</v>
      </c>
      <c r="T20" s="126">
        <v>191.85792349726776</v>
      </c>
      <c r="U20" s="249"/>
      <c r="V20" s="250">
        <v>3</v>
      </c>
      <c r="W20" s="250">
        <v>13</v>
      </c>
      <c r="X20" s="149">
        <v>0.10982359605114089</v>
      </c>
      <c r="Y20" s="149">
        <v>2.1175660238315741E-2</v>
      </c>
    </row>
    <row r="21" spans="1:25" ht="28.35" customHeight="1">
      <c r="A21" s="76" t="s">
        <v>14</v>
      </c>
      <c r="C21" s="135" t="s">
        <v>560</v>
      </c>
      <c r="D21" s="122">
        <v>86.835616438356169</v>
      </c>
      <c r="E21" s="251"/>
      <c r="F21" s="247">
        <v>2</v>
      </c>
      <c r="G21" s="247">
        <v>12</v>
      </c>
      <c r="H21" s="122">
        <v>90.66849315068491</v>
      </c>
      <c r="I21" s="251"/>
      <c r="J21" s="247">
        <v>2</v>
      </c>
      <c r="K21" s="247">
        <v>12</v>
      </c>
      <c r="L21" s="122">
        <v>91.468493150684949</v>
      </c>
      <c r="M21" s="251"/>
      <c r="N21" s="247">
        <v>2</v>
      </c>
      <c r="O21" s="247">
        <v>12</v>
      </c>
      <c r="P21" s="122">
        <v>89.999999999999986</v>
      </c>
      <c r="Q21" s="251"/>
      <c r="R21" s="247">
        <v>2</v>
      </c>
      <c r="S21" s="247">
        <v>12</v>
      </c>
      <c r="T21" s="122">
        <v>87.655737704918039</v>
      </c>
      <c r="U21" s="251"/>
      <c r="V21" s="247">
        <v>2</v>
      </c>
      <c r="W21" s="247">
        <v>12</v>
      </c>
      <c r="X21" s="147">
        <v>8.8233516649547372E-3</v>
      </c>
      <c r="Y21" s="147">
        <v>-4.1683811708647989E-2</v>
      </c>
    </row>
    <row r="22" spans="1:25" ht="28.35" customHeight="1">
      <c r="A22" s="76" t="s">
        <v>15</v>
      </c>
      <c r="C22" s="135" t="s">
        <v>561</v>
      </c>
      <c r="D22" s="122">
        <v>35.271232876712332</v>
      </c>
      <c r="E22" s="251"/>
      <c r="F22" s="247">
        <v>1</v>
      </c>
      <c r="G22" s="247">
        <v>11</v>
      </c>
      <c r="H22" s="122">
        <v>34.241095890410961</v>
      </c>
      <c r="I22" s="251"/>
      <c r="J22" s="247">
        <v>1</v>
      </c>
      <c r="K22" s="247">
        <v>11</v>
      </c>
      <c r="L22" s="122">
        <v>36.246575342465754</v>
      </c>
      <c r="M22" s="251"/>
      <c r="N22" s="247">
        <v>1</v>
      </c>
      <c r="O22" s="247">
        <v>11</v>
      </c>
      <c r="P22" s="122">
        <v>34.27671232876714</v>
      </c>
      <c r="Q22" s="251"/>
      <c r="R22" s="247">
        <v>1</v>
      </c>
      <c r="S22" s="247">
        <v>11</v>
      </c>
      <c r="T22" s="122">
        <v>35.319672131147541</v>
      </c>
      <c r="U22" s="251"/>
      <c r="V22" s="247">
        <v>1</v>
      </c>
      <c r="W22" s="247">
        <v>11</v>
      </c>
      <c r="X22" s="147">
        <v>5.8569371099375767E-2</v>
      </c>
      <c r="Y22" s="147">
        <v>-2.5572159647101134E-2</v>
      </c>
    </row>
    <row r="23" spans="1:25" ht="28.35" customHeight="1">
      <c r="C23" s="133"/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52"/>
      <c r="Y23" s="152"/>
    </row>
    <row r="24" spans="1:25" s="90" customFormat="1" ht="28.35" customHeight="1">
      <c r="B24" s="91" t="s">
        <v>25</v>
      </c>
      <c r="C24" s="130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231"/>
      <c r="Y24" s="232"/>
    </row>
    <row r="25" spans="1:25" ht="28.35" customHeight="1">
      <c r="A25" s="161" t="s">
        <v>214</v>
      </c>
      <c r="C25" s="134" t="s">
        <v>562</v>
      </c>
      <c r="D25" s="126">
        <v>341.40273972602739</v>
      </c>
      <c r="E25" s="249"/>
      <c r="F25" s="249"/>
      <c r="G25" s="250">
        <v>14</v>
      </c>
      <c r="H25" s="126">
        <v>347.99452054794523</v>
      </c>
      <c r="I25" s="249"/>
      <c r="J25" s="249"/>
      <c r="K25" s="250">
        <v>14</v>
      </c>
      <c r="L25" s="126">
        <v>343.96986301369861</v>
      </c>
      <c r="M25" s="249"/>
      <c r="N25" s="249"/>
      <c r="O25" s="250">
        <v>14</v>
      </c>
      <c r="P25" s="126">
        <v>365.78356164585915</v>
      </c>
      <c r="Q25" s="249"/>
      <c r="R25" s="249"/>
      <c r="S25" s="250">
        <v>14</v>
      </c>
      <c r="T25" s="126">
        <v>352.41256830601094</v>
      </c>
      <c r="U25" s="249"/>
      <c r="V25" s="249"/>
      <c r="W25" s="250">
        <v>14</v>
      </c>
      <c r="X25" s="149">
        <v>-1.1565289958903602E-2</v>
      </c>
      <c r="Y25" s="149">
        <v>2.4544898260392412E-2</v>
      </c>
    </row>
    <row r="26" spans="1:25" ht="28.35" customHeight="1">
      <c r="C26" s="133"/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233"/>
      <c r="Y26" s="233"/>
    </row>
    <row r="27" spans="1:25" s="90" customFormat="1" ht="28.35" customHeight="1">
      <c r="B27" s="91" t="s">
        <v>26</v>
      </c>
      <c r="C27" s="130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231"/>
      <c r="Y27" s="232"/>
    </row>
    <row r="28" spans="1:25" ht="28.35" customHeight="1">
      <c r="A28" s="76" t="s">
        <v>102</v>
      </c>
      <c r="C28" s="134" t="s">
        <v>27</v>
      </c>
      <c r="D28" s="122">
        <v>821.61095890410957</v>
      </c>
      <c r="E28" s="251"/>
      <c r="F28" s="247"/>
      <c r="G28" s="247"/>
      <c r="H28" s="122">
        <v>830.28219178082179</v>
      </c>
      <c r="I28" s="251"/>
      <c r="J28" s="247"/>
      <c r="K28" s="247"/>
      <c r="L28" s="122">
        <v>843.87232876712324</v>
      </c>
      <c r="M28" s="251"/>
      <c r="N28" s="247"/>
      <c r="O28" s="247"/>
      <c r="P28" s="122">
        <v>835.80958904311979</v>
      </c>
      <c r="Q28" s="251"/>
      <c r="R28" s="247"/>
      <c r="S28" s="247"/>
      <c r="T28" s="122">
        <v>843.91256830601094</v>
      </c>
      <c r="U28" s="251"/>
      <c r="V28" s="247"/>
      <c r="W28" s="247"/>
      <c r="X28" s="147">
        <v>1.6368094029757252E-2</v>
      </c>
      <c r="Y28" s="147">
        <v>4.768439195834695E-5</v>
      </c>
    </row>
    <row r="29" spans="1:25" ht="28.35" customHeight="1">
      <c r="C29" s="135" t="s">
        <v>28</v>
      </c>
      <c r="D29" s="122">
        <v>19.912328767123284</v>
      </c>
      <c r="E29" s="255"/>
      <c r="F29" s="255"/>
      <c r="G29" s="255"/>
      <c r="H29" s="122">
        <v>21.015068493150679</v>
      </c>
      <c r="I29" s="255"/>
      <c r="J29" s="255"/>
      <c r="K29" s="255"/>
      <c r="L29" s="122">
        <v>20.640273972602735</v>
      </c>
      <c r="M29" s="255"/>
      <c r="N29" s="255"/>
      <c r="O29" s="255"/>
      <c r="P29" s="122">
        <v>19.023972602739725</v>
      </c>
      <c r="Q29" s="255"/>
      <c r="R29" s="255"/>
      <c r="S29" s="255"/>
      <c r="T29" s="122">
        <v>18.428961748633881</v>
      </c>
      <c r="U29" s="255"/>
      <c r="V29" s="255"/>
      <c r="W29" s="255"/>
      <c r="X29" s="235">
        <v>-1.7834560980379277E-2</v>
      </c>
      <c r="Y29" s="235">
        <v>-0.10713579804725859</v>
      </c>
    </row>
    <row r="30" spans="1:25" ht="28.35" customHeight="1">
      <c r="C30" s="135" t="s">
        <v>29</v>
      </c>
      <c r="D30" s="122">
        <v>16.409589041095892</v>
      </c>
      <c r="E30" s="255"/>
      <c r="F30" s="255"/>
      <c r="G30" s="255"/>
      <c r="H30" s="122">
        <v>16.723287671232882</v>
      </c>
      <c r="I30" s="255"/>
      <c r="J30" s="255"/>
      <c r="K30" s="255"/>
      <c r="L30" s="122">
        <v>16.224657534246575</v>
      </c>
      <c r="M30" s="255"/>
      <c r="N30" s="255"/>
      <c r="O30" s="255"/>
      <c r="P30" s="122">
        <v>15.457534246575342</v>
      </c>
      <c r="Q30" s="255"/>
      <c r="R30" s="255"/>
      <c r="S30" s="255"/>
      <c r="T30" s="122">
        <v>16.800546448087438</v>
      </c>
      <c r="U30" s="255"/>
      <c r="V30" s="255"/>
      <c r="W30" s="255"/>
      <c r="X30" s="235">
        <v>-2.9816513761468211E-2</v>
      </c>
      <c r="Y30" s="235">
        <v>3.5494673007753219E-2</v>
      </c>
    </row>
    <row r="31" spans="1:25" ht="28.35" customHeight="1">
      <c r="C31" s="133"/>
      <c r="D31" s="132"/>
      <c r="E31" s="237"/>
      <c r="F31" s="237"/>
      <c r="G31" s="237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233"/>
      <c r="Y31" s="233"/>
    </row>
    <row r="32" spans="1:25" s="90" customFormat="1" ht="28.35" customHeight="1" outlineLevel="1">
      <c r="B32" s="91" t="s">
        <v>523</v>
      </c>
      <c r="C32" s="130"/>
      <c r="D32" s="136"/>
      <c r="E32" s="236"/>
      <c r="F32" s="236"/>
      <c r="G32" s="236"/>
      <c r="H32" s="136"/>
      <c r="I32" s="129"/>
      <c r="J32" s="129"/>
      <c r="K32" s="129"/>
      <c r="L32" s="136" t="s">
        <v>212</v>
      </c>
      <c r="M32" s="129"/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231"/>
      <c r="Y32" s="232"/>
    </row>
    <row r="33" spans="1:25" ht="28.35" customHeight="1" outlineLevel="1">
      <c r="A33" s="76" t="s">
        <v>41</v>
      </c>
      <c r="C33" s="134" t="s">
        <v>30</v>
      </c>
      <c r="D33" s="126" t="s">
        <v>4</v>
      </c>
      <c r="E33" s="238"/>
      <c r="F33" s="238"/>
      <c r="G33" s="220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234" t="s">
        <v>563</v>
      </c>
      <c r="Y33" s="234" t="s">
        <v>563</v>
      </c>
    </row>
    <row r="34" spans="1:25" ht="28.35" customHeight="1" outlineLevel="1">
      <c r="A34" s="76" t="s">
        <v>42</v>
      </c>
      <c r="C34" s="135" t="s">
        <v>31</v>
      </c>
      <c r="D34" s="126" t="s">
        <v>4</v>
      </c>
      <c r="E34" s="239"/>
      <c r="F34" s="239"/>
      <c r="G34" s="221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235"/>
      <c r="Y34" s="234" t="s">
        <v>563</v>
      </c>
    </row>
    <row r="35" spans="1:25" ht="28.35" customHeight="1" outlineLevel="1">
      <c r="A35" s="76" t="s">
        <v>43</v>
      </c>
      <c r="C35" s="135" t="s">
        <v>32</v>
      </c>
      <c r="D35" s="126" t="s">
        <v>4</v>
      </c>
      <c r="E35" s="239"/>
      <c r="F35" s="239"/>
      <c r="G35" s="221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235"/>
      <c r="Y35" s="234" t="s">
        <v>563</v>
      </c>
    </row>
    <row r="36" spans="1:25" ht="28.35" customHeight="1" outlineLevel="1">
      <c r="A36" s="76" t="s">
        <v>44</v>
      </c>
      <c r="C36" s="135" t="s">
        <v>33</v>
      </c>
      <c r="D36" s="126" t="s">
        <v>4</v>
      </c>
      <c r="E36" s="239"/>
      <c r="F36" s="239"/>
      <c r="G36" s="221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235"/>
      <c r="Y36" s="234" t="s">
        <v>563</v>
      </c>
    </row>
    <row r="37" spans="1:25" ht="28.35" customHeight="1" outlineLevel="1">
      <c r="A37" s="162" t="s">
        <v>215</v>
      </c>
      <c r="C37" s="135" t="s">
        <v>216</v>
      </c>
      <c r="D37" s="126" t="s">
        <v>4</v>
      </c>
      <c r="E37" s="239"/>
      <c r="F37" s="239"/>
      <c r="G37" s="221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235"/>
      <c r="Y37" s="234" t="s">
        <v>563</v>
      </c>
    </row>
    <row r="38" spans="1:25" ht="20.100000000000001" hidden="1" customHeight="1" outlineLevel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  <row r="43" spans="1:25">
      <c r="C43" s="171"/>
    </row>
  </sheetData>
  <mergeCells count="20">
    <mergeCell ref="B8:B15"/>
    <mergeCell ref="D5:D6"/>
    <mergeCell ref="H5:H6"/>
    <mergeCell ref="L5:L6"/>
    <mergeCell ref="P5:P6"/>
    <mergeCell ref="E5:G5"/>
    <mergeCell ref="I5:K5"/>
    <mergeCell ref="M5:O5"/>
    <mergeCell ref="X4:Y4"/>
    <mergeCell ref="X5:X6"/>
    <mergeCell ref="Y5:Y6"/>
    <mergeCell ref="U5:W5"/>
    <mergeCell ref="B4:C4"/>
    <mergeCell ref="D4:G4"/>
    <mergeCell ref="H4:K4"/>
    <mergeCell ref="L4:O4"/>
    <mergeCell ref="P4:S4"/>
    <mergeCell ref="T4:W4"/>
    <mergeCell ref="T5:T6"/>
    <mergeCell ref="Q5:S5"/>
  </mergeCells>
  <conditionalFormatting sqref="A37">
    <cfRule type="cellIs" dxfId="121" priority="1" operator="notEqual">
      <formula>""" """</formula>
    </cfRule>
    <cfRule type="cellIs" dxfId="120" priority="2" operator="equal">
      <formula>" "</formula>
    </cfRule>
  </conditionalFormatting>
  <pageMargins left="0.7" right="0.7" top="0.75" bottom="0.75" header="0.3" footer="0.3"/>
  <pageSetup scale="49" fitToHeight="0" orientation="landscape" r:id="rId1"/>
  <headerFooter differentFirst="1">
    <oddFooter xml:space="preserve">&amp;L&amp;D&amp;CGreen Mountain Care Board&amp;R&amp;P 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0.85546875" style="82" customWidth="1"/>
    <col min="25" max="25" width="9.140625" style="82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573</v>
      </c>
    </row>
    <row r="3" spans="1:25" ht="15.75">
      <c r="A3" s="84" t="s">
        <v>104</v>
      </c>
    </row>
    <row r="4" spans="1:25" ht="15.75">
      <c r="A4" s="87" t="s">
        <v>88</v>
      </c>
      <c r="B4" s="394" t="s">
        <v>573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260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3.1043139827917865</v>
      </c>
      <c r="E8" s="257">
        <v>6</v>
      </c>
      <c r="F8" s="257">
        <v>6</v>
      </c>
      <c r="G8" s="257">
        <v>8</v>
      </c>
      <c r="H8" s="122">
        <v>3.369131484622744</v>
      </c>
      <c r="I8" s="257">
        <v>7</v>
      </c>
      <c r="J8" s="257">
        <v>7</v>
      </c>
      <c r="K8" s="257">
        <v>9</v>
      </c>
      <c r="L8" s="122">
        <v>2.960094949716634</v>
      </c>
      <c r="M8" s="257">
        <v>5</v>
      </c>
      <c r="N8" s="257">
        <v>5</v>
      </c>
      <c r="O8" s="257">
        <v>6</v>
      </c>
      <c r="P8" s="122">
        <v>3.1611141201229915</v>
      </c>
      <c r="Q8" s="257">
        <v>4</v>
      </c>
      <c r="R8" s="257">
        <v>4</v>
      </c>
      <c r="S8" s="257">
        <v>6</v>
      </c>
      <c r="T8" s="122">
        <v>3.0205738169007925</v>
      </c>
      <c r="U8" s="257">
        <v>5</v>
      </c>
      <c r="V8" s="257">
        <v>6</v>
      </c>
      <c r="W8" s="257">
        <v>8</v>
      </c>
      <c r="X8" s="97">
        <v>-0.12140711538656723</v>
      </c>
      <c r="Y8" s="97">
        <v>2.043139433414054E-2</v>
      </c>
    </row>
    <row r="9" spans="1:25" ht="28.35" customHeight="1">
      <c r="A9" s="76" t="s">
        <v>7</v>
      </c>
      <c r="B9" s="398"/>
      <c r="C9" s="96" t="s">
        <v>550</v>
      </c>
      <c r="D9" s="122">
        <v>4.642015648655641</v>
      </c>
      <c r="E9" s="257">
        <v>8</v>
      </c>
      <c r="F9" s="257">
        <v>9</v>
      </c>
      <c r="G9" s="257">
        <v>12</v>
      </c>
      <c r="H9" s="122">
        <v>4.487700292533666</v>
      </c>
      <c r="I9" s="257">
        <v>8</v>
      </c>
      <c r="J9" s="257">
        <v>9</v>
      </c>
      <c r="K9" s="257">
        <v>12</v>
      </c>
      <c r="L9" s="122">
        <v>4.0007916746053125</v>
      </c>
      <c r="M9" s="257">
        <v>7</v>
      </c>
      <c r="N9" s="257">
        <v>8</v>
      </c>
      <c r="O9" s="257">
        <v>10</v>
      </c>
      <c r="P9" s="122">
        <v>4.9436687366322758</v>
      </c>
      <c r="Q9" s="257">
        <v>8</v>
      </c>
      <c r="R9" s="257">
        <v>9</v>
      </c>
      <c r="S9" s="257">
        <v>13</v>
      </c>
      <c r="T9" s="122">
        <v>4.0427029538080825</v>
      </c>
      <c r="U9" s="257">
        <v>8</v>
      </c>
      <c r="V9" s="257">
        <v>9</v>
      </c>
      <c r="W9" s="257">
        <v>11</v>
      </c>
      <c r="X9" s="97">
        <v>-0.10849847052808748</v>
      </c>
      <c r="Y9" s="97">
        <v>1.0475746455082424E-2</v>
      </c>
    </row>
    <row r="10" spans="1:25" ht="28.35" customHeight="1">
      <c r="A10" s="76" t="s">
        <v>8</v>
      </c>
      <c r="B10" s="398"/>
      <c r="C10" s="96" t="s">
        <v>551</v>
      </c>
      <c r="D10" s="122">
        <v>0.8655191199250194</v>
      </c>
      <c r="E10" s="257">
        <v>1</v>
      </c>
      <c r="F10" s="257">
        <v>1</v>
      </c>
      <c r="G10" s="257">
        <v>1</v>
      </c>
      <c r="H10" s="122">
        <v>0.90316740555869357</v>
      </c>
      <c r="I10" s="257">
        <v>2</v>
      </c>
      <c r="J10" s="257">
        <v>2</v>
      </c>
      <c r="K10" s="257">
        <v>2</v>
      </c>
      <c r="L10" s="122">
        <v>0.92998619270709992</v>
      </c>
      <c r="M10" s="257">
        <v>1</v>
      </c>
      <c r="N10" s="257">
        <v>1</v>
      </c>
      <c r="O10" s="257">
        <v>1</v>
      </c>
      <c r="P10" s="122">
        <v>0.85677551518468253</v>
      </c>
      <c r="Q10" s="257">
        <v>2</v>
      </c>
      <c r="R10" s="257">
        <v>2</v>
      </c>
      <c r="S10" s="257">
        <v>2</v>
      </c>
      <c r="T10" s="122">
        <v>0.95538132471590609</v>
      </c>
      <c r="U10" s="257">
        <v>2</v>
      </c>
      <c r="V10" s="257">
        <v>2</v>
      </c>
      <c r="W10" s="257">
        <v>2</v>
      </c>
      <c r="X10" s="97">
        <v>2.9694148596755898E-2</v>
      </c>
      <c r="Y10" s="97">
        <v>2.7306998972622898E-2</v>
      </c>
    </row>
    <row r="11" spans="1:25" ht="28.35" customHeight="1">
      <c r="A11" s="76" t="s">
        <v>9</v>
      </c>
      <c r="B11" s="398"/>
      <c r="C11" s="96" t="s">
        <v>552</v>
      </c>
      <c r="D11" s="122">
        <v>1.7737110623716392</v>
      </c>
      <c r="E11" s="257">
        <v>2</v>
      </c>
      <c r="F11" s="257">
        <v>2</v>
      </c>
      <c r="G11" s="257">
        <v>3</v>
      </c>
      <c r="H11" s="122">
        <v>1.4629894137793182</v>
      </c>
      <c r="I11" s="257">
        <v>3</v>
      </c>
      <c r="J11" s="257">
        <v>3</v>
      </c>
      <c r="K11" s="257">
        <v>3</v>
      </c>
      <c r="L11" s="122">
        <v>1.7578992957823207</v>
      </c>
      <c r="M11" s="257">
        <v>2</v>
      </c>
      <c r="N11" s="257">
        <v>2</v>
      </c>
      <c r="O11" s="257">
        <v>3</v>
      </c>
      <c r="P11" s="122">
        <v>1.4573667277374234</v>
      </c>
      <c r="Q11" s="257">
        <v>3</v>
      </c>
      <c r="R11" s="257">
        <v>3</v>
      </c>
      <c r="S11" s="257">
        <v>3</v>
      </c>
      <c r="T11" s="122">
        <v>1.3414622523376516</v>
      </c>
      <c r="U11" s="257">
        <v>3</v>
      </c>
      <c r="V11" s="257">
        <v>3</v>
      </c>
      <c r="W11" s="257">
        <v>3</v>
      </c>
      <c r="X11" s="97">
        <v>0.20158032534300174</v>
      </c>
      <c r="Y11" s="97">
        <v>-0.23689470975033389</v>
      </c>
    </row>
    <row r="12" spans="1:25" ht="28.35" customHeight="1">
      <c r="A12" s="76" t="s">
        <v>10</v>
      </c>
      <c r="B12" s="398"/>
      <c r="C12" s="96" t="s">
        <v>553</v>
      </c>
      <c r="D12" s="122">
        <v>4.3322155848597657</v>
      </c>
      <c r="E12" s="257">
        <v>7</v>
      </c>
      <c r="F12" s="257">
        <v>8</v>
      </c>
      <c r="G12" s="257">
        <v>10</v>
      </c>
      <c r="H12" s="122">
        <v>3.2324996876658632</v>
      </c>
      <c r="I12" s="257">
        <v>6</v>
      </c>
      <c r="J12" s="257">
        <v>6</v>
      </c>
      <c r="K12" s="257">
        <v>8</v>
      </c>
      <c r="L12" s="122">
        <v>4.4095138170281674</v>
      </c>
      <c r="M12" s="257">
        <v>8</v>
      </c>
      <c r="N12" s="257">
        <v>9</v>
      </c>
      <c r="O12" s="257">
        <v>11</v>
      </c>
      <c r="P12" s="122">
        <v>3.753876987192597</v>
      </c>
      <c r="Q12" s="257">
        <v>6</v>
      </c>
      <c r="R12" s="257">
        <v>6</v>
      </c>
      <c r="S12" s="257">
        <v>8</v>
      </c>
      <c r="T12" s="122">
        <v>3.8536091246742816</v>
      </c>
      <c r="U12" s="257">
        <v>7</v>
      </c>
      <c r="V12" s="257">
        <v>8</v>
      </c>
      <c r="W12" s="257">
        <v>10</v>
      </c>
      <c r="X12" s="97">
        <v>0.36411886870504473</v>
      </c>
      <c r="Y12" s="97">
        <v>-0.12606938438590554</v>
      </c>
    </row>
    <row r="13" spans="1:25" ht="28.35" customHeight="1">
      <c r="A13" s="76" t="s">
        <v>11</v>
      </c>
      <c r="B13" s="398"/>
      <c r="C13" s="96" t="s">
        <v>554</v>
      </c>
      <c r="D13" s="122">
        <v>2.7413264474025412</v>
      </c>
      <c r="E13" s="257">
        <v>4</v>
      </c>
      <c r="F13" s="257">
        <v>4</v>
      </c>
      <c r="G13" s="257">
        <v>6</v>
      </c>
      <c r="H13" s="122">
        <v>2.6476663689902402</v>
      </c>
      <c r="I13" s="257">
        <v>4</v>
      </c>
      <c r="J13" s="257">
        <v>4</v>
      </c>
      <c r="K13" s="257">
        <v>6</v>
      </c>
      <c r="L13" s="122">
        <v>3.216292107404394</v>
      </c>
      <c r="M13" s="257">
        <v>6</v>
      </c>
      <c r="N13" s="257">
        <v>6</v>
      </c>
      <c r="O13" s="257">
        <v>7</v>
      </c>
      <c r="P13" s="122">
        <v>3.3980342386570364</v>
      </c>
      <c r="Q13" s="257">
        <v>5</v>
      </c>
      <c r="R13" s="257">
        <v>5</v>
      </c>
      <c r="S13" s="257">
        <v>7</v>
      </c>
      <c r="T13" s="122">
        <v>2.5838484121363794</v>
      </c>
      <c r="U13" s="257">
        <v>4</v>
      </c>
      <c r="V13" s="257">
        <v>4</v>
      </c>
      <c r="W13" s="257">
        <v>6</v>
      </c>
      <c r="X13" s="97">
        <v>0.21476487561800117</v>
      </c>
      <c r="Y13" s="97">
        <v>-0.19663751741082003</v>
      </c>
    </row>
    <row r="14" spans="1:25" ht="28.35" customHeight="1">
      <c r="A14" s="76" t="s">
        <v>13</v>
      </c>
      <c r="B14" s="398"/>
      <c r="C14" s="96" t="s">
        <v>555</v>
      </c>
      <c r="D14" s="122">
        <v>2.8489046569387653</v>
      </c>
      <c r="E14" s="257">
        <v>5</v>
      </c>
      <c r="F14" s="257">
        <v>5</v>
      </c>
      <c r="G14" s="257">
        <v>7</v>
      </c>
      <c r="H14" s="122">
        <v>2.7310311573626733</v>
      </c>
      <c r="I14" s="257">
        <v>5</v>
      </c>
      <c r="J14" s="257">
        <v>5</v>
      </c>
      <c r="K14" s="257">
        <v>7</v>
      </c>
      <c r="L14" s="122">
        <v>2.9243240633581933</v>
      </c>
      <c r="M14" s="257">
        <v>4</v>
      </c>
      <c r="N14" s="257">
        <v>4</v>
      </c>
      <c r="O14" s="257">
        <v>5</v>
      </c>
      <c r="P14" s="122">
        <v>3.9323371051471327</v>
      </c>
      <c r="Q14" s="257">
        <v>7</v>
      </c>
      <c r="R14" s="257">
        <v>7</v>
      </c>
      <c r="S14" s="257">
        <v>9</v>
      </c>
      <c r="T14" s="122">
        <v>3.1591840896145698</v>
      </c>
      <c r="U14" s="257">
        <v>6</v>
      </c>
      <c r="V14" s="257">
        <v>7</v>
      </c>
      <c r="W14" s="257">
        <v>9</v>
      </c>
      <c r="X14" s="97">
        <v>7.077652903168663E-2</v>
      </c>
      <c r="Y14" s="97">
        <v>8.0312585461773889E-2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1.8009584072973321</v>
      </c>
      <c r="E15" s="258">
        <v>3</v>
      </c>
      <c r="F15" s="258">
        <v>3</v>
      </c>
      <c r="G15" s="258">
        <v>4</v>
      </c>
      <c r="H15" s="124">
        <v>0.45589973384846</v>
      </c>
      <c r="I15" s="258">
        <v>1</v>
      </c>
      <c r="J15" s="258">
        <v>1</v>
      </c>
      <c r="K15" s="258">
        <v>1</v>
      </c>
      <c r="L15" s="124">
        <v>2.6883703101019756</v>
      </c>
      <c r="M15" s="258">
        <v>3</v>
      </c>
      <c r="N15" s="258">
        <v>3</v>
      </c>
      <c r="O15" s="258">
        <v>4</v>
      </c>
      <c r="P15" s="124">
        <v>0.40454347533765256</v>
      </c>
      <c r="Q15" s="258">
        <v>1</v>
      </c>
      <c r="R15" s="258">
        <v>1</v>
      </c>
      <c r="S15" s="258">
        <v>1</v>
      </c>
      <c r="T15" s="124">
        <v>0.39428188375480994</v>
      </c>
      <c r="U15" s="258">
        <v>1</v>
      </c>
      <c r="V15" s="258">
        <v>1</v>
      </c>
      <c r="W15" s="258">
        <v>1</v>
      </c>
      <c r="X15" s="99">
        <v>4.8968455353290103</v>
      </c>
      <c r="Y15" s="99">
        <v>-0.85333795635473519</v>
      </c>
    </row>
    <row r="16" spans="1:25" ht="28.35" customHeight="1" thickTop="1">
      <c r="A16" s="76" t="s">
        <v>3</v>
      </c>
      <c r="C16" s="100" t="s">
        <v>557</v>
      </c>
      <c r="D16" s="126">
        <v>3.2788698539802237</v>
      </c>
      <c r="E16" s="259"/>
      <c r="F16" s="260">
        <v>7</v>
      </c>
      <c r="G16" s="260">
        <v>9</v>
      </c>
      <c r="H16" s="126">
        <v>3.5224919421195953</v>
      </c>
      <c r="I16" s="259"/>
      <c r="J16" s="260">
        <v>8</v>
      </c>
      <c r="K16" s="260">
        <v>10</v>
      </c>
      <c r="L16" s="126">
        <v>3.4751688819002542</v>
      </c>
      <c r="M16" s="259"/>
      <c r="N16" s="260">
        <v>7</v>
      </c>
      <c r="O16" s="260">
        <v>9</v>
      </c>
      <c r="P16" s="126">
        <v>4.320593853483075</v>
      </c>
      <c r="Q16" s="259"/>
      <c r="R16" s="260">
        <v>8</v>
      </c>
      <c r="S16" s="260">
        <v>10</v>
      </c>
      <c r="T16" s="126">
        <v>2.858161529154275</v>
      </c>
      <c r="U16" s="259"/>
      <c r="V16" s="260">
        <v>5</v>
      </c>
      <c r="W16" s="260">
        <v>7</v>
      </c>
      <c r="X16" s="101">
        <v>-1.3434540375659498E-2</v>
      </c>
      <c r="Y16" s="101">
        <v>-0.17754744408524803</v>
      </c>
    </row>
    <row r="17" spans="1:25" ht="28.35" customHeight="1">
      <c r="A17" s="76" t="s">
        <v>12</v>
      </c>
      <c r="C17" s="96" t="s">
        <v>558</v>
      </c>
      <c r="D17" s="122">
        <v>8.9110465641340184</v>
      </c>
      <c r="E17" s="261"/>
      <c r="F17" s="257">
        <v>10</v>
      </c>
      <c r="G17" s="257">
        <v>14</v>
      </c>
      <c r="H17" s="122">
        <v>7.2774046469448113</v>
      </c>
      <c r="I17" s="261"/>
      <c r="J17" s="257">
        <v>10</v>
      </c>
      <c r="K17" s="257">
        <v>14</v>
      </c>
      <c r="L17" s="122">
        <v>8.6044806509223424</v>
      </c>
      <c r="M17" s="261"/>
      <c r="N17" s="257">
        <v>10</v>
      </c>
      <c r="O17" s="257">
        <v>14</v>
      </c>
      <c r="P17" s="122">
        <v>7.0568293807891438</v>
      </c>
      <c r="Q17" s="261"/>
      <c r="R17" s="257">
        <v>10</v>
      </c>
      <c r="S17" s="257">
        <v>14</v>
      </c>
      <c r="T17" s="122">
        <v>6.5160876341957161</v>
      </c>
      <c r="U17" s="261"/>
      <c r="V17" s="257">
        <v>10</v>
      </c>
      <c r="W17" s="257">
        <v>13</v>
      </c>
      <c r="X17" s="97">
        <v>0.18235567051155543</v>
      </c>
      <c r="Y17" s="97">
        <v>-0.24270994397584755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2.5478572911548016</v>
      </c>
      <c r="E20" s="259"/>
      <c r="F20" s="260">
        <v>2</v>
      </c>
      <c r="G20" s="260">
        <v>5</v>
      </c>
      <c r="H20" s="126">
        <v>2.1004932824538738</v>
      </c>
      <c r="I20" s="259"/>
      <c r="J20" s="260">
        <v>2</v>
      </c>
      <c r="K20" s="260">
        <v>5</v>
      </c>
      <c r="L20" s="126">
        <v>3.3523730249601225</v>
      </c>
      <c r="M20" s="259"/>
      <c r="N20" s="260">
        <v>2</v>
      </c>
      <c r="O20" s="260">
        <v>8</v>
      </c>
      <c r="P20" s="126">
        <v>2.0711364967240531</v>
      </c>
      <c r="Q20" s="259"/>
      <c r="R20" s="260">
        <v>2</v>
      </c>
      <c r="S20" s="260">
        <v>5</v>
      </c>
      <c r="T20" s="126">
        <v>2.0267449029404725</v>
      </c>
      <c r="U20" s="259"/>
      <c r="V20" s="260">
        <v>2</v>
      </c>
      <c r="W20" s="260">
        <v>5</v>
      </c>
      <c r="X20" s="101">
        <v>0.59599321405291827</v>
      </c>
      <c r="Y20" s="101">
        <v>-0.39542977829426329</v>
      </c>
    </row>
    <row r="21" spans="1:25" ht="28.35" customHeight="1">
      <c r="A21" s="76" t="s">
        <v>14</v>
      </c>
      <c r="C21" s="96" t="s">
        <v>560</v>
      </c>
      <c r="D21" s="122">
        <v>4.5169725470349817</v>
      </c>
      <c r="E21" s="261"/>
      <c r="F21" s="257">
        <v>3</v>
      </c>
      <c r="G21" s="257">
        <v>11</v>
      </c>
      <c r="H21" s="122">
        <v>5.3842598946605698</v>
      </c>
      <c r="I21" s="261"/>
      <c r="J21" s="257">
        <v>3</v>
      </c>
      <c r="K21" s="257">
        <v>13</v>
      </c>
      <c r="L21" s="122">
        <v>4.8806278575592659</v>
      </c>
      <c r="M21" s="261"/>
      <c r="N21" s="257">
        <v>3</v>
      </c>
      <c r="O21" s="257">
        <v>13</v>
      </c>
      <c r="P21" s="122">
        <v>4.9435024367080622</v>
      </c>
      <c r="Q21" s="261"/>
      <c r="R21" s="257">
        <v>3</v>
      </c>
      <c r="S21" s="257">
        <v>12</v>
      </c>
      <c r="T21" s="122">
        <v>7.3790262282877803</v>
      </c>
      <c r="U21" s="261"/>
      <c r="V21" s="257">
        <v>3</v>
      </c>
      <c r="W21" s="257">
        <v>14</v>
      </c>
      <c r="X21" s="97">
        <v>-9.3537839360381292E-2</v>
      </c>
      <c r="Y21" s="97">
        <v>0.51190101840256452</v>
      </c>
    </row>
    <row r="22" spans="1:25" ht="28.35" customHeight="1">
      <c r="A22" s="76" t="s">
        <v>15</v>
      </c>
      <c r="C22" s="96" t="s">
        <v>561</v>
      </c>
      <c r="D22" s="122">
        <v>1.4511352322351068</v>
      </c>
      <c r="E22" s="261"/>
      <c r="F22" s="257">
        <v>1</v>
      </c>
      <c r="G22" s="257">
        <v>2</v>
      </c>
      <c r="H22" s="122">
        <v>1.5725260584642953</v>
      </c>
      <c r="I22" s="261"/>
      <c r="J22" s="257">
        <v>1</v>
      </c>
      <c r="K22" s="257">
        <v>4</v>
      </c>
      <c r="L22" s="122">
        <v>1.605064210753145</v>
      </c>
      <c r="M22" s="261"/>
      <c r="N22" s="257">
        <v>1</v>
      </c>
      <c r="O22" s="257">
        <v>2</v>
      </c>
      <c r="P22" s="122">
        <v>1.5312870253841981</v>
      </c>
      <c r="Q22" s="261"/>
      <c r="R22" s="257">
        <v>1</v>
      </c>
      <c r="S22" s="257">
        <v>4</v>
      </c>
      <c r="T22" s="122">
        <v>1.6515700075577049</v>
      </c>
      <c r="U22" s="261"/>
      <c r="V22" s="257">
        <v>1</v>
      </c>
      <c r="W22" s="257">
        <v>4</v>
      </c>
      <c r="X22" s="97">
        <v>2.0691645848225804E-2</v>
      </c>
      <c r="Y22" s="97">
        <v>2.8974415162330569E-2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5.2560310166570936</v>
      </c>
      <c r="E25" s="259"/>
      <c r="F25" s="259"/>
      <c r="G25" s="260">
        <v>13</v>
      </c>
      <c r="H25" s="126">
        <v>4.3486863150960797</v>
      </c>
      <c r="I25" s="259"/>
      <c r="J25" s="259"/>
      <c r="K25" s="260">
        <v>11</v>
      </c>
      <c r="L25" s="126">
        <v>4.5683692195240466</v>
      </c>
      <c r="M25" s="259"/>
      <c r="N25" s="259"/>
      <c r="O25" s="260">
        <v>12</v>
      </c>
      <c r="P25" s="126">
        <v>4.7514369419465083</v>
      </c>
      <c r="Q25" s="259"/>
      <c r="R25" s="259"/>
      <c r="S25" s="260">
        <v>11</v>
      </c>
      <c r="T25" s="126">
        <v>5.1010405279159858</v>
      </c>
      <c r="U25" s="259"/>
      <c r="V25" s="259"/>
      <c r="W25" s="260">
        <v>12</v>
      </c>
      <c r="X25" s="101">
        <v>5.0517073090638132E-2</v>
      </c>
      <c r="Y25" s="101">
        <v>0.11659988122576381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4.1961620285289536</v>
      </c>
      <c r="E28" s="265"/>
      <c r="F28" s="265"/>
      <c r="G28" s="265"/>
      <c r="H28" s="126">
        <v>3.6627806017055304</v>
      </c>
      <c r="I28" s="265"/>
      <c r="J28" s="265"/>
      <c r="K28" s="265"/>
      <c r="L28" s="126">
        <v>4.0967348031634119</v>
      </c>
      <c r="M28" s="265"/>
      <c r="N28" s="265"/>
      <c r="O28" s="265"/>
      <c r="P28" s="126">
        <v>3.8200851471027817</v>
      </c>
      <c r="Q28" s="265"/>
      <c r="R28" s="265"/>
      <c r="S28" s="265"/>
      <c r="T28" s="126">
        <v>4.0389812183698339</v>
      </c>
      <c r="U28" s="265"/>
      <c r="V28" s="265"/>
      <c r="W28" s="265"/>
      <c r="X28" s="105">
        <v>0.11847671172437013</v>
      </c>
      <c r="Y28" s="105">
        <v>-1.4097467268074482E-2</v>
      </c>
    </row>
    <row r="29" spans="1:25" ht="28.35" customHeight="1">
      <c r="C29" s="96" t="s">
        <v>28</v>
      </c>
      <c r="D29" s="122">
        <v>2.9766093198652759</v>
      </c>
      <c r="E29" s="266"/>
      <c r="F29" s="266"/>
      <c r="G29" s="266"/>
      <c r="H29" s="122">
        <v>2.9817654225142682</v>
      </c>
      <c r="I29" s="266"/>
      <c r="J29" s="266"/>
      <c r="K29" s="266"/>
      <c r="L29" s="122">
        <v>3.2843325661822584</v>
      </c>
      <c r="M29" s="266"/>
      <c r="N29" s="266"/>
      <c r="O29" s="266"/>
      <c r="P29" s="122">
        <v>3.5759556129248167</v>
      </c>
      <c r="Q29" s="266"/>
      <c r="R29" s="266"/>
      <c r="S29" s="266"/>
      <c r="T29" s="122">
        <v>2.939367673027534</v>
      </c>
      <c r="U29" s="266"/>
      <c r="V29" s="266"/>
      <c r="W29" s="266"/>
      <c r="X29" s="106">
        <v>0.10147248384578189</v>
      </c>
      <c r="Y29" s="106">
        <v>-0.10503348433916826</v>
      </c>
    </row>
    <row r="30" spans="1:25" ht="28.35" customHeight="1">
      <c r="C30" s="96" t="s">
        <v>29</v>
      </c>
      <c r="D30" s="122">
        <v>2.7951155521706532</v>
      </c>
      <c r="E30" s="266"/>
      <c r="F30" s="266"/>
      <c r="G30" s="266"/>
      <c r="H30" s="122">
        <v>2.689348763176457</v>
      </c>
      <c r="I30" s="266"/>
      <c r="J30" s="266"/>
      <c r="K30" s="266"/>
      <c r="L30" s="122">
        <v>2.9422095065374139</v>
      </c>
      <c r="M30" s="266"/>
      <c r="N30" s="266"/>
      <c r="O30" s="266"/>
      <c r="P30" s="122">
        <v>3.2795741793900142</v>
      </c>
      <c r="Q30" s="266"/>
      <c r="R30" s="266"/>
      <c r="S30" s="266"/>
      <c r="T30" s="122">
        <v>2.802211114518586</v>
      </c>
      <c r="U30" s="266"/>
      <c r="V30" s="266"/>
      <c r="W30" s="266"/>
      <c r="X30" s="106">
        <v>9.4023038894478272E-2</v>
      </c>
      <c r="Y30" s="106">
        <v>-4.7582740694624204E-2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>
        <v>2.6000000000000005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>
        <v>1.8999999999999995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27" priority="1" operator="notEqual">
      <formula>""" """</formula>
    </cfRule>
    <cfRule type="cellIs" dxfId="2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1.7109375" style="82" customWidth="1"/>
    <col min="25" max="25" width="10.8554687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572</v>
      </c>
    </row>
    <row r="3" spans="1:25" ht="15.75">
      <c r="A3" s="84" t="s">
        <v>104</v>
      </c>
    </row>
    <row r="4" spans="1:25" ht="15.75">
      <c r="A4" s="87" t="s">
        <v>89</v>
      </c>
      <c r="B4" s="394" t="s">
        <v>572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261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45.612419816065234</v>
      </c>
      <c r="E8" s="257">
        <v>1</v>
      </c>
      <c r="F8" s="257">
        <v>2</v>
      </c>
      <c r="G8" s="257">
        <v>2</v>
      </c>
      <c r="H8" s="122">
        <v>36.114855044828346</v>
      </c>
      <c r="I8" s="257">
        <v>1</v>
      </c>
      <c r="J8" s="257">
        <v>1</v>
      </c>
      <c r="K8" s="257">
        <v>1</v>
      </c>
      <c r="L8" s="122">
        <v>41.011357624614078</v>
      </c>
      <c r="M8" s="257">
        <v>1</v>
      </c>
      <c r="N8" s="257">
        <v>2</v>
      </c>
      <c r="O8" s="257">
        <v>2</v>
      </c>
      <c r="P8" s="122">
        <v>36.70234091400269</v>
      </c>
      <c r="Q8" s="257">
        <v>1</v>
      </c>
      <c r="R8" s="257">
        <v>1</v>
      </c>
      <c r="S8" s="257">
        <v>1</v>
      </c>
      <c r="T8" s="122">
        <v>42.577338798458022</v>
      </c>
      <c r="U8" s="257">
        <v>1</v>
      </c>
      <c r="V8" s="257">
        <v>1</v>
      </c>
      <c r="W8" s="257">
        <v>2</v>
      </c>
      <c r="X8" s="97">
        <v>0.1355813992249959</v>
      </c>
      <c r="Y8" s="97">
        <v>3.8184085203365248E-2</v>
      </c>
    </row>
    <row r="9" spans="1:25" ht="28.35" customHeight="1">
      <c r="A9" s="76" t="s">
        <v>7</v>
      </c>
      <c r="B9" s="398"/>
      <c r="C9" s="96" t="s">
        <v>550</v>
      </c>
      <c r="D9" s="122">
        <v>53.590426122821377</v>
      </c>
      <c r="E9" s="257">
        <v>2</v>
      </c>
      <c r="F9" s="257">
        <v>3</v>
      </c>
      <c r="G9" s="257">
        <v>4</v>
      </c>
      <c r="H9" s="122">
        <v>54.871999964775078</v>
      </c>
      <c r="I9" s="257">
        <v>2</v>
      </c>
      <c r="J9" s="257">
        <v>3</v>
      </c>
      <c r="K9" s="257">
        <v>5</v>
      </c>
      <c r="L9" s="122">
        <v>52.881118076774349</v>
      </c>
      <c r="M9" s="257">
        <v>2</v>
      </c>
      <c r="N9" s="257">
        <v>3</v>
      </c>
      <c r="O9" s="257">
        <v>5</v>
      </c>
      <c r="P9" s="122">
        <v>51.52002884342334</v>
      </c>
      <c r="Q9" s="257">
        <v>4</v>
      </c>
      <c r="R9" s="257">
        <v>5</v>
      </c>
      <c r="S9" s="257">
        <v>6</v>
      </c>
      <c r="T9" s="122">
        <v>64.021346292672519</v>
      </c>
      <c r="U9" s="257">
        <v>4</v>
      </c>
      <c r="V9" s="257">
        <v>6</v>
      </c>
      <c r="W9" s="257">
        <v>10</v>
      </c>
      <c r="X9" s="97">
        <v>-3.6282291319411852E-2</v>
      </c>
      <c r="Y9" s="97">
        <v>0.21066551958535484</v>
      </c>
    </row>
    <row r="10" spans="1:25" ht="28.35" customHeight="1">
      <c r="A10" s="76" t="s">
        <v>8</v>
      </c>
      <c r="B10" s="398"/>
      <c r="C10" s="96" t="s">
        <v>551</v>
      </c>
      <c r="D10" s="122">
        <v>90.032112586093348</v>
      </c>
      <c r="E10" s="257">
        <v>7</v>
      </c>
      <c r="F10" s="257">
        <v>9</v>
      </c>
      <c r="G10" s="257">
        <v>13</v>
      </c>
      <c r="H10" s="122">
        <v>90.555288380116195</v>
      </c>
      <c r="I10" s="257">
        <v>7</v>
      </c>
      <c r="J10" s="257">
        <v>9</v>
      </c>
      <c r="K10" s="257">
        <v>13</v>
      </c>
      <c r="L10" s="122">
        <v>83.834596066301344</v>
      </c>
      <c r="M10" s="257">
        <v>8</v>
      </c>
      <c r="N10" s="257">
        <v>10</v>
      </c>
      <c r="O10" s="257">
        <v>14</v>
      </c>
      <c r="P10" s="122">
        <v>98.066375900208854</v>
      </c>
      <c r="Q10" s="257">
        <v>7</v>
      </c>
      <c r="R10" s="257">
        <v>9</v>
      </c>
      <c r="S10" s="257">
        <v>13</v>
      </c>
      <c r="T10" s="122">
        <v>81.236185086985557</v>
      </c>
      <c r="U10" s="257">
        <v>7</v>
      </c>
      <c r="V10" s="257">
        <v>9</v>
      </c>
      <c r="W10" s="257">
        <v>13</v>
      </c>
      <c r="X10" s="97">
        <v>-7.4216453108779001E-2</v>
      </c>
      <c r="Y10" s="97">
        <v>-3.0994495127772859E-2</v>
      </c>
    </row>
    <row r="11" spans="1:25" ht="28.35" customHeight="1">
      <c r="A11" s="76" t="s">
        <v>9</v>
      </c>
      <c r="B11" s="398"/>
      <c r="C11" s="96" t="s">
        <v>552</v>
      </c>
      <c r="D11" s="122">
        <v>58.515534321999866</v>
      </c>
      <c r="E11" s="257">
        <v>5</v>
      </c>
      <c r="F11" s="257">
        <v>6</v>
      </c>
      <c r="G11" s="257">
        <v>8</v>
      </c>
      <c r="H11" s="122">
        <v>72.278112303892684</v>
      </c>
      <c r="I11" s="257">
        <v>6</v>
      </c>
      <c r="J11" s="257">
        <v>8</v>
      </c>
      <c r="K11" s="257">
        <v>11</v>
      </c>
      <c r="L11" s="122">
        <v>53.483220063544252</v>
      </c>
      <c r="M11" s="257">
        <v>3</v>
      </c>
      <c r="N11" s="257">
        <v>4</v>
      </c>
      <c r="O11" s="257">
        <v>6</v>
      </c>
      <c r="P11" s="122">
        <v>76.208342743141174</v>
      </c>
      <c r="Q11" s="257">
        <v>6</v>
      </c>
      <c r="R11" s="257">
        <v>8</v>
      </c>
      <c r="S11" s="257">
        <v>12</v>
      </c>
      <c r="T11" s="122">
        <v>71.407589936117986</v>
      </c>
      <c r="U11" s="257">
        <v>6</v>
      </c>
      <c r="V11" s="257">
        <v>8</v>
      </c>
      <c r="W11" s="257">
        <v>12</v>
      </c>
      <c r="X11" s="97">
        <v>-0.2600357375317921</v>
      </c>
      <c r="Y11" s="97">
        <v>0.33514006545001429</v>
      </c>
    </row>
    <row r="12" spans="1:25" ht="28.35" customHeight="1">
      <c r="A12" s="76" t="s">
        <v>10</v>
      </c>
      <c r="B12" s="398"/>
      <c r="C12" s="96" t="s">
        <v>553</v>
      </c>
      <c r="D12" s="122">
        <v>57.996735902784636</v>
      </c>
      <c r="E12" s="257">
        <v>3</v>
      </c>
      <c r="F12" s="257">
        <v>4</v>
      </c>
      <c r="G12" s="257">
        <v>6</v>
      </c>
      <c r="H12" s="122">
        <v>69.100820162993784</v>
      </c>
      <c r="I12" s="257">
        <v>5</v>
      </c>
      <c r="J12" s="257">
        <v>6</v>
      </c>
      <c r="K12" s="257">
        <v>9</v>
      </c>
      <c r="L12" s="122">
        <v>60.914024088750423</v>
      </c>
      <c r="M12" s="257">
        <v>5</v>
      </c>
      <c r="N12" s="257">
        <v>6</v>
      </c>
      <c r="O12" s="257">
        <v>10</v>
      </c>
      <c r="P12" s="122">
        <v>59.43973816781125</v>
      </c>
      <c r="Q12" s="257">
        <v>5</v>
      </c>
      <c r="R12" s="257">
        <v>7</v>
      </c>
      <c r="S12" s="257">
        <v>10</v>
      </c>
      <c r="T12" s="122">
        <v>68.284265899785396</v>
      </c>
      <c r="U12" s="257">
        <v>5</v>
      </c>
      <c r="V12" s="257">
        <v>7</v>
      </c>
      <c r="W12" s="257">
        <v>11</v>
      </c>
      <c r="X12" s="97">
        <v>-0.11847610570949074</v>
      </c>
      <c r="Y12" s="97">
        <v>0.12099417041134375</v>
      </c>
    </row>
    <row r="13" spans="1:25" ht="28.35" customHeight="1">
      <c r="A13" s="76" t="s">
        <v>11</v>
      </c>
      <c r="B13" s="398"/>
      <c r="C13" s="96" t="s">
        <v>554</v>
      </c>
      <c r="D13" s="122">
        <v>64.806524557764035</v>
      </c>
      <c r="E13" s="257">
        <v>6</v>
      </c>
      <c r="F13" s="257">
        <v>7</v>
      </c>
      <c r="G13" s="257">
        <v>10</v>
      </c>
      <c r="H13" s="122">
        <v>65.473771526910511</v>
      </c>
      <c r="I13" s="257">
        <v>4</v>
      </c>
      <c r="J13" s="257">
        <v>5</v>
      </c>
      <c r="K13" s="257">
        <v>8</v>
      </c>
      <c r="L13" s="122">
        <v>55.896697554799069</v>
      </c>
      <c r="M13" s="257">
        <v>4</v>
      </c>
      <c r="N13" s="257">
        <v>5</v>
      </c>
      <c r="O13" s="257">
        <v>7</v>
      </c>
      <c r="P13" s="122">
        <v>48.701207984021657</v>
      </c>
      <c r="Q13" s="257">
        <v>2</v>
      </c>
      <c r="R13" s="257">
        <v>3</v>
      </c>
      <c r="S13" s="257">
        <v>3</v>
      </c>
      <c r="T13" s="122">
        <v>61.484550372490716</v>
      </c>
      <c r="U13" s="257">
        <v>3</v>
      </c>
      <c r="V13" s="257">
        <v>5</v>
      </c>
      <c r="W13" s="257">
        <v>8</v>
      </c>
      <c r="X13" s="97">
        <v>-0.1462734427659349</v>
      </c>
      <c r="Y13" s="97">
        <v>9.9967494720301087E-2</v>
      </c>
    </row>
    <row r="14" spans="1:25" ht="28.35" customHeight="1">
      <c r="A14" s="76" t="s">
        <v>13</v>
      </c>
      <c r="B14" s="398"/>
      <c r="C14" s="96" t="s">
        <v>555</v>
      </c>
      <c r="D14" s="122">
        <v>58.497696025718199</v>
      </c>
      <c r="E14" s="257">
        <v>4</v>
      </c>
      <c r="F14" s="257">
        <v>5</v>
      </c>
      <c r="G14" s="257">
        <v>7</v>
      </c>
      <c r="H14" s="122">
        <v>64.141412950555193</v>
      </c>
      <c r="I14" s="257">
        <v>3</v>
      </c>
      <c r="J14" s="257">
        <v>4</v>
      </c>
      <c r="K14" s="257">
        <v>7</v>
      </c>
      <c r="L14" s="122">
        <v>61.209707959134874</v>
      </c>
      <c r="M14" s="257">
        <v>6</v>
      </c>
      <c r="N14" s="257">
        <v>7</v>
      </c>
      <c r="O14" s="257">
        <v>11</v>
      </c>
      <c r="P14" s="122">
        <v>51.35788966199172</v>
      </c>
      <c r="Q14" s="257">
        <v>3</v>
      </c>
      <c r="R14" s="257">
        <v>4</v>
      </c>
      <c r="S14" s="257">
        <v>4</v>
      </c>
      <c r="T14" s="122">
        <v>59.868529935864252</v>
      </c>
      <c r="U14" s="257">
        <v>2</v>
      </c>
      <c r="V14" s="257">
        <v>4</v>
      </c>
      <c r="W14" s="257">
        <v>7</v>
      </c>
      <c r="X14" s="97">
        <v>-4.5706897565232718E-2</v>
      </c>
      <c r="Y14" s="97">
        <v>-2.1911197880016497E-2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100.02206750441621</v>
      </c>
      <c r="E15" s="258">
        <v>8</v>
      </c>
      <c r="F15" s="258">
        <v>10</v>
      </c>
      <c r="G15" s="258">
        <v>14</v>
      </c>
      <c r="H15" s="124">
        <v>141.45960106008363</v>
      </c>
      <c r="I15" s="258">
        <v>8</v>
      </c>
      <c r="J15" s="258">
        <v>10</v>
      </c>
      <c r="K15" s="258">
        <v>14</v>
      </c>
      <c r="L15" s="124">
        <v>65.239349538393625</v>
      </c>
      <c r="M15" s="258">
        <v>7</v>
      </c>
      <c r="N15" s="258">
        <v>9</v>
      </c>
      <c r="O15" s="258">
        <v>13</v>
      </c>
      <c r="P15" s="124">
        <v>176.76091816801005</v>
      </c>
      <c r="Q15" s="258">
        <v>8</v>
      </c>
      <c r="R15" s="258">
        <v>10</v>
      </c>
      <c r="S15" s="258">
        <v>14</v>
      </c>
      <c r="T15" s="124">
        <v>186.76603222163027</v>
      </c>
      <c r="U15" s="258">
        <v>8</v>
      </c>
      <c r="V15" s="258">
        <v>10</v>
      </c>
      <c r="W15" s="258">
        <v>14</v>
      </c>
      <c r="X15" s="99">
        <v>-0.53881285505192511</v>
      </c>
      <c r="Y15" s="99">
        <v>1.8627819489787782</v>
      </c>
    </row>
    <row r="16" spans="1:25" ht="28.35" customHeight="1" thickTop="1">
      <c r="A16" s="76" t="s">
        <v>3</v>
      </c>
      <c r="C16" s="100" t="s">
        <v>557</v>
      </c>
      <c r="D16" s="126">
        <v>80.106492946448085</v>
      </c>
      <c r="E16" s="259"/>
      <c r="F16" s="260">
        <v>8</v>
      </c>
      <c r="G16" s="260">
        <v>12</v>
      </c>
      <c r="H16" s="126">
        <v>71.520701474086835</v>
      </c>
      <c r="I16" s="259"/>
      <c r="J16" s="260">
        <v>7</v>
      </c>
      <c r="K16" s="260">
        <v>10</v>
      </c>
      <c r="L16" s="126">
        <v>64.045693980827338</v>
      </c>
      <c r="M16" s="259"/>
      <c r="N16" s="260">
        <v>8</v>
      </c>
      <c r="O16" s="260">
        <v>12</v>
      </c>
      <c r="P16" s="126">
        <v>52.832327610055437</v>
      </c>
      <c r="Q16" s="259"/>
      <c r="R16" s="260">
        <v>6</v>
      </c>
      <c r="S16" s="260">
        <v>8</v>
      </c>
      <c r="T16" s="126">
        <v>59.173583887390677</v>
      </c>
      <c r="U16" s="259"/>
      <c r="V16" s="260">
        <v>3</v>
      </c>
      <c r="W16" s="260">
        <v>6</v>
      </c>
      <c r="X16" s="101">
        <v>-0.10451529891618605</v>
      </c>
      <c r="Y16" s="101">
        <v>-7.6072406911464996E-2</v>
      </c>
    </row>
    <row r="17" spans="1:25" ht="28.35" customHeight="1">
      <c r="A17" s="76" t="s">
        <v>12</v>
      </c>
      <c r="C17" s="96" t="s">
        <v>558</v>
      </c>
      <c r="D17" s="122">
        <v>41.051903420289847</v>
      </c>
      <c r="E17" s="261"/>
      <c r="F17" s="257">
        <v>1</v>
      </c>
      <c r="G17" s="257">
        <v>1</v>
      </c>
      <c r="H17" s="122">
        <v>44.726342744160547</v>
      </c>
      <c r="I17" s="261"/>
      <c r="J17" s="257">
        <v>2</v>
      </c>
      <c r="K17" s="257">
        <v>2</v>
      </c>
      <c r="L17" s="122">
        <v>40.053758217461848</v>
      </c>
      <c r="M17" s="261"/>
      <c r="N17" s="257">
        <v>1</v>
      </c>
      <c r="O17" s="257">
        <v>1</v>
      </c>
      <c r="P17" s="122">
        <v>39.757526988759103</v>
      </c>
      <c r="Q17" s="261"/>
      <c r="R17" s="257">
        <v>2</v>
      </c>
      <c r="S17" s="257">
        <v>2</v>
      </c>
      <c r="T17" s="122">
        <v>48.166939056248999</v>
      </c>
      <c r="U17" s="261"/>
      <c r="V17" s="257">
        <v>2</v>
      </c>
      <c r="W17" s="257">
        <v>4</v>
      </c>
      <c r="X17" s="97">
        <v>-0.10447052542226365</v>
      </c>
      <c r="Y17" s="97">
        <v>0.20255729299454672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69.041093006584788</v>
      </c>
      <c r="E20" s="259"/>
      <c r="F20" s="260">
        <v>3</v>
      </c>
      <c r="G20" s="260">
        <v>11</v>
      </c>
      <c r="H20" s="126">
        <v>77.217840195223744</v>
      </c>
      <c r="I20" s="259"/>
      <c r="J20" s="260">
        <v>3</v>
      </c>
      <c r="K20" s="260">
        <v>12</v>
      </c>
      <c r="L20" s="126">
        <v>48.315633503065634</v>
      </c>
      <c r="M20" s="259"/>
      <c r="N20" s="260">
        <v>2</v>
      </c>
      <c r="O20" s="260">
        <v>4</v>
      </c>
      <c r="P20" s="126">
        <v>70.416672416069517</v>
      </c>
      <c r="Q20" s="259"/>
      <c r="R20" s="260">
        <v>3</v>
      </c>
      <c r="S20" s="260">
        <v>11</v>
      </c>
      <c r="T20" s="126">
        <v>62.571632253531661</v>
      </c>
      <c r="U20" s="259"/>
      <c r="V20" s="260">
        <v>3</v>
      </c>
      <c r="W20" s="260">
        <v>9</v>
      </c>
      <c r="X20" s="101">
        <v>-0.3742944197751058</v>
      </c>
      <c r="Y20" s="101">
        <v>0.29505975016474695</v>
      </c>
    </row>
    <row r="21" spans="1:25" ht="28.35" customHeight="1">
      <c r="A21" s="76" t="s">
        <v>14</v>
      </c>
      <c r="C21" s="96" t="s">
        <v>560</v>
      </c>
      <c r="D21" s="122">
        <v>49.656383734281782</v>
      </c>
      <c r="E21" s="261"/>
      <c r="F21" s="257">
        <v>1</v>
      </c>
      <c r="G21" s="257">
        <v>3</v>
      </c>
      <c r="H21" s="122">
        <v>48.843869776732923</v>
      </c>
      <c r="I21" s="261"/>
      <c r="J21" s="257">
        <v>1</v>
      </c>
      <c r="K21" s="257">
        <v>3</v>
      </c>
      <c r="L21" s="122">
        <v>41.180842463057928</v>
      </c>
      <c r="M21" s="261"/>
      <c r="N21" s="257">
        <v>1</v>
      </c>
      <c r="O21" s="257">
        <v>3</v>
      </c>
      <c r="P21" s="122">
        <v>52.353785614638163</v>
      </c>
      <c r="Q21" s="261"/>
      <c r="R21" s="257">
        <v>1</v>
      </c>
      <c r="S21" s="257">
        <v>7</v>
      </c>
      <c r="T21" s="122">
        <v>35.560280441319094</v>
      </c>
      <c r="U21" s="261"/>
      <c r="V21" s="257">
        <v>1</v>
      </c>
      <c r="W21" s="257">
        <v>1</v>
      </c>
      <c r="X21" s="97">
        <v>-0.15688821030567335</v>
      </c>
      <c r="Y21" s="97">
        <v>-0.13648487222622674</v>
      </c>
    </row>
    <row r="22" spans="1:25" ht="28.35" customHeight="1">
      <c r="A22" s="76" t="s">
        <v>15</v>
      </c>
      <c r="C22" s="96" t="s">
        <v>561</v>
      </c>
      <c r="D22" s="122">
        <v>62.871141066189125</v>
      </c>
      <c r="E22" s="261"/>
      <c r="F22" s="257">
        <v>2</v>
      </c>
      <c r="G22" s="257">
        <v>9</v>
      </c>
      <c r="H22" s="122">
        <v>54.360767936617535</v>
      </c>
      <c r="I22" s="261"/>
      <c r="J22" s="257">
        <v>2</v>
      </c>
      <c r="K22" s="257">
        <v>4</v>
      </c>
      <c r="L22" s="122">
        <v>58.055167610458</v>
      </c>
      <c r="M22" s="261"/>
      <c r="N22" s="257">
        <v>3</v>
      </c>
      <c r="O22" s="257">
        <v>9</v>
      </c>
      <c r="P22" s="122">
        <v>55.727583241004758</v>
      </c>
      <c r="Q22" s="261"/>
      <c r="R22" s="257">
        <v>2</v>
      </c>
      <c r="S22" s="257">
        <v>9</v>
      </c>
      <c r="T22" s="122">
        <v>47.923119696678086</v>
      </c>
      <c r="U22" s="261"/>
      <c r="V22" s="257">
        <v>2</v>
      </c>
      <c r="W22" s="257">
        <v>3</v>
      </c>
      <c r="X22" s="97">
        <v>6.796077049809135E-2</v>
      </c>
      <c r="Y22" s="97">
        <v>-0.17452447957371386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55.203987854992512</v>
      </c>
      <c r="E25" s="259"/>
      <c r="F25" s="259"/>
      <c r="G25" s="260">
        <v>5</v>
      </c>
      <c r="H25" s="126">
        <v>63.008101595006409</v>
      </c>
      <c r="I25" s="259"/>
      <c r="J25" s="259"/>
      <c r="K25" s="260">
        <v>6</v>
      </c>
      <c r="L25" s="126">
        <v>57.071502285592146</v>
      </c>
      <c r="M25" s="259"/>
      <c r="N25" s="259"/>
      <c r="O25" s="260">
        <v>8</v>
      </c>
      <c r="P25" s="126">
        <v>51.379106188282606</v>
      </c>
      <c r="Q25" s="259"/>
      <c r="R25" s="259"/>
      <c r="S25" s="260">
        <v>5</v>
      </c>
      <c r="T25" s="126">
        <v>50.529801550335364</v>
      </c>
      <c r="U25" s="259"/>
      <c r="V25" s="259"/>
      <c r="W25" s="260">
        <v>5</v>
      </c>
      <c r="X25" s="101">
        <v>-9.4219618733676569E-2</v>
      </c>
      <c r="Y25" s="101">
        <v>-0.11462289362073186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58.015648801370702</v>
      </c>
      <c r="E28" s="265"/>
      <c r="F28" s="265"/>
      <c r="G28" s="265"/>
      <c r="H28" s="126">
        <v>63.380229682412562</v>
      </c>
      <c r="I28" s="265"/>
      <c r="J28" s="265"/>
      <c r="K28" s="265"/>
      <c r="L28" s="126">
        <v>54.386085503980645</v>
      </c>
      <c r="M28" s="265"/>
      <c r="N28" s="265"/>
      <c r="O28" s="265"/>
      <c r="P28" s="126">
        <v>56.097691181744885</v>
      </c>
      <c r="Q28" s="265"/>
      <c r="R28" s="265"/>
      <c r="S28" s="265"/>
      <c r="T28" s="126">
        <v>54.441515047082085</v>
      </c>
      <c r="U28" s="265"/>
      <c r="V28" s="265"/>
      <c r="W28" s="265"/>
      <c r="X28" s="105">
        <v>-0.14190772459330026</v>
      </c>
      <c r="Y28" s="105">
        <v>1.0191861132822222E-3</v>
      </c>
    </row>
    <row r="29" spans="1:25" ht="28.35" customHeight="1">
      <c r="C29" s="96" t="s">
        <v>28</v>
      </c>
      <c r="D29" s="122">
        <v>58.506615173859032</v>
      </c>
      <c r="E29" s="266"/>
      <c r="F29" s="266"/>
      <c r="G29" s="266"/>
      <c r="H29" s="122">
        <v>64.807592238732852</v>
      </c>
      <c r="I29" s="266"/>
      <c r="J29" s="266"/>
      <c r="K29" s="266"/>
      <c r="L29" s="122">
        <v>56.484099920195604</v>
      </c>
      <c r="M29" s="266"/>
      <c r="N29" s="266"/>
      <c r="O29" s="266"/>
      <c r="P29" s="122">
        <v>52.5930566123468</v>
      </c>
      <c r="Q29" s="266"/>
      <c r="R29" s="266"/>
      <c r="S29" s="266"/>
      <c r="T29" s="122">
        <v>60.676540154177488</v>
      </c>
      <c r="U29" s="266"/>
      <c r="V29" s="266"/>
      <c r="W29" s="266"/>
      <c r="X29" s="106">
        <v>-0.1284339076797647</v>
      </c>
      <c r="Y29" s="106">
        <v>7.4223369760786362E-2</v>
      </c>
    </row>
    <row r="30" spans="1:25" ht="28.35" customHeight="1">
      <c r="C30" s="96" t="s">
        <v>29</v>
      </c>
      <c r="D30" s="122">
        <v>58.506615173859032</v>
      </c>
      <c r="E30" s="266"/>
      <c r="F30" s="266"/>
      <c r="G30" s="266"/>
      <c r="H30" s="122">
        <v>67.287295844952155</v>
      </c>
      <c r="I30" s="266"/>
      <c r="J30" s="266"/>
      <c r="K30" s="266"/>
      <c r="L30" s="122">
        <v>58.40536082177475</v>
      </c>
      <c r="M30" s="266"/>
      <c r="N30" s="266"/>
      <c r="O30" s="266"/>
      <c r="P30" s="122">
        <v>55.479883505617295</v>
      </c>
      <c r="Q30" s="266"/>
      <c r="R30" s="266"/>
      <c r="S30" s="266"/>
      <c r="T30" s="122">
        <v>66.152806096228957</v>
      </c>
      <c r="U30" s="266"/>
      <c r="V30" s="266"/>
      <c r="W30" s="266"/>
      <c r="X30" s="106">
        <v>-0.13200017791833618</v>
      </c>
      <c r="Y30" s="106">
        <v>0.13264955759961339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>
        <v>47.600000000000016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>
        <v>60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25" priority="1" operator="notEqual">
      <formula>""" """</formula>
    </cfRule>
    <cfRule type="cellIs" dxfId="24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9.140625" style="82"/>
    <col min="25" max="25" width="10.8554687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571</v>
      </c>
    </row>
    <row r="3" spans="1:25" ht="15.75">
      <c r="A3" s="84" t="s">
        <v>104</v>
      </c>
    </row>
    <row r="4" spans="1:25" ht="15.75">
      <c r="A4" s="87" t="s">
        <v>90</v>
      </c>
      <c r="B4" s="394" t="s">
        <v>571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262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27.963747318838617</v>
      </c>
      <c r="E8" s="257">
        <v>1</v>
      </c>
      <c r="F8" s="257">
        <v>1</v>
      </c>
      <c r="G8" s="257">
        <v>1</v>
      </c>
      <c r="H8" s="122">
        <v>29.181851863775019</v>
      </c>
      <c r="I8" s="257">
        <v>1</v>
      </c>
      <c r="J8" s="257">
        <v>1</v>
      </c>
      <c r="K8" s="257">
        <v>1</v>
      </c>
      <c r="L8" s="122">
        <v>28.996678637762269</v>
      </c>
      <c r="M8" s="257">
        <v>1</v>
      </c>
      <c r="N8" s="257">
        <v>1</v>
      </c>
      <c r="O8" s="257">
        <v>2</v>
      </c>
      <c r="P8" s="122">
        <v>29.167712061662517</v>
      </c>
      <c r="Q8" s="257">
        <v>1</v>
      </c>
      <c r="R8" s="257">
        <v>1</v>
      </c>
      <c r="S8" s="257">
        <v>1</v>
      </c>
      <c r="T8" s="122">
        <v>29.000722587167587</v>
      </c>
      <c r="U8" s="257">
        <v>1</v>
      </c>
      <c r="V8" s="257">
        <v>1</v>
      </c>
      <c r="W8" s="257">
        <v>1</v>
      </c>
      <c r="X8" s="97">
        <v>-6.3454926327899397E-3</v>
      </c>
      <c r="Y8" s="97">
        <v>1.3946250382113057E-4</v>
      </c>
    </row>
    <row r="9" spans="1:25" ht="28.35" customHeight="1">
      <c r="A9" s="76" t="s">
        <v>7</v>
      </c>
      <c r="B9" s="398"/>
      <c r="C9" s="96" t="s">
        <v>550</v>
      </c>
      <c r="D9" s="122">
        <v>46.763569968763434</v>
      </c>
      <c r="E9" s="257">
        <v>6</v>
      </c>
      <c r="F9" s="257">
        <v>8</v>
      </c>
      <c r="G9" s="257">
        <v>11</v>
      </c>
      <c r="H9" s="122">
        <v>33.248971584089887</v>
      </c>
      <c r="I9" s="257">
        <v>2</v>
      </c>
      <c r="J9" s="257">
        <v>2</v>
      </c>
      <c r="K9" s="257">
        <v>2</v>
      </c>
      <c r="L9" s="122">
        <v>48.597077978657111</v>
      </c>
      <c r="M9" s="257">
        <v>6</v>
      </c>
      <c r="N9" s="257">
        <v>8</v>
      </c>
      <c r="O9" s="257">
        <v>12</v>
      </c>
      <c r="P9" s="122">
        <v>42.805967185760444</v>
      </c>
      <c r="Q9" s="257">
        <v>6</v>
      </c>
      <c r="R9" s="257">
        <v>7</v>
      </c>
      <c r="S9" s="257">
        <v>9</v>
      </c>
      <c r="T9" s="122">
        <v>41.250348271976755</v>
      </c>
      <c r="U9" s="257">
        <v>6</v>
      </c>
      <c r="V9" s="257">
        <v>7</v>
      </c>
      <c r="W9" s="257">
        <v>9</v>
      </c>
      <c r="X9" s="97">
        <v>0.46161146235005712</v>
      </c>
      <c r="Y9" s="97">
        <v>-0.15117636722740613</v>
      </c>
    </row>
    <row r="10" spans="1:25" ht="28.35" customHeight="1">
      <c r="A10" s="76" t="s">
        <v>8</v>
      </c>
      <c r="B10" s="398"/>
      <c r="C10" s="96" t="s">
        <v>551</v>
      </c>
      <c r="D10" s="122">
        <v>42.162627320173684</v>
      </c>
      <c r="E10" s="257">
        <v>4</v>
      </c>
      <c r="F10" s="257">
        <v>5</v>
      </c>
      <c r="G10" s="257">
        <v>7</v>
      </c>
      <c r="H10" s="122">
        <v>41.355675582207198</v>
      </c>
      <c r="I10" s="257">
        <v>4</v>
      </c>
      <c r="J10" s="257">
        <v>6</v>
      </c>
      <c r="K10" s="257">
        <v>8</v>
      </c>
      <c r="L10" s="122">
        <v>40.561834624408213</v>
      </c>
      <c r="M10" s="257">
        <v>4</v>
      </c>
      <c r="N10" s="257">
        <v>6</v>
      </c>
      <c r="O10" s="257">
        <v>8</v>
      </c>
      <c r="P10" s="122">
        <v>35.027328697301911</v>
      </c>
      <c r="Q10" s="257">
        <v>3</v>
      </c>
      <c r="R10" s="257">
        <v>3</v>
      </c>
      <c r="S10" s="257">
        <v>3</v>
      </c>
      <c r="T10" s="122">
        <v>37.295152535672251</v>
      </c>
      <c r="U10" s="257">
        <v>2</v>
      </c>
      <c r="V10" s="257">
        <v>2</v>
      </c>
      <c r="W10" s="257">
        <v>2</v>
      </c>
      <c r="X10" s="97">
        <v>-1.9195453746632229E-2</v>
      </c>
      <c r="Y10" s="97">
        <v>-8.0535856402565775E-2</v>
      </c>
    </row>
    <row r="11" spans="1:25" ht="28.35" customHeight="1">
      <c r="A11" s="76" t="s">
        <v>9</v>
      </c>
      <c r="B11" s="398"/>
      <c r="C11" s="96" t="s">
        <v>552</v>
      </c>
      <c r="D11" s="122">
        <v>42.721459077566642</v>
      </c>
      <c r="E11" s="257">
        <v>5</v>
      </c>
      <c r="F11" s="257">
        <v>6</v>
      </c>
      <c r="G11" s="257">
        <v>8</v>
      </c>
      <c r="H11" s="122">
        <v>41.745091287619097</v>
      </c>
      <c r="I11" s="257">
        <v>5</v>
      </c>
      <c r="J11" s="257">
        <v>7</v>
      </c>
      <c r="K11" s="257">
        <v>9</v>
      </c>
      <c r="L11" s="122">
        <v>39.057783173872508</v>
      </c>
      <c r="M11" s="257">
        <v>2</v>
      </c>
      <c r="N11" s="257">
        <v>3</v>
      </c>
      <c r="O11" s="257">
        <v>5</v>
      </c>
      <c r="P11" s="122">
        <v>40.15921144463654</v>
      </c>
      <c r="Q11" s="257">
        <v>5</v>
      </c>
      <c r="R11" s="257">
        <v>5</v>
      </c>
      <c r="S11" s="257">
        <v>6</v>
      </c>
      <c r="T11" s="122">
        <v>39.390951366380882</v>
      </c>
      <c r="U11" s="257">
        <v>4</v>
      </c>
      <c r="V11" s="257">
        <v>4</v>
      </c>
      <c r="W11" s="257">
        <v>5</v>
      </c>
      <c r="X11" s="97">
        <v>-6.4374230139570887E-2</v>
      </c>
      <c r="Y11" s="97">
        <v>8.5301357484939277E-3</v>
      </c>
    </row>
    <row r="12" spans="1:25" ht="28.35" customHeight="1">
      <c r="A12" s="76" t="s">
        <v>10</v>
      </c>
      <c r="B12" s="398"/>
      <c r="C12" s="96" t="s">
        <v>553</v>
      </c>
      <c r="D12" s="122">
        <v>33.39356301768067</v>
      </c>
      <c r="E12" s="257">
        <v>2</v>
      </c>
      <c r="F12" s="257">
        <v>2</v>
      </c>
      <c r="G12" s="257">
        <v>2</v>
      </c>
      <c r="H12" s="122">
        <v>41.773603819175271</v>
      </c>
      <c r="I12" s="257">
        <v>6</v>
      </c>
      <c r="J12" s="257">
        <v>8</v>
      </c>
      <c r="K12" s="257">
        <v>10</v>
      </c>
      <c r="L12" s="122">
        <v>40.476649045437291</v>
      </c>
      <c r="M12" s="257">
        <v>3</v>
      </c>
      <c r="N12" s="257">
        <v>5</v>
      </c>
      <c r="O12" s="257">
        <v>7</v>
      </c>
      <c r="P12" s="122">
        <v>32.53473694970868</v>
      </c>
      <c r="Q12" s="257">
        <v>2</v>
      </c>
      <c r="R12" s="257">
        <v>2</v>
      </c>
      <c r="S12" s="257">
        <v>2</v>
      </c>
      <c r="T12" s="122">
        <v>37.954699899223435</v>
      </c>
      <c r="U12" s="257">
        <v>3</v>
      </c>
      <c r="V12" s="257">
        <v>3</v>
      </c>
      <c r="W12" s="257">
        <v>3</v>
      </c>
      <c r="X12" s="97">
        <v>-3.1047232107435319E-2</v>
      </c>
      <c r="Y12" s="97">
        <v>-6.2306273016395908E-2</v>
      </c>
    </row>
    <row r="13" spans="1:25" ht="28.35" customHeight="1">
      <c r="A13" s="76" t="s">
        <v>11</v>
      </c>
      <c r="B13" s="398"/>
      <c r="C13" s="96" t="s">
        <v>554</v>
      </c>
      <c r="D13" s="122">
        <v>37.674867796866188</v>
      </c>
      <c r="E13" s="257">
        <v>3</v>
      </c>
      <c r="F13" s="257">
        <v>4</v>
      </c>
      <c r="G13" s="257">
        <v>5</v>
      </c>
      <c r="H13" s="122">
        <v>38.095695992222417</v>
      </c>
      <c r="I13" s="257">
        <v>3</v>
      </c>
      <c r="J13" s="257">
        <v>5</v>
      </c>
      <c r="K13" s="257">
        <v>7</v>
      </c>
      <c r="L13" s="122">
        <v>41.799052283593305</v>
      </c>
      <c r="M13" s="257">
        <v>5</v>
      </c>
      <c r="N13" s="257">
        <v>7</v>
      </c>
      <c r="O13" s="257">
        <v>9</v>
      </c>
      <c r="P13" s="122">
        <v>39.875952329169287</v>
      </c>
      <c r="Q13" s="257">
        <v>4</v>
      </c>
      <c r="R13" s="257">
        <v>4</v>
      </c>
      <c r="S13" s="257">
        <v>5</v>
      </c>
      <c r="T13" s="122">
        <v>39.945585242820798</v>
      </c>
      <c r="U13" s="257">
        <v>5</v>
      </c>
      <c r="V13" s="257">
        <v>6</v>
      </c>
      <c r="W13" s="257">
        <v>8</v>
      </c>
      <c r="X13" s="97">
        <v>9.7211934180883919E-2</v>
      </c>
      <c r="Y13" s="97">
        <v>-4.4342322122456812E-2</v>
      </c>
    </row>
    <row r="14" spans="1:25" ht="28.35" customHeight="1">
      <c r="A14" s="76" t="s">
        <v>13</v>
      </c>
      <c r="B14" s="398"/>
      <c r="C14" s="96" t="s">
        <v>555</v>
      </c>
      <c r="D14" s="122">
        <v>50.133370730898321</v>
      </c>
      <c r="E14" s="257">
        <v>7</v>
      </c>
      <c r="F14" s="257">
        <v>9</v>
      </c>
      <c r="G14" s="257">
        <v>13</v>
      </c>
      <c r="H14" s="122">
        <v>61.77648336990822</v>
      </c>
      <c r="I14" s="257">
        <v>8</v>
      </c>
      <c r="J14" s="257">
        <v>10</v>
      </c>
      <c r="K14" s="257">
        <v>14</v>
      </c>
      <c r="L14" s="122">
        <v>61.822473216405477</v>
      </c>
      <c r="M14" s="257">
        <v>8</v>
      </c>
      <c r="N14" s="257">
        <v>10</v>
      </c>
      <c r="O14" s="257">
        <v>14</v>
      </c>
      <c r="P14" s="122">
        <v>60.679871741128544</v>
      </c>
      <c r="Q14" s="257">
        <v>8</v>
      </c>
      <c r="R14" s="257">
        <v>10</v>
      </c>
      <c r="S14" s="257">
        <v>14</v>
      </c>
      <c r="T14" s="122">
        <v>61.497614788759634</v>
      </c>
      <c r="U14" s="257">
        <v>8</v>
      </c>
      <c r="V14" s="257">
        <v>10</v>
      </c>
      <c r="W14" s="257">
        <v>14</v>
      </c>
      <c r="X14" s="97">
        <v>7.4445555959989917E-4</v>
      </c>
      <c r="Y14" s="97">
        <v>-5.254698020713211E-3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69.040172118308618</v>
      </c>
      <c r="E15" s="258">
        <v>8</v>
      </c>
      <c r="F15" s="258">
        <v>10</v>
      </c>
      <c r="G15" s="258">
        <v>14</v>
      </c>
      <c r="H15" s="124">
        <v>56.987762329406273</v>
      </c>
      <c r="I15" s="258">
        <v>7</v>
      </c>
      <c r="J15" s="258">
        <v>9</v>
      </c>
      <c r="K15" s="258">
        <v>13</v>
      </c>
      <c r="L15" s="124">
        <v>59.943215340281597</v>
      </c>
      <c r="M15" s="258">
        <v>7</v>
      </c>
      <c r="N15" s="258">
        <v>9</v>
      </c>
      <c r="O15" s="258">
        <v>13</v>
      </c>
      <c r="P15" s="124">
        <v>44.797096937080575</v>
      </c>
      <c r="Q15" s="258">
        <v>7</v>
      </c>
      <c r="R15" s="258">
        <v>8</v>
      </c>
      <c r="S15" s="258">
        <v>10</v>
      </c>
      <c r="T15" s="124">
        <v>54.99999928409531</v>
      </c>
      <c r="U15" s="258">
        <v>7</v>
      </c>
      <c r="V15" s="258">
        <v>8</v>
      </c>
      <c r="W15" s="258">
        <v>12</v>
      </c>
      <c r="X15" s="99">
        <v>5.1861187210543891E-2</v>
      </c>
      <c r="Y15" s="99">
        <v>-8.246498003360303E-2</v>
      </c>
    </row>
    <row r="16" spans="1:25" ht="28.35" customHeight="1" thickTop="1">
      <c r="A16" s="76" t="s">
        <v>3</v>
      </c>
      <c r="C16" s="100" t="s">
        <v>557</v>
      </c>
      <c r="D16" s="126">
        <v>46.214184909199197</v>
      </c>
      <c r="E16" s="259"/>
      <c r="F16" s="260">
        <v>7</v>
      </c>
      <c r="G16" s="260">
        <v>10</v>
      </c>
      <c r="H16" s="126">
        <v>35.122812332537251</v>
      </c>
      <c r="I16" s="259"/>
      <c r="J16" s="260">
        <v>3</v>
      </c>
      <c r="K16" s="260">
        <v>4</v>
      </c>
      <c r="L16" s="126">
        <v>37.573765274129414</v>
      </c>
      <c r="M16" s="259"/>
      <c r="N16" s="260">
        <v>2</v>
      </c>
      <c r="O16" s="260">
        <v>4</v>
      </c>
      <c r="P16" s="126">
        <v>57.57741744963517</v>
      </c>
      <c r="Q16" s="259"/>
      <c r="R16" s="260">
        <v>9</v>
      </c>
      <c r="S16" s="260">
        <v>13</v>
      </c>
      <c r="T16" s="126">
        <v>60.655655517073555</v>
      </c>
      <c r="U16" s="259"/>
      <c r="V16" s="260">
        <v>9</v>
      </c>
      <c r="W16" s="260">
        <v>13</v>
      </c>
      <c r="X16" s="101">
        <v>6.9782365899032417E-2</v>
      </c>
      <c r="Y16" s="101">
        <v>0.61430868252207516</v>
      </c>
    </row>
    <row r="17" spans="1:25" ht="28.35" customHeight="1">
      <c r="A17" s="76" t="s">
        <v>12</v>
      </c>
      <c r="C17" s="96" t="s">
        <v>558</v>
      </c>
      <c r="D17" s="122">
        <v>37.578157322335066</v>
      </c>
      <c r="E17" s="261"/>
      <c r="F17" s="257">
        <v>3</v>
      </c>
      <c r="G17" s="257">
        <v>4</v>
      </c>
      <c r="H17" s="122">
        <v>36.957819304665286</v>
      </c>
      <c r="I17" s="261"/>
      <c r="J17" s="257">
        <v>4</v>
      </c>
      <c r="K17" s="257">
        <v>6</v>
      </c>
      <c r="L17" s="122">
        <v>40.318201308938669</v>
      </c>
      <c r="M17" s="261"/>
      <c r="N17" s="257">
        <v>4</v>
      </c>
      <c r="O17" s="257">
        <v>6</v>
      </c>
      <c r="P17" s="122">
        <v>41.522151031599428</v>
      </c>
      <c r="Q17" s="261"/>
      <c r="R17" s="257">
        <v>6</v>
      </c>
      <c r="S17" s="257">
        <v>8</v>
      </c>
      <c r="T17" s="122">
        <v>39.529202219799771</v>
      </c>
      <c r="U17" s="261"/>
      <c r="V17" s="257">
        <v>5</v>
      </c>
      <c r="W17" s="257">
        <v>6</v>
      </c>
      <c r="X17" s="97">
        <v>9.0924791221358436E-2</v>
      </c>
      <c r="Y17" s="97">
        <v>-1.9569302784446685E-2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48.937038075180141</v>
      </c>
      <c r="E20" s="259"/>
      <c r="F20" s="260">
        <v>3</v>
      </c>
      <c r="G20" s="260">
        <v>12</v>
      </c>
      <c r="H20" s="126">
        <v>45.262848421340784</v>
      </c>
      <c r="I20" s="259"/>
      <c r="J20" s="260">
        <v>3</v>
      </c>
      <c r="K20" s="260">
        <v>11</v>
      </c>
      <c r="L20" s="126">
        <v>47.507369440420931</v>
      </c>
      <c r="M20" s="259"/>
      <c r="N20" s="260">
        <v>3</v>
      </c>
      <c r="O20" s="260">
        <v>10</v>
      </c>
      <c r="P20" s="126">
        <v>48.935483982405756</v>
      </c>
      <c r="Q20" s="259"/>
      <c r="R20" s="260">
        <v>3</v>
      </c>
      <c r="S20" s="260">
        <v>11</v>
      </c>
      <c r="T20" s="126">
        <v>49.712768611476847</v>
      </c>
      <c r="U20" s="259"/>
      <c r="V20" s="260">
        <v>3</v>
      </c>
      <c r="W20" s="260">
        <v>10</v>
      </c>
      <c r="X20" s="101">
        <v>4.9588594119982288E-2</v>
      </c>
      <c r="Y20" s="101">
        <v>4.6422254000439089E-2</v>
      </c>
    </row>
    <row r="21" spans="1:25" ht="28.35" customHeight="1">
      <c r="A21" s="76" t="s">
        <v>14</v>
      </c>
      <c r="C21" s="96" t="s">
        <v>560</v>
      </c>
      <c r="D21" s="122">
        <v>39.192339696447021</v>
      </c>
      <c r="E21" s="261"/>
      <c r="F21" s="257">
        <v>2</v>
      </c>
      <c r="G21" s="257">
        <v>6</v>
      </c>
      <c r="H21" s="122">
        <v>36.776566556451996</v>
      </c>
      <c r="I21" s="261"/>
      <c r="J21" s="257">
        <v>2</v>
      </c>
      <c r="K21" s="257">
        <v>5</v>
      </c>
      <c r="L21" s="122">
        <v>28.282540083073812</v>
      </c>
      <c r="M21" s="261"/>
      <c r="N21" s="257">
        <v>1</v>
      </c>
      <c r="O21" s="257">
        <v>1</v>
      </c>
      <c r="P21" s="122">
        <v>40.522251514612762</v>
      </c>
      <c r="Q21" s="261"/>
      <c r="R21" s="257">
        <v>2</v>
      </c>
      <c r="S21" s="257">
        <v>7</v>
      </c>
      <c r="T21" s="122">
        <v>39.60823832489865</v>
      </c>
      <c r="U21" s="261"/>
      <c r="V21" s="257">
        <v>2</v>
      </c>
      <c r="W21" s="257">
        <v>7</v>
      </c>
      <c r="X21" s="97">
        <v>-0.23096300902205924</v>
      </c>
      <c r="Y21" s="97">
        <v>0.40044841123032304</v>
      </c>
    </row>
    <row r="22" spans="1:25" ht="28.35" customHeight="1">
      <c r="A22" s="76" t="s">
        <v>15</v>
      </c>
      <c r="C22" s="96" t="s">
        <v>561</v>
      </c>
      <c r="D22" s="122">
        <v>33.431316791079112</v>
      </c>
      <c r="E22" s="261"/>
      <c r="F22" s="257">
        <v>1</v>
      </c>
      <c r="G22" s="257">
        <v>3</v>
      </c>
      <c r="H22" s="122">
        <v>34.207102845201049</v>
      </c>
      <c r="I22" s="261"/>
      <c r="J22" s="257">
        <v>1</v>
      </c>
      <c r="K22" s="257">
        <v>3</v>
      </c>
      <c r="L22" s="122">
        <v>35.454544625354586</v>
      </c>
      <c r="M22" s="261"/>
      <c r="N22" s="257">
        <v>2</v>
      </c>
      <c r="O22" s="257">
        <v>3</v>
      </c>
      <c r="P22" s="122">
        <v>35.635130238322468</v>
      </c>
      <c r="Q22" s="261"/>
      <c r="R22" s="257">
        <v>1</v>
      </c>
      <c r="S22" s="257">
        <v>4</v>
      </c>
      <c r="T22" s="122">
        <v>38.547296897966639</v>
      </c>
      <c r="U22" s="261"/>
      <c r="V22" s="257">
        <v>1</v>
      </c>
      <c r="W22" s="257">
        <v>4</v>
      </c>
      <c r="X22" s="97">
        <v>3.6467332115164508E-2</v>
      </c>
      <c r="Y22" s="97">
        <v>8.7231476395845053E-2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45.093997890860685</v>
      </c>
      <c r="E25" s="259"/>
      <c r="F25" s="259"/>
      <c r="G25" s="260">
        <v>9</v>
      </c>
      <c r="H25" s="126">
        <v>45.998603059312472</v>
      </c>
      <c r="I25" s="259"/>
      <c r="J25" s="259"/>
      <c r="K25" s="260">
        <v>12</v>
      </c>
      <c r="L25" s="126">
        <v>48.037333760779994</v>
      </c>
      <c r="M25" s="259"/>
      <c r="N25" s="259"/>
      <c r="O25" s="260">
        <v>11</v>
      </c>
      <c r="P25" s="126">
        <v>50.172502904466491</v>
      </c>
      <c r="Q25" s="259"/>
      <c r="R25" s="259"/>
      <c r="S25" s="260">
        <v>12</v>
      </c>
      <c r="T25" s="126">
        <v>50.788729334910741</v>
      </c>
      <c r="U25" s="259"/>
      <c r="V25" s="259"/>
      <c r="W25" s="260">
        <v>11</v>
      </c>
      <c r="X25" s="101">
        <v>4.4321578610522216E-2</v>
      </c>
      <c r="Y25" s="101">
        <v>5.7276192467974107E-2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43.361194582500147</v>
      </c>
      <c r="E28" s="265"/>
      <c r="F28" s="265"/>
      <c r="G28" s="265"/>
      <c r="H28" s="126">
        <v>42.925046491790333</v>
      </c>
      <c r="I28" s="265"/>
      <c r="J28" s="265"/>
      <c r="K28" s="265"/>
      <c r="L28" s="126">
        <v>43.885750264483889</v>
      </c>
      <c r="M28" s="265"/>
      <c r="N28" s="265"/>
      <c r="O28" s="265"/>
      <c r="P28" s="126">
        <v>46.224892882958478</v>
      </c>
      <c r="Q28" s="265"/>
      <c r="R28" s="265"/>
      <c r="S28" s="265"/>
      <c r="T28" s="126">
        <v>46.947250244253169</v>
      </c>
      <c r="U28" s="265"/>
      <c r="V28" s="265"/>
      <c r="W28" s="265"/>
      <c r="X28" s="105">
        <v>2.2380960562903507E-2</v>
      </c>
      <c r="Y28" s="105">
        <v>6.9760684534699857E-2</v>
      </c>
    </row>
    <row r="29" spans="1:25" ht="28.35" customHeight="1">
      <c r="C29" s="96" t="s">
        <v>28</v>
      </c>
      <c r="D29" s="122">
        <v>42.442043198870167</v>
      </c>
      <c r="E29" s="266"/>
      <c r="F29" s="266"/>
      <c r="G29" s="266"/>
      <c r="H29" s="122">
        <v>39.725685787214807</v>
      </c>
      <c r="I29" s="266"/>
      <c r="J29" s="266"/>
      <c r="K29" s="266"/>
      <c r="L29" s="122">
        <v>40.519241834922752</v>
      </c>
      <c r="M29" s="266"/>
      <c r="N29" s="266"/>
      <c r="O29" s="266"/>
      <c r="P29" s="122">
        <v>41.022201273106091</v>
      </c>
      <c r="Q29" s="266"/>
      <c r="R29" s="266"/>
      <c r="S29" s="266"/>
      <c r="T29" s="122">
        <v>39.776911783859724</v>
      </c>
      <c r="U29" s="266"/>
      <c r="V29" s="266"/>
      <c r="W29" s="266"/>
      <c r="X29" s="106">
        <v>1.997589297661273E-2</v>
      </c>
      <c r="Y29" s="106">
        <v>-1.83204328967288E-2</v>
      </c>
    </row>
    <row r="30" spans="1:25" ht="28.35" customHeight="1">
      <c r="C30" s="96" t="s">
        <v>29</v>
      </c>
      <c r="D30" s="122">
        <v>42.442043198870167</v>
      </c>
      <c r="E30" s="266"/>
      <c r="F30" s="266"/>
      <c r="G30" s="266"/>
      <c r="H30" s="122">
        <v>41.550383434913144</v>
      </c>
      <c r="I30" s="266"/>
      <c r="J30" s="266"/>
      <c r="K30" s="266"/>
      <c r="L30" s="122">
        <v>41.180443454000759</v>
      </c>
      <c r="M30" s="266"/>
      <c r="N30" s="266"/>
      <c r="O30" s="266"/>
      <c r="P30" s="122">
        <v>40.017581886902917</v>
      </c>
      <c r="Q30" s="266"/>
      <c r="R30" s="266"/>
      <c r="S30" s="266"/>
      <c r="T30" s="122">
        <v>39.668268304600844</v>
      </c>
      <c r="U30" s="266"/>
      <c r="V30" s="266"/>
      <c r="W30" s="266"/>
      <c r="X30" s="106">
        <v>-8.9034071488625077E-3</v>
      </c>
      <c r="Y30" s="106">
        <v>-3.672071067153615E-2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36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>
        <v>41.909999999999989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>
        <v>49.29999999999999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>
        <v>49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23" priority="1" operator="notEqual">
      <formula>""" """</formula>
    </cfRule>
    <cfRule type="cellIs" dxfId="22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9.85546875" style="82" customWidth="1"/>
    <col min="25" max="25" width="10.570312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345</v>
      </c>
    </row>
    <row r="3" spans="1:25" ht="15.75">
      <c r="A3" s="84" t="s">
        <v>104</v>
      </c>
    </row>
    <row r="4" spans="1:25" ht="15.75">
      <c r="A4" s="87" t="s">
        <v>91</v>
      </c>
      <c r="B4" s="394" t="s">
        <v>345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263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3">
        <v>84.385935369346242</v>
      </c>
      <c r="E8" s="257">
        <v>1</v>
      </c>
      <c r="F8" s="257">
        <v>1</v>
      </c>
      <c r="G8" s="257">
        <v>2</v>
      </c>
      <c r="H8" s="123">
        <v>63.954482518423099</v>
      </c>
      <c r="I8" s="257">
        <v>2</v>
      </c>
      <c r="J8" s="257">
        <v>2</v>
      </c>
      <c r="K8" s="257">
        <v>3</v>
      </c>
      <c r="L8" s="123">
        <v>64.865428011434432</v>
      </c>
      <c r="M8" s="257">
        <v>1</v>
      </c>
      <c r="N8" s="257">
        <v>1</v>
      </c>
      <c r="O8" s="257">
        <v>2</v>
      </c>
      <c r="P8" s="123">
        <v>62.107906821273772</v>
      </c>
      <c r="Q8" s="257">
        <v>2</v>
      </c>
      <c r="R8" s="257">
        <v>2</v>
      </c>
      <c r="S8" s="257">
        <v>3</v>
      </c>
      <c r="T8" s="123">
        <v>72.08936862182901</v>
      </c>
      <c r="U8" s="257">
        <v>2</v>
      </c>
      <c r="V8" s="257">
        <v>2</v>
      </c>
      <c r="W8" s="257">
        <v>3</v>
      </c>
      <c r="X8" s="97">
        <v>1.4243653566408332E-2</v>
      </c>
      <c r="Y8" s="97">
        <v>0.11136811752974407</v>
      </c>
    </row>
    <row r="9" spans="1:25" ht="28.35" customHeight="1">
      <c r="A9" s="76" t="s">
        <v>7</v>
      </c>
      <c r="B9" s="398"/>
      <c r="C9" s="96" t="s">
        <v>550</v>
      </c>
      <c r="D9" s="123">
        <v>208.97172505415179</v>
      </c>
      <c r="E9" s="257">
        <v>8</v>
      </c>
      <c r="F9" s="257">
        <v>9</v>
      </c>
      <c r="G9" s="257">
        <v>11</v>
      </c>
      <c r="H9" s="123">
        <v>223.92695859000563</v>
      </c>
      <c r="I9" s="257">
        <v>8</v>
      </c>
      <c r="J9" s="257">
        <v>9</v>
      </c>
      <c r="K9" s="257">
        <v>13</v>
      </c>
      <c r="L9" s="123">
        <v>187.07796246963792</v>
      </c>
      <c r="M9" s="257">
        <v>7</v>
      </c>
      <c r="N9" s="257">
        <v>7</v>
      </c>
      <c r="O9" s="257">
        <v>9</v>
      </c>
      <c r="P9" s="123">
        <v>236.80448965078958</v>
      </c>
      <c r="Q9" s="257">
        <v>8</v>
      </c>
      <c r="R9" s="257">
        <v>9</v>
      </c>
      <c r="S9" s="257">
        <v>13</v>
      </c>
      <c r="T9" s="123">
        <v>241.36440587241609</v>
      </c>
      <c r="U9" s="257">
        <v>8</v>
      </c>
      <c r="V9" s="257">
        <v>9</v>
      </c>
      <c r="W9" s="257">
        <v>13</v>
      </c>
      <c r="X9" s="97">
        <v>-0.16455810569836571</v>
      </c>
      <c r="Y9" s="97">
        <v>0.29018085661259363</v>
      </c>
    </row>
    <row r="10" spans="1:25" ht="28.35" customHeight="1">
      <c r="A10" s="76" t="s">
        <v>8</v>
      </c>
      <c r="B10" s="398"/>
      <c r="C10" s="96" t="s">
        <v>551</v>
      </c>
      <c r="D10" s="123">
        <v>85.814638917556337</v>
      </c>
      <c r="E10" s="257">
        <v>2</v>
      </c>
      <c r="F10" s="257">
        <v>2</v>
      </c>
      <c r="G10" s="257">
        <v>3</v>
      </c>
      <c r="H10" s="123">
        <v>92.038434176600305</v>
      </c>
      <c r="I10" s="257">
        <v>3</v>
      </c>
      <c r="J10" s="257">
        <v>3</v>
      </c>
      <c r="K10" s="257">
        <v>4</v>
      </c>
      <c r="L10" s="123">
        <v>92.500276911033396</v>
      </c>
      <c r="M10" s="257">
        <v>2</v>
      </c>
      <c r="N10" s="257">
        <v>2</v>
      </c>
      <c r="O10" s="257">
        <v>3</v>
      </c>
      <c r="P10" s="123">
        <v>92.45572684775972</v>
      </c>
      <c r="Q10" s="257">
        <v>3</v>
      </c>
      <c r="R10" s="257">
        <v>3</v>
      </c>
      <c r="S10" s="257">
        <v>4</v>
      </c>
      <c r="T10" s="123">
        <v>87.669787911183477</v>
      </c>
      <c r="U10" s="257">
        <v>3</v>
      </c>
      <c r="V10" s="257">
        <v>3</v>
      </c>
      <c r="W10" s="257">
        <v>5</v>
      </c>
      <c r="X10" s="97">
        <v>5.0179334162392397E-3</v>
      </c>
      <c r="Y10" s="97">
        <v>-5.222134636954523E-2</v>
      </c>
    </row>
    <row r="11" spans="1:25" ht="28.35" customHeight="1">
      <c r="A11" s="76" t="s">
        <v>9</v>
      </c>
      <c r="B11" s="398"/>
      <c r="C11" s="96" t="s">
        <v>552</v>
      </c>
      <c r="D11" s="123">
        <v>118.60341076718655</v>
      </c>
      <c r="E11" s="257">
        <v>4</v>
      </c>
      <c r="F11" s="257">
        <v>4</v>
      </c>
      <c r="G11" s="257">
        <v>6</v>
      </c>
      <c r="H11" s="123">
        <v>132.19846878674073</v>
      </c>
      <c r="I11" s="257">
        <v>6</v>
      </c>
      <c r="J11" s="257">
        <v>6</v>
      </c>
      <c r="K11" s="257">
        <v>8</v>
      </c>
      <c r="L11" s="123">
        <v>120.4207629427658</v>
      </c>
      <c r="M11" s="257">
        <v>4</v>
      </c>
      <c r="N11" s="257">
        <v>4</v>
      </c>
      <c r="O11" s="257">
        <v>6</v>
      </c>
      <c r="P11" s="123">
        <v>144.35965497164563</v>
      </c>
      <c r="Q11" s="257">
        <v>6</v>
      </c>
      <c r="R11" s="257">
        <v>6</v>
      </c>
      <c r="S11" s="257">
        <v>8</v>
      </c>
      <c r="T11" s="123">
        <v>134.14096066373088</v>
      </c>
      <c r="U11" s="257">
        <v>6</v>
      </c>
      <c r="V11" s="257">
        <v>7</v>
      </c>
      <c r="W11" s="257">
        <v>9</v>
      </c>
      <c r="X11" s="97">
        <v>-8.909109123627168E-2</v>
      </c>
      <c r="Y11" s="97">
        <v>0.1139354824340888</v>
      </c>
    </row>
    <row r="12" spans="1:25" ht="28.35" customHeight="1">
      <c r="A12" s="76" t="s">
        <v>10</v>
      </c>
      <c r="B12" s="398"/>
      <c r="C12" s="96" t="s">
        <v>553</v>
      </c>
      <c r="D12" s="123">
        <v>185.47809049732604</v>
      </c>
      <c r="E12" s="257">
        <v>7</v>
      </c>
      <c r="F12" s="257">
        <v>7</v>
      </c>
      <c r="G12" s="257">
        <v>9</v>
      </c>
      <c r="H12" s="123">
        <v>213.39165380183482</v>
      </c>
      <c r="I12" s="257">
        <v>7</v>
      </c>
      <c r="J12" s="257">
        <v>8</v>
      </c>
      <c r="K12" s="257">
        <v>12</v>
      </c>
      <c r="L12" s="123">
        <v>196.31038699894899</v>
      </c>
      <c r="M12" s="257">
        <v>8</v>
      </c>
      <c r="N12" s="257">
        <v>9</v>
      </c>
      <c r="O12" s="257">
        <v>12</v>
      </c>
      <c r="P12" s="123">
        <v>220.4650071301063</v>
      </c>
      <c r="Q12" s="257">
        <v>7</v>
      </c>
      <c r="R12" s="257">
        <v>8</v>
      </c>
      <c r="S12" s="257">
        <v>12</v>
      </c>
      <c r="T12" s="123">
        <v>201.7750881454653</v>
      </c>
      <c r="U12" s="257">
        <v>7</v>
      </c>
      <c r="V12" s="257">
        <v>8</v>
      </c>
      <c r="W12" s="257">
        <v>11</v>
      </c>
      <c r="X12" s="97">
        <v>-8.0046555235699479E-2</v>
      </c>
      <c r="Y12" s="97">
        <v>2.7837045354841994E-2</v>
      </c>
    </row>
    <row r="13" spans="1:25" ht="28.35" customHeight="1">
      <c r="A13" s="76" t="s">
        <v>11</v>
      </c>
      <c r="B13" s="398"/>
      <c r="C13" s="96" t="s">
        <v>554</v>
      </c>
      <c r="D13" s="123">
        <v>123.99682047465451</v>
      </c>
      <c r="E13" s="257">
        <v>6</v>
      </c>
      <c r="F13" s="257">
        <v>6</v>
      </c>
      <c r="G13" s="257">
        <v>8</v>
      </c>
      <c r="H13" s="123">
        <v>119.96718668584249</v>
      </c>
      <c r="I13" s="257">
        <v>4</v>
      </c>
      <c r="J13" s="257">
        <v>4</v>
      </c>
      <c r="K13" s="257">
        <v>6</v>
      </c>
      <c r="L13" s="123">
        <v>121.51394451799355</v>
      </c>
      <c r="M13" s="257">
        <v>5</v>
      </c>
      <c r="N13" s="257">
        <v>5</v>
      </c>
      <c r="O13" s="257">
        <v>7</v>
      </c>
      <c r="P13" s="123">
        <v>107.40661663153021</v>
      </c>
      <c r="Q13" s="257">
        <v>4</v>
      </c>
      <c r="R13" s="257">
        <v>4</v>
      </c>
      <c r="S13" s="257">
        <v>6</v>
      </c>
      <c r="T13" s="123">
        <v>114.2689313965849</v>
      </c>
      <c r="U13" s="257">
        <v>4</v>
      </c>
      <c r="V13" s="257">
        <v>4</v>
      </c>
      <c r="W13" s="257">
        <v>6</v>
      </c>
      <c r="X13" s="97">
        <v>1.2893174166045407E-2</v>
      </c>
      <c r="Y13" s="97">
        <v>-5.9622894723295072E-2</v>
      </c>
    </row>
    <row r="14" spans="1:25" ht="28.35" customHeight="1">
      <c r="A14" s="76" t="s">
        <v>13</v>
      </c>
      <c r="B14" s="398"/>
      <c r="C14" s="96" t="s">
        <v>555</v>
      </c>
      <c r="D14" s="123">
        <v>119.45423053991183</v>
      </c>
      <c r="E14" s="257">
        <v>5</v>
      </c>
      <c r="F14" s="257">
        <v>5</v>
      </c>
      <c r="G14" s="257">
        <v>7</v>
      </c>
      <c r="H14" s="123">
        <v>127.46506549388154</v>
      </c>
      <c r="I14" s="257">
        <v>5</v>
      </c>
      <c r="J14" s="257">
        <v>5</v>
      </c>
      <c r="K14" s="257">
        <v>7</v>
      </c>
      <c r="L14" s="123">
        <v>134.8777690771872</v>
      </c>
      <c r="M14" s="257">
        <v>6</v>
      </c>
      <c r="N14" s="257">
        <v>6</v>
      </c>
      <c r="O14" s="257">
        <v>8</v>
      </c>
      <c r="P14" s="123">
        <v>128.47763329714806</v>
      </c>
      <c r="Q14" s="257">
        <v>5</v>
      </c>
      <c r="R14" s="257">
        <v>5</v>
      </c>
      <c r="S14" s="257">
        <v>7</v>
      </c>
      <c r="T14" s="123">
        <v>125.3144601077863</v>
      </c>
      <c r="U14" s="257">
        <v>5</v>
      </c>
      <c r="V14" s="257">
        <v>6</v>
      </c>
      <c r="W14" s="257">
        <v>8</v>
      </c>
      <c r="X14" s="97">
        <v>5.8154785819817256E-2</v>
      </c>
      <c r="Y14" s="97">
        <v>-7.0903522758654525E-2</v>
      </c>
    </row>
    <row r="15" spans="1:25" ht="28.35" customHeight="1" thickBot="1">
      <c r="A15" s="76" t="s">
        <v>16</v>
      </c>
      <c r="B15" s="399"/>
      <c r="C15" s="98" t="s">
        <v>556</v>
      </c>
      <c r="D15" s="125">
        <v>101.16063339093944</v>
      </c>
      <c r="E15" s="258">
        <v>3</v>
      </c>
      <c r="F15" s="258">
        <v>3</v>
      </c>
      <c r="G15" s="258">
        <v>4</v>
      </c>
      <c r="H15" s="125">
        <v>46.450485249396216</v>
      </c>
      <c r="I15" s="258">
        <v>1</v>
      </c>
      <c r="J15" s="258">
        <v>1</v>
      </c>
      <c r="K15" s="258">
        <v>2</v>
      </c>
      <c r="L15" s="125">
        <v>106.77952511318759</v>
      </c>
      <c r="M15" s="258">
        <v>3</v>
      </c>
      <c r="N15" s="258">
        <v>3</v>
      </c>
      <c r="O15" s="258">
        <v>4</v>
      </c>
      <c r="P15" s="125">
        <v>16.575267647482736</v>
      </c>
      <c r="Q15" s="258">
        <v>1</v>
      </c>
      <c r="R15" s="258">
        <v>1</v>
      </c>
      <c r="S15" s="258">
        <v>1</v>
      </c>
      <c r="T15" s="125">
        <v>3.7212898309733919</v>
      </c>
      <c r="U15" s="258">
        <v>1</v>
      </c>
      <c r="V15" s="258">
        <v>1</v>
      </c>
      <c r="W15" s="258">
        <v>1</v>
      </c>
      <c r="X15" s="99">
        <v>1.2987816928042868</v>
      </c>
      <c r="Y15" s="99">
        <v>-0.96514978103687221</v>
      </c>
    </row>
    <row r="16" spans="1:25" ht="28.35" customHeight="1" thickTop="1">
      <c r="A16" s="76" t="s">
        <v>3</v>
      </c>
      <c r="C16" s="100" t="s">
        <v>557</v>
      </c>
      <c r="D16" s="127">
        <v>194.96386137774658</v>
      </c>
      <c r="E16" s="267"/>
      <c r="F16" s="260">
        <v>8</v>
      </c>
      <c r="G16" s="260">
        <v>10</v>
      </c>
      <c r="H16" s="127">
        <v>196.29557119532919</v>
      </c>
      <c r="I16" s="267"/>
      <c r="J16" s="260">
        <v>7</v>
      </c>
      <c r="K16" s="260">
        <v>9</v>
      </c>
      <c r="L16" s="127">
        <v>196.24809774303392</v>
      </c>
      <c r="M16" s="267"/>
      <c r="N16" s="260">
        <v>8</v>
      </c>
      <c r="O16" s="260">
        <v>11</v>
      </c>
      <c r="P16" s="127">
        <v>156.92955775324407</v>
      </c>
      <c r="Q16" s="267"/>
      <c r="R16" s="260">
        <v>7</v>
      </c>
      <c r="S16" s="260">
        <v>9</v>
      </c>
      <c r="T16" s="127">
        <v>121.56768841784333</v>
      </c>
      <c r="U16" s="267"/>
      <c r="V16" s="260">
        <v>5</v>
      </c>
      <c r="W16" s="260">
        <v>7</v>
      </c>
      <c r="X16" s="101">
        <v>-2.4184678241179203E-4</v>
      </c>
      <c r="Y16" s="101">
        <v>-0.38054080617370711</v>
      </c>
    </row>
    <row r="17" spans="1:25" ht="28.35" customHeight="1">
      <c r="A17" s="76" t="s">
        <v>12</v>
      </c>
      <c r="C17" s="96" t="s">
        <v>558</v>
      </c>
      <c r="D17" s="123">
        <v>331.40490584508069</v>
      </c>
      <c r="E17" s="268"/>
      <c r="F17" s="257">
        <v>10</v>
      </c>
      <c r="G17" s="257">
        <v>14</v>
      </c>
      <c r="H17" s="123">
        <v>299.52957164064645</v>
      </c>
      <c r="I17" s="268"/>
      <c r="J17" s="257">
        <v>10</v>
      </c>
      <c r="K17" s="257">
        <v>14</v>
      </c>
      <c r="L17" s="123">
        <v>306.53235914467001</v>
      </c>
      <c r="M17" s="268"/>
      <c r="N17" s="257">
        <v>10</v>
      </c>
      <c r="O17" s="257">
        <v>14</v>
      </c>
      <c r="P17" s="123">
        <v>255.23077106627429</v>
      </c>
      <c r="Q17" s="268"/>
      <c r="R17" s="257">
        <v>10</v>
      </c>
      <c r="S17" s="257">
        <v>14</v>
      </c>
      <c r="T17" s="123">
        <v>279.1539874048741</v>
      </c>
      <c r="U17" s="268"/>
      <c r="V17" s="257">
        <v>10</v>
      </c>
      <c r="W17" s="257">
        <v>14</v>
      </c>
      <c r="X17" s="97">
        <v>2.3379285943843309E-2</v>
      </c>
      <c r="Y17" s="97">
        <v>-8.9316416107555252E-2</v>
      </c>
    </row>
    <row r="18" spans="1:25" ht="28.35" customHeight="1">
      <c r="D18" s="222"/>
      <c r="E18" s="269"/>
      <c r="F18" s="269"/>
      <c r="G18" s="269"/>
      <c r="H18" s="222"/>
      <c r="I18" s="269"/>
      <c r="J18" s="269"/>
      <c r="K18" s="269"/>
      <c r="L18" s="222"/>
      <c r="M18" s="269"/>
      <c r="N18" s="269"/>
      <c r="O18" s="269"/>
      <c r="P18" s="222"/>
      <c r="Q18" s="269"/>
      <c r="R18" s="269"/>
      <c r="S18" s="269"/>
      <c r="T18" s="222"/>
      <c r="U18" s="269"/>
      <c r="V18" s="269"/>
      <c r="W18" s="269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94"/>
      <c r="Y19" s="95"/>
    </row>
    <row r="20" spans="1:25" ht="28.35" customHeight="1">
      <c r="A20" s="76" t="s">
        <v>5</v>
      </c>
      <c r="C20" s="100" t="s">
        <v>559</v>
      </c>
      <c r="D20" s="127">
        <v>115.58477786236338</v>
      </c>
      <c r="E20" s="267"/>
      <c r="F20" s="260">
        <v>2</v>
      </c>
      <c r="G20" s="260">
        <v>5</v>
      </c>
      <c r="H20" s="127">
        <v>109.83236264979622</v>
      </c>
      <c r="I20" s="267"/>
      <c r="J20" s="260">
        <v>2</v>
      </c>
      <c r="K20" s="260">
        <v>5</v>
      </c>
      <c r="L20" s="127">
        <v>112.65454511624421</v>
      </c>
      <c r="M20" s="267"/>
      <c r="N20" s="260">
        <v>2</v>
      </c>
      <c r="O20" s="260">
        <v>5</v>
      </c>
      <c r="P20" s="127">
        <v>95.542601771881905</v>
      </c>
      <c r="Q20" s="267"/>
      <c r="R20" s="260">
        <v>2</v>
      </c>
      <c r="S20" s="260">
        <v>5</v>
      </c>
      <c r="T20" s="127">
        <v>74.956640124346293</v>
      </c>
      <c r="U20" s="267"/>
      <c r="V20" s="260">
        <v>2</v>
      </c>
      <c r="W20" s="260">
        <v>4</v>
      </c>
      <c r="X20" s="101">
        <v>2.5695363355212608E-2</v>
      </c>
      <c r="Y20" s="101">
        <v>-0.33463279224996023</v>
      </c>
    </row>
    <row r="21" spans="1:25" ht="28.35" customHeight="1">
      <c r="A21" s="76" t="s">
        <v>14</v>
      </c>
      <c r="C21" s="96" t="s">
        <v>560</v>
      </c>
      <c r="D21" s="123">
        <v>216.09399544705568</v>
      </c>
      <c r="E21" s="268"/>
      <c r="F21" s="257">
        <v>3</v>
      </c>
      <c r="G21" s="257">
        <v>12</v>
      </c>
      <c r="H21" s="123">
        <v>209.49105950477764</v>
      </c>
      <c r="I21" s="268"/>
      <c r="J21" s="257">
        <v>3</v>
      </c>
      <c r="K21" s="257">
        <v>11</v>
      </c>
      <c r="L21" s="123">
        <v>205.70588951200426</v>
      </c>
      <c r="M21" s="268"/>
      <c r="N21" s="257">
        <v>3</v>
      </c>
      <c r="O21" s="257">
        <v>13</v>
      </c>
      <c r="P21" s="123">
        <v>201.77926215611578</v>
      </c>
      <c r="Q21" s="268"/>
      <c r="R21" s="257">
        <v>3</v>
      </c>
      <c r="S21" s="257">
        <v>11</v>
      </c>
      <c r="T21" s="123">
        <v>204.57521803651383</v>
      </c>
      <c r="U21" s="268"/>
      <c r="V21" s="257">
        <v>3</v>
      </c>
      <c r="W21" s="257">
        <v>12</v>
      </c>
      <c r="X21" s="97">
        <v>-1.8068408273466452E-2</v>
      </c>
      <c r="Y21" s="97">
        <v>-5.4965440132643817E-3</v>
      </c>
    </row>
    <row r="22" spans="1:25" ht="28.35" customHeight="1">
      <c r="A22" s="76" t="s">
        <v>15</v>
      </c>
      <c r="C22" s="96" t="s">
        <v>561</v>
      </c>
      <c r="D22" s="123">
        <v>43.979979043963915</v>
      </c>
      <c r="E22" s="268"/>
      <c r="F22" s="257">
        <v>1</v>
      </c>
      <c r="G22" s="257">
        <v>1</v>
      </c>
      <c r="H22" s="123">
        <v>38.020277470468542</v>
      </c>
      <c r="I22" s="268"/>
      <c r="J22" s="257">
        <v>1</v>
      </c>
      <c r="K22" s="257">
        <v>1</v>
      </c>
      <c r="L22" s="123">
        <v>46.345015631299205</v>
      </c>
      <c r="M22" s="268"/>
      <c r="N22" s="257">
        <v>1</v>
      </c>
      <c r="O22" s="257">
        <v>1</v>
      </c>
      <c r="P22" s="123">
        <v>40.704160468541396</v>
      </c>
      <c r="Q22" s="268"/>
      <c r="R22" s="257">
        <v>1</v>
      </c>
      <c r="S22" s="257">
        <v>2</v>
      </c>
      <c r="T22" s="123">
        <v>35.746754953192031</v>
      </c>
      <c r="U22" s="268"/>
      <c r="V22" s="257">
        <v>1</v>
      </c>
      <c r="W22" s="257">
        <v>2</v>
      </c>
      <c r="X22" s="97">
        <v>0.21895521849614941</v>
      </c>
      <c r="Y22" s="97">
        <v>-0.22868178020312535</v>
      </c>
    </row>
    <row r="23" spans="1:25" ht="28.35" customHeight="1">
      <c r="D23" s="222"/>
      <c r="E23" s="270"/>
      <c r="F23" s="270"/>
      <c r="G23" s="270"/>
      <c r="H23" s="225"/>
      <c r="I23" s="270"/>
      <c r="J23" s="270"/>
      <c r="K23" s="270"/>
      <c r="L23" s="225"/>
      <c r="M23" s="270"/>
      <c r="N23" s="270"/>
      <c r="O23" s="270"/>
      <c r="P23" s="225"/>
      <c r="Q23" s="270"/>
      <c r="R23" s="270"/>
      <c r="S23" s="270"/>
      <c r="T23" s="225"/>
      <c r="U23" s="270"/>
      <c r="V23" s="270"/>
      <c r="W23" s="270"/>
      <c r="X23" s="103"/>
      <c r="Y23" s="103"/>
    </row>
    <row r="24" spans="1:25" s="90" customFormat="1" ht="28.35" customHeight="1">
      <c r="B24" s="91" t="s">
        <v>25</v>
      </c>
      <c r="C24" s="92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94"/>
      <c r="Y24" s="95"/>
    </row>
    <row r="25" spans="1:25" ht="28.35" customHeight="1">
      <c r="A25" s="161" t="s">
        <v>214</v>
      </c>
      <c r="C25" s="100" t="s">
        <v>562</v>
      </c>
      <c r="D25" s="127">
        <v>228.8789825184387</v>
      </c>
      <c r="E25" s="267"/>
      <c r="F25" s="267"/>
      <c r="G25" s="260">
        <v>13</v>
      </c>
      <c r="H25" s="127">
        <v>201.6475829755685</v>
      </c>
      <c r="I25" s="267"/>
      <c r="J25" s="267"/>
      <c r="K25" s="260">
        <v>10</v>
      </c>
      <c r="L25" s="127">
        <v>192.35526973731299</v>
      </c>
      <c r="M25" s="267"/>
      <c r="N25" s="267"/>
      <c r="O25" s="260">
        <v>10</v>
      </c>
      <c r="P25" s="127">
        <v>169.37984938551048</v>
      </c>
      <c r="Q25" s="267"/>
      <c r="R25" s="267"/>
      <c r="S25" s="260">
        <v>10</v>
      </c>
      <c r="T25" s="127">
        <v>192.67285400084057</v>
      </c>
      <c r="U25" s="267"/>
      <c r="V25" s="267"/>
      <c r="W25" s="260">
        <v>10</v>
      </c>
      <c r="X25" s="101">
        <v>-4.608194703420454E-2</v>
      </c>
      <c r="Y25" s="101">
        <v>1.6510297012464203E-3</v>
      </c>
    </row>
    <row r="26" spans="1:25" ht="28.35" customHeight="1">
      <c r="D26" s="222"/>
      <c r="E26" s="269"/>
      <c r="F26" s="269"/>
      <c r="G26" s="269"/>
      <c r="H26" s="222"/>
      <c r="I26" s="269"/>
      <c r="J26" s="269"/>
      <c r="K26" s="269"/>
      <c r="L26" s="222"/>
      <c r="M26" s="269"/>
      <c r="N26" s="269"/>
      <c r="O26" s="269"/>
      <c r="P26" s="222"/>
      <c r="Q26" s="269"/>
      <c r="R26" s="269"/>
      <c r="S26" s="269"/>
      <c r="T26" s="222"/>
      <c r="U26" s="269"/>
      <c r="V26" s="269"/>
      <c r="W26" s="269"/>
      <c r="X26" s="104"/>
      <c r="Y26" s="104"/>
    </row>
    <row r="27" spans="1:25" s="90" customFormat="1" ht="28.35" customHeight="1">
      <c r="B27" s="91" t="s">
        <v>26</v>
      </c>
      <c r="C27" s="92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94"/>
      <c r="Y27" s="95"/>
    </row>
    <row r="28" spans="1:25" ht="28.35" customHeight="1">
      <c r="A28" s="76" t="s">
        <v>102</v>
      </c>
      <c r="C28" s="100" t="s">
        <v>27</v>
      </c>
      <c r="D28" s="127">
        <v>191.95308876071087</v>
      </c>
      <c r="E28" s="260"/>
      <c r="F28" s="260"/>
      <c r="G28" s="260"/>
      <c r="H28" s="127">
        <v>175.83259636046748</v>
      </c>
      <c r="I28" s="260"/>
      <c r="J28" s="260"/>
      <c r="K28" s="260"/>
      <c r="L28" s="127">
        <v>171.77297294423769</v>
      </c>
      <c r="M28" s="260"/>
      <c r="N28" s="260"/>
      <c r="O28" s="260"/>
      <c r="P28" s="127">
        <v>154.7336032642541</v>
      </c>
      <c r="Q28" s="260"/>
      <c r="R28" s="260"/>
      <c r="S28" s="260"/>
      <c r="T28" s="127">
        <v>164.1707547431167</v>
      </c>
      <c r="U28" s="260"/>
      <c r="V28" s="260"/>
      <c r="W28" s="260"/>
      <c r="X28" s="105">
        <v>-2.3088002453807266E-2</v>
      </c>
      <c r="Y28" s="105">
        <v>-4.4257359413514274E-2</v>
      </c>
    </row>
    <row r="29" spans="1:25" ht="28.35" customHeight="1">
      <c r="C29" s="96" t="s">
        <v>28</v>
      </c>
      <c r="D29" s="123">
        <v>121.72552550728318</v>
      </c>
      <c r="E29" s="257"/>
      <c r="F29" s="257"/>
      <c r="G29" s="257"/>
      <c r="H29" s="123">
        <v>129.83176714031114</v>
      </c>
      <c r="I29" s="257"/>
      <c r="J29" s="257"/>
      <c r="K29" s="257"/>
      <c r="L29" s="123">
        <v>128.19585679759038</v>
      </c>
      <c r="M29" s="257"/>
      <c r="N29" s="257"/>
      <c r="O29" s="257"/>
      <c r="P29" s="123">
        <v>136.41864413439686</v>
      </c>
      <c r="Q29" s="257"/>
      <c r="R29" s="257"/>
      <c r="S29" s="257"/>
      <c r="T29" s="123">
        <v>123.44107426281482</v>
      </c>
      <c r="U29" s="257"/>
      <c r="V29" s="257"/>
      <c r="W29" s="257"/>
      <c r="X29" s="106">
        <v>-1.2600231659427474E-2</v>
      </c>
      <c r="Y29" s="106">
        <v>-3.708998600698088E-2</v>
      </c>
    </row>
    <row r="30" spans="1:25" ht="28.35" customHeight="1">
      <c r="C30" s="96" t="s">
        <v>29</v>
      </c>
      <c r="D30" s="123">
        <v>119.02882065354919</v>
      </c>
      <c r="E30" s="257"/>
      <c r="F30" s="257"/>
      <c r="G30" s="257"/>
      <c r="H30" s="123">
        <v>123.71612608986202</v>
      </c>
      <c r="I30" s="257"/>
      <c r="J30" s="257"/>
      <c r="K30" s="257"/>
      <c r="L30" s="123">
        <v>120.96735373037967</v>
      </c>
      <c r="M30" s="257"/>
      <c r="N30" s="257"/>
      <c r="O30" s="257"/>
      <c r="P30" s="123">
        <v>117.94212496433914</v>
      </c>
      <c r="Q30" s="257"/>
      <c r="R30" s="257"/>
      <c r="S30" s="257"/>
      <c r="T30" s="123">
        <v>119.7916957521856</v>
      </c>
      <c r="U30" s="257"/>
      <c r="V30" s="257"/>
      <c r="W30" s="257"/>
      <c r="X30" s="106">
        <v>-2.2218383701133271E-2</v>
      </c>
      <c r="Y30" s="106">
        <v>-9.7188038089554007E-3</v>
      </c>
    </row>
    <row r="31" spans="1:25" ht="28.35" customHeight="1"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6"/>
      <c r="V31" s="226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227"/>
      <c r="E32" s="223"/>
      <c r="F32" s="223"/>
      <c r="G32" s="223"/>
      <c r="H32" s="223"/>
      <c r="I32" s="223"/>
      <c r="J32" s="223"/>
      <c r="K32" s="223"/>
      <c r="L32" s="223"/>
      <c r="M32" s="227" t="s">
        <v>212</v>
      </c>
      <c r="N32" s="223"/>
      <c r="O32" s="223"/>
      <c r="P32" s="223"/>
      <c r="Q32" s="223"/>
      <c r="R32" s="223"/>
      <c r="S32" s="223"/>
      <c r="T32" s="223"/>
      <c r="U32" s="224"/>
      <c r="V32" s="224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7">
        <v>113.78999999999998</v>
      </c>
      <c r="E33" s="123"/>
      <c r="F33" s="123"/>
      <c r="G33" s="123"/>
      <c r="H33" s="127" t="s">
        <v>4</v>
      </c>
      <c r="I33" s="123"/>
      <c r="J33" s="123"/>
      <c r="K33" s="123"/>
      <c r="L33" s="127" t="s">
        <v>4</v>
      </c>
      <c r="M33" s="123"/>
      <c r="N33" s="123"/>
      <c r="O33" s="123"/>
      <c r="P33" s="127" t="s">
        <v>4</v>
      </c>
      <c r="Q33" s="123"/>
      <c r="R33" s="123"/>
      <c r="S33" s="123"/>
      <c r="T33" s="127" t="s">
        <v>4</v>
      </c>
      <c r="U33" s="123"/>
      <c r="V33" s="123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7">
        <v>166.59999999999997</v>
      </c>
      <c r="E34" s="127"/>
      <c r="F34" s="127"/>
      <c r="G34" s="127"/>
      <c r="H34" s="127" t="s">
        <v>4</v>
      </c>
      <c r="I34" s="127"/>
      <c r="J34" s="127"/>
      <c r="K34" s="127"/>
      <c r="L34" s="127" t="s">
        <v>4</v>
      </c>
      <c r="M34" s="127"/>
      <c r="N34" s="127"/>
      <c r="O34" s="127"/>
      <c r="P34" s="127" t="s">
        <v>4</v>
      </c>
      <c r="Q34" s="127"/>
      <c r="R34" s="127"/>
      <c r="S34" s="127"/>
      <c r="T34" s="127" t="s">
        <v>4</v>
      </c>
      <c r="U34" s="127"/>
      <c r="V34" s="127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7" t="s">
        <v>4</v>
      </c>
      <c r="E35" s="127"/>
      <c r="F35" s="127"/>
      <c r="G35" s="127"/>
      <c r="H35" s="127" t="s">
        <v>4</v>
      </c>
      <c r="I35" s="127"/>
      <c r="J35" s="127"/>
      <c r="K35" s="127"/>
      <c r="L35" s="127" t="s">
        <v>4</v>
      </c>
      <c r="M35" s="127"/>
      <c r="N35" s="127"/>
      <c r="O35" s="127"/>
      <c r="P35" s="127" t="s">
        <v>4</v>
      </c>
      <c r="Q35" s="127"/>
      <c r="R35" s="127"/>
      <c r="S35" s="127"/>
      <c r="T35" s="127" t="s">
        <v>4</v>
      </c>
      <c r="U35" s="127"/>
      <c r="V35" s="127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7">
        <v>136.90000000000003</v>
      </c>
      <c r="E36" s="127"/>
      <c r="F36" s="127"/>
      <c r="G36" s="127"/>
      <c r="H36" s="127" t="s">
        <v>4</v>
      </c>
      <c r="I36" s="127"/>
      <c r="J36" s="127"/>
      <c r="K36" s="127"/>
      <c r="L36" s="127" t="s">
        <v>4</v>
      </c>
      <c r="M36" s="127"/>
      <c r="N36" s="127"/>
      <c r="O36" s="127"/>
      <c r="P36" s="127" t="s">
        <v>4</v>
      </c>
      <c r="Q36" s="127"/>
      <c r="R36" s="127"/>
      <c r="S36" s="127"/>
      <c r="T36" s="127" t="s">
        <v>4</v>
      </c>
      <c r="U36" s="127"/>
      <c r="V36" s="127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7" t="s">
        <v>4</v>
      </c>
      <c r="E37" s="127"/>
      <c r="F37" s="127"/>
      <c r="G37" s="127"/>
      <c r="H37" s="127" t="s">
        <v>4</v>
      </c>
      <c r="I37" s="127"/>
      <c r="J37" s="127"/>
      <c r="K37" s="127"/>
      <c r="L37" s="127" t="s">
        <v>4</v>
      </c>
      <c r="M37" s="127"/>
      <c r="N37" s="127"/>
      <c r="O37" s="127"/>
      <c r="P37" s="127" t="s">
        <v>4</v>
      </c>
      <c r="Q37" s="127"/>
      <c r="R37" s="127"/>
      <c r="S37" s="127"/>
      <c r="T37" s="127" t="s">
        <v>4</v>
      </c>
      <c r="U37" s="127"/>
      <c r="V37" s="127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7" t="s">
        <v>4</v>
      </c>
      <c r="E38" s="127"/>
      <c r="F38" s="127"/>
      <c r="G38" s="127"/>
      <c r="H38" s="127" t="s">
        <v>4</v>
      </c>
      <c r="I38" s="127"/>
      <c r="J38" s="127"/>
      <c r="K38" s="127"/>
      <c r="L38" s="127" t="s">
        <v>4</v>
      </c>
      <c r="M38" s="127"/>
      <c r="N38" s="127"/>
      <c r="O38" s="127"/>
      <c r="P38" s="127" t="s">
        <v>4</v>
      </c>
      <c r="Q38" s="127"/>
      <c r="R38" s="127"/>
      <c r="S38" s="127"/>
      <c r="T38" s="127" t="s">
        <v>4</v>
      </c>
      <c r="U38" s="127"/>
      <c r="V38" s="127"/>
      <c r="W38" s="127"/>
      <c r="X38" s="106"/>
      <c r="Y38" s="105" t="s">
        <v>563</v>
      </c>
    </row>
    <row r="39" spans="1:25">
      <c r="C39" s="171" t="s">
        <v>351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9"/>
      <c r="V39" s="229"/>
    </row>
    <row r="40" spans="1:25">
      <c r="C40" s="171" t="s">
        <v>352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9"/>
      <c r="V40" s="229"/>
    </row>
    <row r="41" spans="1:25">
      <c r="C41" s="171" t="s">
        <v>355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9"/>
      <c r="V41" s="229"/>
    </row>
    <row r="42" spans="1:25">
      <c r="C42" s="171" t="s">
        <v>353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9"/>
      <c r="V42" s="229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21" priority="1" operator="notEqual">
      <formula>""" """</formula>
    </cfRule>
    <cfRule type="cellIs" dxfId="2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64.140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3.42578125" style="82" bestFit="1" customWidth="1"/>
    <col min="25" max="25" width="17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570</v>
      </c>
    </row>
    <row r="3" spans="1:25" ht="15.75">
      <c r="A3" s="84" t="s">
        <v>104</v>
      </c>
    </row>
    <row r="4" spans="1:25" ht="15.75">
      <c r="A4" s="87" t="s">
        <v>92</v>
      </c>
      <c r="B4" s="394" t="s">
        <v>570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164" t="s">
        <v>264</v>
      </c>
      <c r="D5" s="404"/>
      <c r="E5" s="393" t="s">
        <v>36</v>
      </c>
      <c r="F5" s="393"/>
      <c r="G5" s="393"/>
      <c r="H5" s="404"/>
      <c r="I5" s="393" t="s">
        <v>36</v>
      </c>
      <c r="J5" s="393"/>
      <c r="K5" s="393"/>
      <c r="L5" s="404"/>
      <c r="M5" s="393" t="s">
        <v>36</v>
      </c>
      <c r="N5" s="393"/>
      <c r="O5" s="393"/>
      <c r="P5" s="404"/>
      <c r="Q5" s="393" t="s">
        <v>36</v>
      </c>
      <c r="R5" s="393"/>
      <c r="S5" s="393"/>
      <c r="T5" s="404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4"/>
      <c r="E6" s="8" t="s">
        <v>37</v>
      </c>
      <c r="F6" s="8" t="s">
        <v>38</v>
      </c>
      <c r="G6" s="8" t="s">
        <v>39</v>
      </c>
      <c r="H6" s="404"/>
      <c r="I6" s="8" t="s">
        <v>37</v>
      </c>
      <c r="J6" s="8" t="s">
        <v>38</v>
      </c>
      <c r="K6" s="8" t="s">
        <v>39</v>
      </c>
      <c r="L6" s="404"/>
      <c r="M6" s="8" t="s">
        <v>37</v>
      </c>
      <c r="N6" s="8" t="s">
        <v>38</v>
      </c>
      <c r="O6" s="8" t="s">
        <v>39</v>
      </c>
      <c r="P6" s="404"/>
      <c r="Q6" s="8" t="s">
        <v>37</v>
      </c>
      <c r="R6" s="8" t="s">
        <v>38</v>
      </c>
      <c r="S6" s="8" t="s">
        <v>39</v>
      </c>
      <c r="T6" s="404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47">
        <v>3.0615523609450693E-2</v>
      </c>
      <c r="E8" s="257">
        <v>3</v>
      </c>
      <c r="F8" s="257">
        <v>4</v>
      </c>
      <c r="G8" s="257">
        <v>4</v>
      </c>
      <c r="H8" s="147">
        <v>1.1955638397548195E-2</v>
      </c>
      <c r="I8" s="257">
        <v>4</v>
      </c>
      <c r="J8" s="257">
        <v>4</v>
      </c>
      <c r="K8" s="257">
        <v>5</v>
      </c>
      <c r="L8" s="147">
        <v>4.4976685555006252E-2</v>
      </c>
      <c r="M8" s="257">
        <v>1</v>
      </c>
      <c r="N8" s="257">
        <v>1</v>
      </c>
      <c r="O8" s="257">
        <v>1</v>
      </c>
      <c r="P8" s="147">
        <v>9.7097670419068177E-3</v>
      </c>
      <c r="Q8" s="257">
        <v>3</v>
      </c>
      <c r="R8" s="257">
        <v>4</v>
      </c>
      <c r="S8" s="257">
        <v>4</v>
      </c>
      <c r="T8" s="147">
        <v>5.4509713306869226E-2</v>
      </c>
      <c r="U8" s="257">
        <v>4</v>
      </c>
      <c r="V8" s="257">
        <v>4</v>
      </c>
      <c r="W8" s="257">
        <v>5</v>
      </c>
      <c r="X8" s="97">
        <v>2.7619643601992725</v>
      </c>
      <c r="Y8" s="97">
        <v>0.21195487471401453</v>
      </c>
    </row>
    <row r="9" spans="1:25" ht="28.35" customHeight="1">
      <c r="A9" s="76" t="s">
        <v>7</v>
      </c>
      <c r="B9" s="398"/>
      <c r="C9" s="96" t="s">
        <v>550</v>
      </c>
      <c r="D9" s="147">
        <v>5.3984992393684518E-2</v>
      </c>
      <c r="E9" s="257">
        <v>5</v>
      </c>
      <c r="F9" s="257">
        <v>7</v>
      </c>
      <c r="G9" s="257">
        <v>8</v>
      </c>
      <c r="H9" s="147">
        <v>-3.7720226680365551E-2</v>
      </c>
      <c r="I9" s="257">
        <v>2</v>
      </c>
      <c r="J9" s="257">
        <v>2</v>
      </c>
      <c r="K9" s="257">
        <v>2</v>
      </c>
      <c r="L9" s="147">
        <v>8.8249987592477E-2</v>
      </c>
      <c r="M9" s="257">
        <v>8</v>
      </c>
      <c r="N9" s="257">
        <v>10</v>
      </c>
      <c r="O9" s="257">
        <v>14</v>
      </c>
      <c r="P9" s="147">
        <v>5.9392658582693034E-2</v>
      </c>
      <c r="Q9" s="257">
        <v>6</v>
      </c>
      <c r="R9" s="257">
        <v>8</v>
      </c>
      <c r="S9" s="257">
        <v>10</v>
      </c>
      <c r="T9" s="147">
        <v>9.2137979678712623E-2</v>
      </c>
      <c r="U9" s="257">
        <v>8</v>
      </c>
      <c r="V9" s="257">
        <v>10</v>
      </c>
      <c r="W9" s="257">
        <v>14</v>
      </c>
      <c r="X9" s="97">
        <v>3.3395932463580245</v>
      </c>
      <c r="Y9" s="97">
        <v>4.4056573743553207E-2</v>
      </c>
    </row>
    <row r="10" spans="1:25" ht="28.35" customHeight="1">
      <c r="A10" s="76" t="s">
        <v>8</v>
      </c>
      <c r="B10" s="398"/>
      <c r="C10" s="96" t="s">
        <v>551</v>
      </c>
      <c r="D10" s="147">
        <v>-2.9424782344836496E-2</v>
      </c>
      <c r="E10" s="257">
        <v>2</v>
      </c>
      <c r="F10" s="257">
        <v>2</v>
      </c>
      <c r="G10" s="257">
        <v>2</v>
      </c>
      <c r="H10" s="147">
        <v>8.2429546724904421E-3</v>
      </c>
      <c r="I10" s="257">
        <v>3</v>
      </c>
      <c r="J10" s="257">
        <v>3</v>
      </c>
      <c r="K10" s="257">
        <v>3</v>
      </c>
      <c r="L10" s="147">
        <v>4.6441014922630933E-2</v>
      </c>
      <c r="M10" s="257">
        <v>3</v>
      </c>
      <c r="N10" s="257">
        <v>3</v>
      </c>
      <c r="O10" s="257">
        <v>3</v>
      </c>
      <c r="P10" s="147">
        <v>-2.7457487177202096E-2</v>
      </c>
      <c r="Q10" s="257">
        <v>2</v>
      </c>
      <c r="R10" s="257">
        <v>2</v>
      </c>
      <c r="S10" s="257">
        <v>2</v>
      </c>
      <c r="T10" s="147">
        <v>-2.0457991135331002E-2</v>
      </c>
      <c r="U10" s="257">
        <v>1</v>
      </c>
      <c r="V10" s="257">
        <v>1</v>
      </c>
      <c r="W10" s="257">
        <v>1</v>
      </c>
      <c r="X10" s="97">
        <v>4.6340252698004605</v>
      </c>
      <c r="Y10" s="97">
        <v>-1.4405155910010425</v>
      </c>
    </row>
    <row r="11" spans="1:25" ht="28.35" customHeight="1">
      <c r="A11" s="76" t="s">
        <v>9</v>
      </c>
      <c r="B11" s="398"/>
      <c r="C11" s="96" t="s">
        <v>552</v>
      </c>
      <c r="D11" s="147">
        <v>7.1733938151283538E-2</v>
      </c>
      <c r="E11" s="257">
        <v>8</v>
      </c>
      <c r="F11" s="257">
        <v>10</v>
      </c>
      <c r="G11" s="257">
        <v>11</v>
      </c>
      <c r="H11" s="147">
        <v>6.1563857131145212E-2</v>
      </c>
      <c r="I11" s="257">
        <v>8</v>
      </c>
      <c r="J11" s="257">
        <v>10</v>
      </c>
      <c r="K11" s="257">
        <v>12</v>
      </c>
      <c r="L11" s="147">
        <v>4.5523298741700892E-2</v>
      </c>
      <c r="M11" s="257">
        <v>2</v>
      </c>
      <c r="N11" s="257">
        <v>2</v>
      </c>
      <c r="O11" s="257">
        <v>2</v>
      </c>
      <c r="P11" s="147">
        <v>4.7221815007711263E-2</v>
      </c>
      <c r="Q11" s="257">
        <v>4</v>
      </c>
      <c r="R11" s="257">
        <v>5</v>
      </c>
      <c r="S11" s="257">
        <v>6</v>
      </c>
      <c r="T11" s="147">
        <v>4.7206265003230809E-2</v>
      </c>
      <c r="U11" s="257">
        <v>3</v>
      </c>
      <c r="V11" s="257">
        <v>3</v>
      </c>
      <c r="W11" s="257">
        <v>4</v>
      </c>
      <c r="X11" s="97">
        <v>-0.26055154983668793</v>
      </c>
      <c r="Y11" s="97">
        <v>3.6969338954961684E-2</v>
      </c>
    </row>
    <row r="12" spans="1:25" ht="28.35" customHeight="1">
      <c r="A12" s="76" t="s">
        <v>10</v>
      </c>
      <c r="B12" s="398"/>
      <c r="C12" s="96" t="s">
        <v>553</v>
      </c>
      <c r="D12" s="147">
        <v>4.2164613366953263E-2</v>
      </c>
      <c r="E12" s="257">
        <v>4</v>
      </c>
      <c r="F12" s="257">
        <v>6</v>
      </c>
      <c r="G12" s="257">
        <v>7</v>
      </c>
      <c r="H12" s="147">
        <v>3.6910738324327459E-2</v>
      </c>
      <c r="I12" s="257">
        <v>5</v>
      </c>
      <c r="J12" s="257">
        <v>7</v>
      </c>
      <c r="K12" s="257">
        <v>8</v>
      </c>
      <c r="L12" s="147">
        <v>6.760810897200388E-2</v>
      </c>
      <c r="M12" s="257">
        <v>6</v>
      </c>
      <c r="N12" s="257">
        <v>7</v>
      </c>
      <c r="O12" s="257">
        <v>8</v>
      </c>
      <c r="P12" s="147">
        <v>7.3518471836926419E-2</v>
      </c>
      <c r="Q12" s="257">
        <v>7</v>
      </c>
      <c r="R12" s="257">
        <v>9</v>
      </c>
      <c r="S12" s="257">
        <v>13</v>
      </c>
      <c r="T12" s="147">
        <v>7.2485190473680294E-2</v>
      </c>
      <c r="U12" s="257">
        <v>6</v>
      </c>
      <c r="V12" s="257">
        <v>8</v>
      </c>
      <c r="W12" s="257">
        <v>9</v>
      </c>
      <c r="X12" s="97">
        <v>0.83166503953252335</v>
      </c>
      <c r="Y12" s="97">
        <v>7.2137522788811914E-2</v>
      </c>
    </row>
    <row r="13" spans="1:25" ht="28.35" customHeight="1">
      <c r="A13" s="76" t="s">
        <v>11</v>
      </c>
      <c r="B13" s="398"/>
      <c r="C13" s="96" t="s">
        <v>554</v>
      </c>
      <c r="D13" s="147">
        <v>5.9572474085041009E-2</v>
      </c>
      <c r="E13" s="257">
        <v>6</v>
      </c>
      <c r="F13" s="257">
        <v>8</v>
      </c>
      <c r="G13" s="257">
        <v>9</v>
      </c>
      <c r="H13" s="147">
        <v>5.8464585950217286E-2</v>
      </c>
      <c r="I13" s="257">
        <v>7</v>
      </c>
      <c r="J13" s="257">
        <v>9</v>
      </c>
      <c r="K13" s="257">
        <v>11</v>
      </c>
      <c r="L13" s="147">
        <v>6.2852588460159994E-2</v>
      </c>
      <c r="M13" s="257">
        <v>5</v>
      </c>
      <c r="N13" s="257">
        <v>6</v>
      </c>
      <c r="O13" s="257">
        <v>7</v>
      </c>
      <c r="P13" s="147">
        <v>5.8351590092500773E-2</v>
      </c>
      <c r="Q13" s="257">
        <v>5</v>
      </c>
      <c r="R13" s="257">
        <v>7</v>
      </c>
      <c r="S13" s="257">
        <v>9</v>
      </c>
      <c r="T13" s="147">
        <v>6.2991826004595644E-2</v>
      </c>
      <c r="U13" s="257">
        <v>5</v>
      </c>
      <c r="V13" s="257">
        <v>7</v>
      </c>
      <c r="W13" s="257">
        <v>8</v>
      </c>
      <c r="X13" s="97">
        <v>7.5054025246652722E-2</v>
      </c>
      <c r="Y13" s="97">
        <v>2.2153032650980009E-3</v>
      </c>
    </row>
    <row r="14" spans="1:25" ht="28.35" customHeight="1">
      <c r="A14" s="76" t="s">
        <v>13</v>
      </c>
      <c r="B14" s="398"/>
      <c r="C14" s="96" t="s">
        <v>555</v>
      </c>
      <c r="D14" s="147">
        <v>6.6705398866643603E-2</v>
      </c>
      <c r="E14" s="257">
        <v>7</v>
      </c>
      <c r="F14" s="257">
        <v>9</v>
      </c>
      <c r="G14" s="257">
        <v>10</v>
      </c>
      <c r="H14" s="147">
        <v>5.6671115394135989E-2</v>
      </c>
      <c r="I14" s="257">
        <v>6</v>
      </c>
      <c r="J14" s="257">
        <v>8</v>
      </c>
      <c r="K14" s="257">
        <v>10</v>
      </c>
      <c r="L14" s="147">
        <v>7.4111413519199754E-2</v>
      </c>
      <c r="M14" s="257">
        <v>7</v>
      </c>
      <c r="N14" s="257">
        <v>8</v>
      </c>
      <c r="O14" s="257">
        <v>9</v>
      </c>
      <c r="P14" s="147">
        <v>8.645530869688009E-2</v>
      </c>
      <c r="Q14" s="257">
        <v>8</v>
      </c>
      <c r="R14" s="257">
        <v>10</v>
      </c>
      <c r="S14" s="257">
        <v>14</v>
      </c>
      <c r="T14" s="147">
        <v>7.8748363817355865E-2</v>
      </c>
      <c r="U14" s="257">
        <v>7</v>
      </c>
      <c r="V14" s="257">
        <v>9</v>
      </c>
      <c r="W14" s="257">
        <v>12</v>
      </c>
      <c r="X14" s="97">
        <v>0.3077458067265848</v>
      </c>
      <c r="Y14" s="97">
        <v>6.2567289948596505E-2</v>
      </c>
    </row>
    <row r="15" spans="1:25" ht="28.35" customHeight="1" thickBot="1">
      <c r="A15" s="76" t="s">
        <v>16</v>
      </c>
      <c r="B15" s="399"/>
      <c r="C15" s="98" t="s">
        <v>556</v>
      </c>
      <c r="D15" s="148">
        <v>-3.0968484734129925E-2</v>
      </c>
      <c r="E15" s="258">
        <v>1</v>
      </c>
      <c r="F15" s="258">
        <v>1</v>
      </c>
      <c r="G15" s="258">
        <v>1</v>
      </c>
      <c r="H15" s="148">
        <v>-8.7119648856915463E-2</v>
      </c>
      <c r="I15" s="258">
        <v>1</v>
      </c>
      <c r="J15" s="258">
        <v>1</v>
      </c>
      <c r="K15" s="258">
        <v>1</v>
      </c>
      <c r="L15" s="148">
        <v>5.7974993509132655E-2</v>
      </c>
      <c r="M15" s="258">
        <v>4</v>
      </c>
      <c r="N15" s="258">
        <v>5</v>
      </c>
      <c r="O15" s="258">
        <v>5</v>
      </c>
      <c r="P15" s="148">
        <v>-0.13763539805590852</v>
      </c>
      <c r="Q15" s="258">
        <v>1</v>
      </c>
      <c r="R15" s="258">
        <v>1</v>
      </c>
      <c r="S15" s="258">
        <v>1</v>
      </c>
      <c r="T15" s="148">
        <v>2.0307254815179341E-2</v>
      </c>
      <c r="U15" s="258">
        <v>2</v>
      </c>
      <c r="V15" s="258">
        <v>2</v>
      </c>
      <c r="W15" s="258">
        <v>2</v>
      </c>
      <c r="X15" s="99">
        <v>1.6654640402000502</v>
      </c>
      <c r="Y15" s="99">
        <v>-0.64972389670073194</v>
      </c>
    </row>
    <row r="16" spans="1:25" ht="28.35" customHeight="1" thickTop="1">
      <c r="A16" s="76" t="s">
        <v>3</v>
      </c>
      <c r="C16" s="100" t="s">
        <v>557</v>
      </c>
      <c r="D16" s="149">
        <v>2.5318864622395316E-2</v>
      </c>
      <c r="E16" s="259"/>
      <c r="F16" s="260">
        <v>3</v>
      </c>
      <c r="G16" s="260">
        <v>3</v>
      </c>
      <c r="H16" s="149">
        <v>3.4752785945639179E-2</v>
      </c>
      <c r="I16" s="259"/>
      <c r="J16" s="260">
        <v>6</v>
      </c>
      <c r="K16" s="260">
        <v>7</v>
      </c>
      <c r="L16" s="149">
        <v>5.5506475638798423E-2</v>
      </c>
      <c r="M16" s="259"/>
      <c r="N16" s="260">
        <v>4</v>
      </c>
      <c r="O16" s="260">
        <v>4</v>
      </c>
      <c r="P16" s="149">
        <v>5.7088679663368662E-2</v>
      </c>
      <c r="Q16" s="259"/>
      <c r="R16" s="260">
        <v>6</v>
      </c>
      <c r="S16" s="260">
        <v>8</v>
      </c>
      <c r="T16" s="149">
        <v>5.7735922284647884E-2</v>
      </c>
      <c r="U16" s="259"/>
      <c r="V16" s="260">
        <v>5</v>
      </c>
      <c r="W16" s="260">
        <v>6</v>
      </c>
      <c r="X16" s="101">
        <v>0.59718060375425641</v>
      </c>
      <c r="Y16" s="101">
        <v>4.0165523395095493E-2</v>
      </c>
    </row>
    <row r="17" spans="1:25" ht="28.35" customHeight="1">
      <c r="A17" s="76" t="s">
        <v>12</v>
      </c>
      <c r="C17" s="96" t="s">
        <v>558</v>
      </c>
      <c r="D17" s="147">
        <v>3.7871910939008019E-2</v>
      </c>
      <c r="E17" s="261"/>
      <c r="F17" s="257">
        <v>5</v>
      </c>
      <c r="G17" s="257">
        <v>5</v>
      </c>
      <c r="H17" s="147">
        <v>1.8576105366142286E-2</v>
      </c>
      <c r="I17" s="261"/>
      <c r="J17" s="257">
        <v>5</v>
      </c>
      <c r="K17" s="257">
        <v>6</v>
      </c>
      <c r="L17" s="147">
        <v>8.068527257654487E-2</v>
      </c>
      <c r="M17" s="261"/>
      <c r="N17" s="257">
        <v>9</v>
      </c>
      <c r="O17" s="257">
        <v>13</v>
      </c>
      <c r="P17" s="147">
        <v>-2.1995925309289847E-2</v>
      </c>
      <c r="Q17" s="261"/>
      <c r="R17" s="257">
        <v>3</v>
      </c>
      <c r="S17" s="257">
        <v>3</v>
      </c>
      <c r="T17" s="147">
        <v>6.0714962777322877E-2</v>
      </c>
      <c r="U17" s="261"/>
      <c r="V17" s="257">
        <v>6</v>
      </c>
      <c r="W17" s="257">
        <v>7</v>
      </c>
      <c r="X17" s="97">
        <v>3.3434977884872348</v>
      </c>
      <c r="Y17" s="97">
        <v>-0.24750873562801023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49">
        <v>4.0784004059052047E-2</v>
      </c>
      <c r="E20" s="259"/>
      <c r="F20" s="260">
        <v>1</v>
      </c>
      <c r="G20" s="260">
        <v>6</v>
      </c>
      <c r="H20" s="149">
        <v>1.1771545173864209E-2</v>
      </c>
      <c r="I20" s="259"/>
      <c r="J20" s="260">
        <v>1</v>
      </c>
      <c r="K20" s="260">
        <v>4</v>
      </c>
      <c r="L20" s="149">
        <v>5.9832977558401605E-2</v>
      </c>
      <c r="M20" s="259"/>
      <c r="N20" s="260">
        <v>1</v>
      </c>
      <c r="O20" s="260">
        <v>6</v>
      </c>
      <c r="P20" s="149">
        <v>2.2129578301937562E-2</v>
      </c>
      <c r="Q20" s="259"/>
      <c r="R20" s="260">
        <v>1</v>
      </c>
      <c r="S20" s="260">
        <v>5</v>
      </c>
      <c r="T20" s="149">
        <v>4.3546414473073863E-2</v>
      </c>
      <c r="U20" s="259"/>
      <c r="V20" s="260">
        <v>1</v>
      </c>
      <c r="W20" s="260">
        <v>3</v>
      </c>
      <c r="X20" s="101">
        <v>4.0828482305998248</v>
      </c>
      <c r="Y20" s="101">
        <v>-0.27220044446945335</v>
      </c>
    </row>
    <row r="21" spans="1:25" ht="28.35" customHeight="1">
      <c r="A21" s="76" t="s">
        <v>14</v>
      </c>
      <c r="C21" s="96" t="s">
        <v>560</v>
      </c>
      <c r="D21" s="147">
        <v>7.2743141404286546E-2</v>
      </c>
      <c r="E21" s="261"/>
      <c r="F21" s="257">
        <v>2</v>
      </c>
      <c r="G21" s="257">
        <v>12</v>
      </c>
      <c r="H21" s="147">
        <v>5.3844753016787657E-2</v>
      </c>
      <c r="I21" s="261"/>
      <c r="J21" s="257">
        <v>2</v>
      </c>
      <c r="K21" s="257">
        <v>9</v>
      </c>
      <c r="L21" s="147">
        <v>7.5198521896361059E-2</v>
      </c>
      <c r="M21" s="261"/>
      <c r="N21" s="257">
        <v>2</v>
      </c>
      <c r="O21" s="257">
        <v>10</v>
      </c>
      <c r="P21" s="147">
        <v>5.6140015556238806E-2</v>
      </c>
      <c r="Q21" s="261"/>
      <c r="R21" s="257">
        <v>2</v>
      </c>
      <c r="S21" s="257">
        <v>7</v>
      </c>
      <c r="T21" s="147">
        <v>7.4086451860193636E-2</v>
      </c>
      <c r="U21" s="261"/>
      <c r="V21" s="257">
        <v>2</v>
      </c>
      <c r="W21" s="257">
        <v>10</v>
      </c>
      <c r="X21" s="97">
        <v>0.39658031067420341</v>
      </c>
      <c r="Y21" s="97">
        <v>-1.4788456051038956E-2</v>
      </c>
    </row>
    <row r="22" spans="1:25" ht="28.35" customHeight="1">
      <c r="A22" s="76" t="s">
        <v>15</v>
      </c>
      <c r="C22" s="96" t="s">
        <v>561</v>
      </c>
      <c r="D22" s="147">
        <v>7.8530923543051481E-2</v>
      </c>
      <c r="E22" s="261"/>
      <c r="F22" s="257">
        <v>3</v>
      </c>
      <c r="G22" s="257">
        <v>13</v>
      </c>
      <c r="H22" s="147">
        <v>8.6054232880186751E-2</v>
      </c>
      <c r="I22" s="261"/>
      <c r="J22" s="257">
        <v>3</v>
      </c>
      <c r="K22" s="257">
        <v>14</v>
      </c>
      <c r="L22" s="147">
        <v>7.6154347366081093E-2</v>
      </c>
      <c r="M22" s="261"/>
      <c r="N22" s="257">
        <v>3</v>
      </c>
      <c r="O22" s="257">
        <v>11</v>
      </c>
      <c r="P22" s="147">
        <v>7.1415903529355923E-2</v>
      </c>
      <c r="Q22" s="261"/>
      <c r="R22" s="257">
        <v>3</v>
      </c>
      <c r="S22" s="257">
        <v>12</v>
      </c>
      <c r="T22" s="147">
        <v>7.4730149338684868E-2</v>
      </c>
      <c r="U22" s="261"/>
      <c r="V22" s="257">
        <v>3</v>
      </c>
      <c r="W22" s="257">
        <v>11</v>
      </c>
      <c r="X22" s="97">
        <v>-0.1150424003882442</v>
      </c>
      <c r="Y22" s="97">
        <v>-1.8701467173633191E-2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49">
        <v>9.9448614633114552E-2</v>
      </c>
      <c r="E25" s="259"/>
      <c r="F25" s="259"/>
      <c r="G25" s="260">
        <v>14</v>
      </c>
      <c r="H25" s="149">
        <v>7.976031760848562E-2</v>
      </c>
      <c r="I25" s="259"/>
      <c r="J25" s="259"/>
      <c r="K25" s="260">
        <v>13</v>
      </c>
      <c r="L25" s="149">
        <v>7.8912087126346619E-2</v>
      </c>
      <c r="M25" s="259"/>
      <c r="N25" s="259"/>
      <c r="O25" s="260">
        <v>12</v>
      </c>
      <c r="P25" s="149">
        <v>6.8606995165605325E-2</v>
      </c>
      <c r="Q25" s="259"/>
      <c r="R25" s="259"/>
      <c r="S25" s="260">
        <v>11</v>
      </c>
      <c r="T25" s="149">
        <v>8.6509816982102056E-2</v>
      </c>
      <c r="U25" s="259"/>
      <c r="V25" s="259"/>
      <c r="W25" s="260">
        <v>13</v>
      </c>
      <c r="X25" s="101">
        <v>-1.0634743034783956E-2</v>
      </c>
      <c r="Y25" s="101">
        <v>9.6280939111275332E-2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7.524105134543263E-2</v>
      </c>
      <c r="E28" s="265"/>
      <c r="F28" s="265"/>
      <c r="G28" s="265"/>
      <c r="H28" s="149">
        <v>5.7609266922354047E-2</v>
      </c>
      <c r="I28" s="265"/>
      <c r="J28" s="265"/>
      <c r="K28" s="265"/>
      <c r="L28" s="149">
        <v>7.31304509286958E-2</v>
      </c>
      <c r="M28" s="265"/>
      <c r="N28" s="265"/>
      <c r="O28" s="265"/>
      <c r="P28" s="149">
        <v>5.4085925662260462E-2</v>
      </c>
      <c r="Q28" s="265"/>
      <c r="R28" s="265"/>
      <c r="S28" s="265"/>
      <c r="T28" s="149">
        <v>7.4404210368576973E-2</v>
      </c>
      <c r="U28" s="265"/>
      <c r="V28" s="265"/>
      <c r="W28" s="265"/>
      <c r="X28" s="105">
        <v>0.26942165445814914</v>
      </c>
      <c r="Y28" s="105">
        <v>1.7417634155204587E-2</v>
      </c>
    </row>
    <row r="29" spans="1:25" ht="28.35" customHeight="1">
      <c r="C29" s="96" t="s">
        <v>28</v>
      </c>
      <c r="D29" s="147">
        <v>4.8074802880318887E-2</v>
      </c>
      <c r="E29" s="266"/>
      <c r="F29" s="266"/>
      <c r="G29" s="266"/>
      <c r="H29" s="147">
        <v>3.5831762134983319E-2</v>
      </c>
      <c r="I29" s="266"/>
      <c r="J29" s="266"/>
      <c r="K29" s="266"/>
      <c r="L29" s="147">
        <v>6.5230348716081937E-2</v>
      </c>
      <c r="M29" s="266"/>
      <c r="N29" s="266"/>
      <c r="O29" s="266"/>
      <c r="P29" s="147">
        <v>5.6614347609803731E-2</v>
      </c>
      <c r="Q29" s="266"/>
      <c r="R29" s="266"/>
      <c r="S29" s="266"/>
      <c r="T29" s="147">
        <v>6.1853394390959257E-2</v>
      </c>
      <c r="U29" s="266"/>
      <c r="V29" s="266"/>
      <c r="W29" s="266"/>
      <c r="X29" s="106">
        <v>0.82046164713725167</v>
      </c>
      <c r="Y29" s="106">
        <v>-5.1769680702168697E-2</v>
      </c>
    </row>
    <row r="30" spans="1:25" ht="28.35" customHeight="1">
      <c r="C30" s="96" t="s">
        <v>29</v>
      </c>
      <c r="D30" s="147">
        <v>4.8074802880318887E-2</v>
      </c>
      <c r="E30" s="266"/>
      <c r="F30" s="266"/>
      <c r="G30" s="266"/>
      <c r="H30" s="147">
        <v>2.443318836093783E-2</v>
      </c>
      <c r="I30" s="266"/>
      <c r="J30" s="266"/>
      <c r="K30" s="266"/>
      <c r="L30" s="147">
        <v>6.0413790984646325E-2</v>
      </c>
      <c r="M30" s="266"/>
      <c r="N30" s="266"/>
      <c r="O30" s="266"/>
      <c r="P30" s="147">
        <v>5.2786702550106021E-2</v>
      </c>
      <c r="Q30" s="266"/>
      <c r="R30" s="266"/>
      <c r="S30" s="266"/>
      <c r="T30" s="147">
        <v>5.8750769655732435E-2</v>
      </c>
      <c r="U30" s="266"/>
      <c r="V30" s="266"/>
      <c r="W30" s="266"/>
      <c r="X30" s="106">
        <v>1.4726118463209619</v>
      </c>
      <c r="Y30" s="106">
        <v>-2.7527180496528247E-2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212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19" priority="3" operator="notEqual">
      <formula>""" """</formula>
    </cfRule>
    <cfRule type="cellIs" dxfId="18" priority="4" operator="equal">
      <formula>" "</formula>
    </cfRule>
  </conditionalFormatting>
  <conditionalFormatting sqref="A5">
    <cfRule type="cellIs" dxfId="17" priority="1" operator="notEqual">
      <formula>""" """</formula>
    </cfRule>
    <cfRule type="cellIs" dxfId="16" priority="2" operator="equal">
      <formula>" "</formula>
    </cfRule>
  </conditionalFormatting>
  <pageMargins left="0.7" right="0.7" top="0.75" bottom="0.75" header="0.3" footer="0.3"/>
  <pageSetup scale="47" orientation="landscape" r:id="rId1"/>
  <headerFooter differentFirst="1">
    <oddFooter xml:space="preserve">&amp;L&amp;D&amp;CGreen Mountain Care Board&amp;R&amp;P  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2" style="82" customWidth="1"/>
    <col min="25" max="25" width="11.2851562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569</v>
      </c>
    </row>
    <row r="3" spans="1:25" ht="15.75">
      <c r="A3" s="84" t="s">
        <v>104</v>
      </c>
    </row>
    <row r="4" spans="1:25" ht="15.75">
      <c r="A4" s="87" t="s">
        <v>93</v>
      </c>
      <c r="B4" s="394" t="s">
        <v>569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265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1.3636383120633659</v>
      </c>
      <c r="E8" s="257">
        <v>2</v>
      </c>
      <c r="F8" s="257">
        <v>2</v>
      </c>
      <c r="G8" s="257">
        <v>2</v>
      </c>
      <c r="H8" s="122">
        <v>1.1093021930620086</v>
      </c>
      <c r="I8" s="257">
        <v>1</v>
      </c>
      <c r="J8" s="257">
        <v>1</v>
      </c>
      <c r="K8" s="257">
        <v>1</v>
      </c>
      <c r="L8" s="122">
        <v>1.1988597534701415</v>
      </c>
      <c r="M8" s="257">
        <v>1</v>
      </c>
      <c r="N8" s="257">
        <v>1</v>
      </c>
      <c r="O8" s="257">
        <v>1</v>
      </c>
      <c r="P8" s="122">
        <v>1.1631722576334653</v>
      </c>
      <c r="Q8" s="257">
        <v>2</v>
      </c>
      <c r="R8" s="257">
        <v>2</v>
      </c>
      <c r="S8" s="257">
        <v>2</v>
      </c>
      <c r="T8" s="122">
        <v>1.4443592673833734</v>
      </c>
      <c r="U8" s="257">
        <v>2</v>
      </c>
      <c r="V8" s="257">
        <v>2</v>
      </c>
      <c r="W8" s="257">
        <v>2</v>
      </c>
      <c r="X8" s="97">
        <v>8.0733240201145806E-2</v>
      </c>
      <c r="Y8" s="97">
        <v>0.20477750896435132</v>
      </c>
    </row>
    <row r="9" spans="1:25" ht="28.35" customHeight="1">
      <c r="A9" s="76" t="s">
        <v>7</v>
      </c>
      <c r="B9" s="398"/>
      <c r="C9" s="96" t="s">
        <v>550</v>
      </c>
      <c r="D9" s="122">
        <v>1.6025919274241325</v>
      </c>
      <c r="E9" s="257">
        <v>3</v>
      </c>
      <c r="F9" s="257">
        <v>3</v>
      </c>
      <c r="G9" s="257">
        <v>4</v>
      </c>
      <c r="H9" s="122">
        <v>1.746127572147649</v>
      </c>
      <c r="I9" s="257">
        <v>3</v>
      </c>
      <c r="J9" s="257">
        <v>3</v>
      </c>
      <c r="K9" s="257">
        <v>5</v>
      </c>
      <c r="L9" s="122">
        <v>1.5230347862330385</v>
      </c>
      <c r="M9" s="257">
        <v>3</v>
      </c>
      <c r="N9" s="257">
        <v>3</v>
      </c>
      <c r="O9" s="257">
        <v>3</v>
      </c>
      <c r="P9" s="122">
        <v>1.8014035327132758</v>
      </c>
      <c r="Q9" s="257">
        <v>3</v>
      </c>
      <c r="R9" s="257">
        <v>3</v>
      </c>
      <c r="S9" s="257">
        <v>4</v>
      </c>
      <c r="T9" s="122">
        <v>1.9285443985667845</v>
      </c>
      <c r="U9" s="257">
        <v>4</v>
      </c>
      <c r="V9" s="257">
        <v>5</v>
      </c>
      <c r="W9" s="257">
        <v>7</v>
      </c>
      <c r="X9" s="97">
        <v>-0.12776431085170814</v>
      </c>
      <c r="Y9" s="97">
        <v>0.2662510508618805</v>
      </c>
    </row>
    <row r="10" spans="1:25" ht="28.35" customHeight="1">
      <c r="A10" s="76" t="s">
        <v>8</v>
      </c>
      <c r="B10" s="398"/>
      <c r="C10" s="96" t="s">
        <v>551</v>
      </c>
      <c r="D10" s="122">
        <v>3.2374018680213639</v>
      </c>
      <c r="E10" s="257">
        <v>8</v>
      </c>
      <c r="F10" s="257">
        <v>9</v>
      </c>
      <c r="G10" s="257">
        <v>11</v>
      </c>
      <c r="H10" s="122">
        <v>4.7489308281292848</v>
      </c>
      <c r="I10" s="257">
        <v>8</v>
      </c>
      <c r="J10" s="257">
        <v>9</v>
      </c>
      <c r="K10" s="257">
        <v>12</v>
      </c>
      <c r="L10" s="122">
        <v>6.956135438415183</v>
      </c>
      <c r="M10" s="257">
        <v>8</v>
      </c>
      <c r="N10" s="257">
        <v>10</v>
      </c>
      <c r="O10" s="257">
        <v>14</v>
      </c>
      <c r="P10" s="122">
        <v>6.1433984222523144</v>
      </c>
      <c r="Q10" s="257">
        <v>8</v>
      </c>
      <c r="R10" s="257">
        <v>10</v>
      </c>
      <c r="S10" s="257">
        <v>14</v>
      </c>
      <c r="T10" s="122">
        <v>2.0942103199832625</v>
      </c>
      <c r="U10" s="257">
        <v>5</v>
      </c>
      <c r="V10" s="257">
        <v>6</v>
      </c>
      <c r="W10" s="257">
        <v>8</v>
      </c>
      <c r="X10" s="97">
        <v>0.4647792714124177</v>
      </c>
      <c r="Y10" s="97">
        <v>-0.69894054845194531</v>
      </c>
    </row>
    <row r="11" spans="1:25" ht="28.35" customHeight="1">
      <c r="A11" s="76" t="s">
        <v>9</v>
      </c>
      <c r="B11" s="398"/>
      <c r="C11" s="96" t="s">
        <v>552</v>
      </c>
      <c r="D11" s="122">
        <v>1.360016603676246</v>
      </c>
      <c r="E11" s="257">
        <v>1</v>
      </c>
      <c r="F11" s="257">
        <v>1</v>
      </c>
      <c r="G11" s="257">
        <v>1</v>
      </c>
      <c r="H11" s="122">
        <v>1.6404182176240241</v>
      </c>
      <c r="I11" s="257">
        <v>2</v>
      </c>
      <c r="J11" s="257">
        <v>2</v>
      </c>
      <c r="K11" s="257">
        <v>3</v>
      </c>
      <c r="L11" s="122">
        <v>1.5074481748858246</v>
      </c>
      <c r="M11" s="257">
        <v>2</v>
      </c>
      <c r="N11" s="257">
        <v>2</v>
      </c>
      <c r="O11" s="257">
        <v>2</v>
      </c>
      <c r="P11" s="122">
        <v>1.8113827089946812</v>
      </c>
      <c r="Q11" s="257">
        <v>4</v>
      </c>
      <c r="R11" s="257">
        <v>4</v>
      </c>
      <c r="S11" s="257">
        <v>5</v>
      </c>
      <c r="T11" s="122">
        <v>1.7430441163465502</v>
      </c>
      <c r="U11" s="257">
        <v>3</v>
      </c>
      <c r="V11" s="257">
        <v>4</v>
      </c>
      <c r="W11" s="257">
        <v>5</v>
      </c>
      <c r="X11" s="97">
        <v>-8.105862353247506E-2</v>
      </c>
      <c r="Y11" s="97">
        <v>0.15628792112774947</v>
      </c>
    </row>
    <row r="12" spans="1:25" ht="28.35" customHeight="1">
      <c r="A12" s="76" t="s">
        <v>10</v>
      </c>
      <c r="B12" s="398"/>
      <c r="C12" s="96" t="s">
        <v>553</v>
      </c>
      <c r="D12" s="122">
        <v>2.0869667533387406</v>
      </c>
      <c r="E12" s="257">
        <v>5</v>
      </c>
      <c r="F12" s="257">
        <v>5</v>
      </c>
      <c r="G12" s="257">
        <v>7</v>
      </c>
      <c r="H12" s="122">
        <v>2.6370501882203436</v>
      </c>
      <c r="I12" s="257">
        <v>7</v>
      </c>
      <c r="J12" s="257">
        <v>7</v>
      </c>
      <c r="K12" s="257">
        <v>9</v>
      </c>
      <c r="L12" s="122">
        <v>2.6755398475940697</v>
      </c>
      <c r="M12" s="257">
        <v>6</v>
      </c>
      <c r="N12" s="257">
        <v>6</v>
      </c>
      <c r="O12" s="257">
        <v>8</v>
      </c>
      <c r="P12" s="122">
        <v>2.8119944018029712</v>
      </c>
      <c r="Q12" s="257">
        <v>6</v>
      </c>
      <c r="R12" s="257">
        <v>7</v>
      </c>
      <c r="S12" s="257">
        <v>9</v>
      </c>
      <c r="T12" s="122">
        <v>2.9286952102019002</v>
      </c>
      <c r="U12" s="257">
        <v>7</v>
      </c>
      <c r="V12" s="257">
        <v>8</v>
      </c>
      <c r="W12" s="257">
        <v>11</v>
      </c>
      <c r="X12" s="97">
        <v>1.4595725005788207E-2</v>
      </c>
      <c r="Y12" s="97">
        <v>9.4618423581123601E-2</v>
      </c>
    </row>
    <row r="13" spans="1:25" ht="28.35" customHeight="1">
      <c r="A13" s="76" t="s">
        <v>11</v>
      </c>
      <c r="B13" s="398"/>
      <c r="C13" s="96" t="s">
        <v>554</v>
      </c>
      <c r="D13" s="122">
        <v>2.1817904771171404</v>
      </c>
      <c r="E13" s="257">
        <v>6</v>
      </c>
      <c r="F13" s="257">
        <v>6</v>
      </c>
      <c r="G13" s="257">
        <v>8</v>
      </c>
      <c r="H13" s="122">
        <v>2.3649051268805028</v>
      </c>
      <c r="I13" s="257">
        <v>4</v>
      </c>
      <c r="J13" s="257">
        <v>4</v>
      </c>
      <c r="K13" s="257">
        <v>6</v>
      </c>
      <c r="L13" s="122">
        <v>1.5779149539333805</v>
      </c>
      <c r="M13" s="257">
        <v>4</v>
      </c>
      <c r="N13" s="257">
        <v>4</v>
      </c>
      <c r="O13" s="257">
        <v>5</v>
      </c>
      <c r="P13" s="122">
        <v>2.3767759975888976</v>
      </c>
      <c r="Q13" s="257">
        <v>5</v>
      </c>
      <c r="R13" s="257">
        <v>5</v>
      </c>
      <c r="S13" s="257">
        <v>7</v>
      </c>
      <c r="T13" s="122">
        <v>2.2845926301555104</v>
      </c>
      <c r="U13" s="257">
        <v>6</v>
      </c>
      <c r="V13" s="257">
        <v>7</v>
      </c>
      <c r="W13" s="257">
        <v>9</v>
      </c>
      <c r="X13" s="97">
        <v>-0.33277875040392202</v>
      </c>
      <c r="Y13" s="97">
        <v>0.44785536410599591</v>
      </c>
    </row>
    <row r="14" spans="1:25" ht="28.35" customHeight="1">
      <c r="A14" s="76" t="s">
        <v>13</v>
      </c>
      <c r="B14" s="398"/>
      <c r="C14" s="96" t="s">
        <v>555</v>
      </c>
      <c r="D14" s="122">
        <v>2.1879483723909954</v>
      </c>
      <c r="E14" s="257">
        <v>7</v>
      </c>
      <c r="F14" s="257">
        <v>7</v>
      </c>
      <c r="G14" s="257">
        <v>9</v>
      </c>
      <c r="H14" s="122">
        <v>2.5387613793239066</v>
      </c>
      <c r="I14" s="257">
        <v>5</v>
      </c>
      <c r="J14" s="257">
        <v>5</v>
      </c>
      <c r="K14" s="257">
        <v>7</v>
      </c>
      <c r="L14" s="122">
        <v>2.8857168687181414</v>
      </c>
      <c r="M14" s="257">
        <v>7</v>
      </c>
      <c r="N14" s="257">
        <v>8</v>
      </c>
      <c r="O14" s="257">
        <v>10</v>
      </c>
      <c r="P14" s="122">
        <v>2.9207589611606717</v>
      </c>
      <c r="Q14" s="257">
        <v>7</v>
      </c>
      <c r="R14" s="257">
        <v>8</v>
      </c>
      <c r="S14" s="257">
        <v>10</v>
      </c>
      <c r="T14" s="122">
        <v>3.1404258260893916</v>
      </c>
      <c r="U14" s="257">
        <v>8</v>
      </c>
      <c r="V14" s="257">
        <v>10</v>
      </c>
      <c r="W14" s="257">
        <v>13</v>
      </c>
      <c r="X14" s="97">
        <v>0.13666329266700594</v>
      </c>
      <c r="Y14" s="97">
        <v>8.8265401270774646E-2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1.7124748531499261</v>
      </c>
      <c r="E15" s="258">
        <v>4</v>
      </c>
      <c r="F15" s="258">
        <v>4</v>
      </c>
      <c r="G15" s="258">
        <v>5</v>
      </c>
      <c r="H15" s="124">
        <v>2.6029409968321358</v>
      </c>
      <c r="I15" s="258">
        <v>6</v>
      </c>
      <c r="J15" s="258">
        <v>6</v>
      </c>
      <c r="K15" s="258">
        <v>8</v>
      </c>
      <c r="L15" s="124">
        <v>1.796313651983755</v>
      </c>
      <c r="M15" s="258">
        <v>5</v>
      </c>
      <c r="N15" s="258">
        <v>5</v>
      </c>
      <c r="O15" s="258">
        <v>6</v>
      </c>
      <c r="P15" s="124">
        <v>0.76565386213365583</v>
      </c>
      <c r="Q15" s="258">
        <v>1</v>
      </c>
      <c r="R15" s="258">
        <v>1</v>
      </c>
      <c r="S15" s="258">
        <v>1</v>
      </c>
      <c r="T15" s="124">
        <v>0.19114397132136085</v>
      </c>
      <c r="U15" s="258">
        <v>1</v>
      </c>
      <c r="V15" s="258">
        <v>1</v>
      </c>
      <c r="W15" s="258">
        <v>1</v>
      </c>
      <c r="X15" s="99">
        <v>-0.30989075274086986</v>
      </c>
      <c r="Y15" s="99">
        <v>-0.8935909822261433</v>
      </c>
    </row>
    <row r="16" spans="1:25" ht="28.35" customHeight="1" thickTop="1">
      <c r="A16" s="76" t="s">
        <v>3</v>
      </c>
      <c r="C16" s="100" t="s">
        <v>557</v>
      </c>
      <c r="D16" s="126">
        <v>4.5227543943703656</v>
      </c>
      <c r="E16" s="259"/>
      <c r="F16" s="260">
        <v>10</v>
      </c>
      <c r="G16" s="260">
        <v>14</v>
      </c>
      <c r="H16" s="126">
        <v>5.4362594305908054</v>
      </c>
      <c r="I16" s="259"/>
      <c r="J16" s="260">
        <v>10</v>
      </c>
      <c r="K16" s="260">
        <v>14</v>
      </c>
      <c r="L16" s="126">
        <v>2.756947789997056</v>
      </c>
      <c r="M16" s="259"/>
      <c r="N16" s="260">
        <v>7</v>
      </c>
      <c r="O16" s="260">
        <v>9</v>
      </c>
      <c r="P16" s="126">
        <v>5.4371170720281858</v>
      </c>
      <c r="Q16" s="259"/>
      <c r="R16" s="260">
        <v>9</v>
      </c>
      <c r="S16" s="260">
        <v>12</v>
      </c>
      <c r="T16" s="126">
        <v>1.661007744294785</v>
      </c>
      <c r="U16" s="259"/>
      <c r="V16" s="260">
        <v>3</v>
      </c>
      <c r="W16" s="260">
        <v>4</v>
      </c>
      <c r="X16" s="101">
        <v>-0.49285941460350158</v>
      </c>
      <c r="Y16" s="101">
        <v>-0.39751933267602479</v>
      </c>
    </row>
    <row r="17" spans="1:25" ht="28.35" customHeight="1">
      <c r="A17" s="76" t="s">
        <v>12</v>
      </c>
      <c r="C17" s="96" t="s">
        <v>558</v>
      </c>
      <c r="D17" s="122">
        <v>2.858671903868081</v>
      </c>
      <c r="E17" s="261"/>
      <c r="F17" s="257">
        <v>8</v>
      </c>
      <c r="G17" s="257">
        <v>10</v>
      </c>
      <c r="H17" s="122">
        <v>2.8511158563803365</v>
      </c>
      <c r="I17" s="261"/>
      <c r="J17" s="257">
        <v>8</v>
      </c>
      <c r="K17" s="257">
        <v>10</v>
      </c>
      <c r="L17" s="122">
        <v>2.9838709677419355</v>
      </c>
      <c r="M17" s="261"/>
      <c r="N17" s="257">
        <v>9</v>
      </c>
      <c r="O17" s="257">
        <v>11</v>
      </c>
      <c r="P17" s="122">
        <v>2.6831943327832266</v>
      </c>
      <c r="Q17" s="261"/>
      <c r="R17" s="257">
        <v>6</v>
      </c>
      <c r="S17" s="257">
        <v>8</v>
      </c>
      <c r="T17" s="122">
        <v>3.1209997917388619</v>
      </c>
      <c r="U17" s="261"/>
      <c r="V17" s="257">
        <v>9</v>
      </c>
      <c r="W17" s="257">
        <v>12</v>
      </c>
      <c r="X17" s="97">
        <v>4.6562510276288771E-2</v>
      </c>
      <c r="Y17" s="97">
        <v>4.5956686961132087E-2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3.4729177894791832</v>
      </c>
      <c r="E20" s="259"/>
      <c r="F20" s="260">
        <v>2</v>
      </c>
      <c r="G20" s="260">
        <v>12</v>
      </c>
      <c r="H20" s="126">
        <v>4.826594035945253</v>
      </c>
      <c r="I20" s="259"/>
      <c r="J20" s="260">
        <v>3</v>
      </c>
      <c r="K20" s="260">
        <v>13</v>
      </c>
      <c r="L20" s="126">
        <v>5.1624375684239032</v>
      </c>
      <c r="M20" s="259"/>
      <c r="N20" s="260">
        <v>3</v>
      </c>
      <c r="O20" s="260">
        <v>13</v>
      </c>
      <c r="P20" s="126">
        <v>6.0354101990225546</v>
      </c>
      <c r="Q20" s="259"/>
      <c r="R20" s="260">
        <v>3</v>
      </c>
      <c r="S20" s="260">
        <v>13</v>
      </c>
      <c r="T20" s="126">
        <v>7.566953061802713</v>
      </c>
      <c r="U20" s="259"/>
      <c r="V20" s="260">
        <v>3</v>
      </c>
      <c r="W20" s="260">
        <v>14</v>
      </c>
      <c r="X20" s="101">
        <v>6.9581889418814047E-2</v>
      </c>
      <c r="Y20" s="101">
        <v>0.46577134570809164</v>
      </c>
    </row>
    <row r="21" spans="1:25" ht="28.35" customHeight="1">
      <c r="A21" s="76" t="s">
        <v>14</v>
      </c>
      <c r="C21" s="96" t="s">
        <v>560</v>
      </c>
      <c r="D21" s="122">
        <v>3.8527845002724628</v>
      </c>
      <c r="E21" s="261"/>
      <c r="F21" s="257">
        <v>3</v>
      </c>
      <c r="G21" s="257">
        <v>13</v>
      </c>
      <c r="H21" s="122">
        <v>4.2671940063440239</v>
      </c>
      <c r="I21" s="261"/>
      <c r="J21" s="257">
        <v>2</v>
      </c>
      <c r="K21" s="257">
        <v>11</v>
      </c>
      <c r="L21" s="122">
        <v>3.0022837651306951</v>
      </c>
      <c r="M21" s="261"/>
      <c r="N21" s="257">
        <v>2</v>
      </c>
      <c r="O21" s="257">
        <v>12</v>
      </c>
      <c r="P21" s="122">
        <v>4.0193418690877918</v>
      </c>
      <c r="Q21" s="261"/>
      <c r="R21" s="257">
        <v>2</v>
      </c>
      <c r="S21" s="257">
        <v>11</v>
      </c>
      <c r="T21" s="122">
        <v>2.8475131389415727</v>
      </c>
      <c r="U21" s="261"/>
      <c r="V21" s="257">
        <v>2</v>
      </c>
      <c r="W21" s="257">
        <v>10</v>
      </c>
      <c r="X21" s="97">
        <v>-0.29642670085606393</v>
      </c>
      <c r="Y21" s="97">
        <v>-5.155096529737424E-2</v>
      </c>
    </row>
    <row r="22" spans="1:25" ht="28.35" customHeight="1">
      <c r="A22" s="76" t="s">
        <v>15</v>
      </c>
      <c r="C22" s="96" t="s">
        <v>561</v>
      </c>
      <c r="D22" s="122">
        <v>1.7527966741458152</v>
      </c>
      <c r="E22" s="261"/>
      <c r="F22" s="257">
        <v>1</v>
      </c>
      <c r="G22" s="257">
        <v>6</v>
      </c>
      <c r="H22" s="122">
        <v>1.6590771987369677</v>
      </c>
      <c r="I22" s="261"/>
      <c r="J22" s="257">
        <v>1</v>
      </c>
      <c r="K22" s="257">
        <v>4</v>
      </c>
      <c r="L22" s="122">
        <v>2.138118649909694</v>
      </c>
      <c r="M22" s="261"/>
      <c r="N22" s="257">
        <v>1</v>
      </c>
      <c r="O22" s="257">
        <v>7</v>
      </c>
      <c r="P22" s="122">
        <v>1.9187039243679227</v>
      </c>
      <c r="Q22" s="261"/>
      <c r="R22" s="257">
        <v>1</v>
      </c>
      <c r="S22" s="257">
        <v>6</v>
      </c>
      <c r="T22" s="122">
        <v>1.8047731412457846</v>
      </c>
      <c r="U22" s="261"/>
      <c r="V22" s="257">
        <v>1</v>
      </c>
      <c r="W22" s="257">
        <v>6</v>
      </c>
      <c r="X22" s="97">
        <v>0.28873969911551667</v>
      </c>
      <c r="Y22" s="97">
        <v>-0.15590599178300446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1.5829413067085578</v>
      </c>
      <c r="E25" s="259"/>
      <c r="F25" s="259"/>
      <c r="G25" s="260">
        <v>3</v>
      </c>
      <c r="H25" s="126">
        <v>1.4826230774204729</v>
      </c>
      <c r="I25" s="259"/>
      <c r="J25" s="259"/>
      <c r="K25" s="260">
        <v>2</v>
      </c>
      <c r="L25" s="126">
        <v>1.5747045664661767</v>
      </c>
      <c r="M25" s="259"/>
      <c r="N25" s="259"/>
      <c r="O25" s="260">
        <v>4</v>
      </c>
      <c r="P25" s="126">
        <v>1.3859407027100399</v>
      </c>
      <c r="Q25" s="259"/>
      <c r="R25" s="259"/>
      <c r="S25" s="260">
        <v>3</v>
      </c>
      <c r="T25" s="126">
        <v>1.6502943460610575</v>
      </c>
      <c r="U25" s="259"/>
      <c r="V25" s="259"/>
      <c r="W25" s="260">
        <v>3</v>
      </c>
      <c r="X25" s="101">
        <v>6.2107146750953524E-2</v>
      </c>
      <c r="Y25" s="101">
        <v>4.8002515014300862E-2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1.8938660552670505</v>
      </c>
      <c r="E28" s="265"/>
      <c r="F28" s="265"/>
      <c r="G28" s="265"/>
      <c r="H28" s="126">
        <v>1.8888672503173187</v>
      </c>
      <c r="I28" s="265"/>
      <c r="J28" s="265"/>
      <c r="K28" s="265"/>
      <c r="L28" s="126">
        <v>1.9092390117751465</v>
      </c>
      <c r="M28" s="265"/>
      <c r="N28" s="265"/>
      <c r="O28" s="265"/>
      <c r="P28" s="126">
        <v>1.8207368429520174</v>
      </c>
      <c r="Q28" s="265"/>
      <c r="R28" s="265"/>
      <c r="S28" s="265"/>
      <c r="T28" s="126">
        <v>1.941652915328312</v>
      </c>
      <c r="U28" s="265"/>
      <c r="V28" s="265"/>
      <c r="W28" s="265"/>
      <c r="X28" s="105">
        <v>1.0785173735425646E-2</v>
      </c>
      <c r="Y28" s="105">
        <v>1.6977394319545258E-2</v>
      </c>
    </row>
    <row r="29" spans="1:25" ht="28.35" customHeight="1">
      <c r="C29" s="96" t="s">
        <v>28</v>
      </c>
      <c r="D29" s="122">
        <v>2.1343786152279405</v>
      </c>
      <c r="E29" s="266"/>
      <c r="F29" s="266"/>
      <c r="G29" s="266"/>
      <c r="H29" s="122">
        <v>2.5708511880780209</v>
      </c>
      <c r="I29" s="266"/>
      <c r="J29" s="266"/>
      <c r="K29" s="266"/>
      <c r="L29" s="122">
        <v>2.4068292487518819</v>
      </c>
      <c r="M29" s="266"/>
      <c r="N29" s="266"/>
      <c r="O29" s="266"/>
      <c r="P29" s="122">
        <v>2.5299851651860621</v>
      </c>
      <c r="Q29" s="266"/>
      <c r="R29" s="266"/>
      <c r="S29" s="266"/>
      <c r="T29" s="122">
        <v>2.0113773592750235</v>
      </c>
      <c r="U29" s="266"/>
      <c r="V29" s="266"/>
      <c r="W29" s="266"/>
      <c r="X29" s="106">
        <v>-6.3800635403079342E-2</v>
      </c>
      <c r="Y29" s="106">
        <v>-0.16430408998973622</v>
      </c>
    </row>
    <row r="30" spans="1:25" ht="28.35" customHeight="1">
      <c r="C30" s="96" t="s">
        <v>29</v>
      </c>
      <c r="D30" s="122">
        <v>1.8997208032443333</v>
      </c>
      <c r="E30" s="266"/>
      <c r="F30" s="266"/>
      <c r="G30" s="266"/>
      <c r="H30" s="122">
        <v>2.4518332531022047</v>
      </c>
      <c r="I30" s="266"/>
      <c r="J30" s="266"/>
      <c r="K30" s="266"/>
      <c r="L30" s="122">
        <v>1.6871143029585678</v>
      </c>
      <c r="M30" s="266"/>
      <c r="N30" s="266"/>
      <c r="O30" s="266"/>
      <c r="P30" s="122">
        <v>2.0940793532917894</v>
      </c>
      <c r="Q30" s="266"/>
      <c r="R30" s="266"/>
      <c r="S30" s="266"/>
      <c r="T30" s="122">
        <v>2.0113773592750235</v>
      </c>
      <c r="U30" s="266"/>
      <c r="V30" s="266"/>
      <c r="W30" s="266"/>
      <c r="X30" s="106">
        <v>-0.31189680178130763</v>
      </c>
      <c r="Y30" s="106">
        <v>0.19219981464671343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15" priority="1" operator="notEqual">
      <formula>""" """</formula>
    </cfRule>
    <cfRule type="cellIs" dxfId="14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.140625" style="113" bestFit="1" customWidth="1"/>
    <col min="5" max="7" width="7.7109375" style="86" customWidth="1"/>
    <col min="8" max="8" width="10.140625" style="113" bestFit="1" customWidth="1"/>
    <col min="9" max="11" width="7.7109375" style="86" customWidth="1"/>
    <col min="12" max="12" width="10.140625" style="113" bestFit="1" customWidth="1"/>
    <col min="13" max="15" width="7.7109375" style="86" customWidth="1"/>
    <col min="16" max="16" width="10.140625" style="113" bestFit="1" customWidth="1"/>
    <col min="17" max="19" width="7.7109375" style="86" customWidth="1"/>
    <col min="20" max="20" width="10.140625" style="113" bestFit="1" customWidth="1"/>
    <col min="21" max="23" width="7.7109375" style="85" customWidth="1"/>
    <col min="24" max="24" width="10.28515625" style="82" bestFit="1" customWidth="1"/>
    <col min="25" max="25" width="11.42578125" style="82" customWidth="1"/>
    <col min="26" max="16384" width="9.140625" style="76"/>
  </cols>
  <sheetData>
    <row r="1" spans="1:25" ht="15.75">
      <c r="B1" s="77" t="s">
        <v>17</v>
      </c>
      <c r="C1" s="77"/>
      <c r="D1" s="111"/>
      <c r="E1" s="78"/>
      <c r="F1" s="78"/>
      <c r="G1" s="78"/>
      <c r="H1" s="111"/>
      <c r="I1" s="78"/>
      <c r="J1" s="78"/>
      <c r="K1" s="78"/>
      <c r="L1" s="111"/>
      <c r="M1" s="78"/>
      <c r="N1" s="78"/>
      <c r="O1" s="78"/>
      <c r="P1" s="111"/>
      <c r="Q1" s="78"/>
      <c r="R1" s="78"/>
      <c r="S1" s="78"/>
      <c r="T1" s="111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2"/>
      <c r="E2" s="81"/>
      <c r="F2" s="81"/>
      <c r="G2" s="81"/>
      <c r="H2" s="112"/>
      <c r="I2" s="81"/>
      <c r="J2" s="81"/>
      <c r="K2" s="81"/>
      <c r="L2" s="112"/>
      <c r="M2" s="81"/>
      <c r="N2" s="81"/>
      <c r="O2" s="81"/>
      <c r="P2" s="112"/>
      <c r="Q2" s="81"/>
      <c r="R2" s="81"/>
      <c r="S2" s="81"/>
      <c r="T2" s="112"/>
      <c r="U2" s="80"/>
      <c r="V2" s="80"/>
      <c r="W2" s="76"/>
      <c r="Y2" s="83" t="s">
        <v>568</v>
      </c>
    </row>
    <row r="3" spans="1:25" ht="15.75">
      <c r="A3" s="84" t="s">
        <v>104</v>
      </c>
    </row>
    <row r="4" spans="1:25" ht="15.75">
      <c r="A4" s="87" t="s">
        <v>94</v>
      </c>
      <c r="B4" s="394" t="s">
        <v>568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266</v>
      </c>
      <c r="D5" s="406"/>
      <c r="E5" s="393" t="s">
        <v>36</v>
      </c>
      <c r="F5" s="393"/>
      <c r="G5" s="393"/>
      <c r="H5" s="406"/>
      <c r="I5" s="393" t="s">
        <v>36</v>
      </c>
      <c r="J5" s="393"/>
      <c r="K5" s="393"/>
      <c r="L5" s="406"/>
      <c r="M5" s="393" t="s">
        <v>36</v>
      </c>
      <c r="N5" s="393"/>
      <c r="O5" s="393"/>
      <c r="P5" s="406"/>
      <c r="Q5" s="393" t="s">
        <v>36</v>
      </c>
      <c r="R5" s="393"/>
      <c r="S5" s="393"/>
      <c r="T5" s="40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6"/>
      <c r="E6" s="8" t="s">
        <v>37</v>
      </c>
      <c r="F6" s="8" t="s">
        <v>38</v>
      </c>
      <c r="G6" s="8" t="s">
        <v>39</v>
      </c>
      <c r="H6" s="406"/>
      <c r="I6" s="8" t="s">
        <v>37</v>
      </c>
      <c r="J6" s="8" t="s">
        <v>38</v>
      </c>
      <c r="K6" s="8" t="s">
        <v>39</v>
      </c>
      <c r="L6" s="406"/>
      <c r="M6" s="8" t="s">
        <v>37</v>
      </c>
      <c r="N6" s="8" t="s">
        <v>38</v>
      </c>
      <c r="O6" s="8" t="s">
        <v>39</v>
      </c>
      <c r="P6" s="406"/>
      <c r="Q6" s="8" t="s">
        <v>37</v>
      </c>
      <c r="R6" s="8" t="s">
        <v>38</v>
      </c>
      <c r="S6" s="8" t="s">
        <v>39</v>
      </c>
      <c r="T6" s="40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4"/>
      <c r="E7" s="93"/>
      <c r="F7" s="93"/>
      <c r="G7" s="93"/>
      <c r="H7" s="114"/>
      <c r="I7" s="93"/>
      <c r="J7" s="93"/>
      <c r="K7" s="93"/>
      <c r="L7" s="114"/>
      <c r="M7" s="93"/>
      <c r="N7" s="93"/>
      <c r="O7" s="93"/>
      <c r="P7" s="114"/>
      <c r="Q7" s="93"/>
      <c r="R7" s="93"/>
      <c r="S7" s="93"/>
      <c r="T7" s="114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0.34214977122857221</v>
      </c>
      <c r="E8" s="257">
        <v>6</v>
      </c>
      <c r="F8" s="257">
        <v>6</v>
      </c>
      <c r="G8" s="257">
        <v>7</v>
      </c>
      <c r="H8" s="122">
        <v>0.18284962363322857</v>
      </c>
      <c r="I8" s="257">
        <v>3</v>
      </c>
      <c r="J8" s="257">
        <v>3</v>
      </c>
      <c r="K8" s="257">
        <v>3</v>
      </c>
      <c r="L8" s="122">
        <v>0.29202265114304254</v>
      </c>
      <c r="M8" s="257">
        <v>3</v>
      </c>
      <c r="N8" s="257">
        <v>3</v>
      </c>
      <c r="O8" s="257">
        <v>4</v>
      </c>
      <c r="P8" s="122">
        <v>0.16516585869606287</v>
      </c>
      <c r="Q8" s="257">
        <v>3</v>
      </c>
      <c r="R8" s="257">
        <v>4</v>
      </c>
      <c r="S8" s="257">
        <v>5</v>
      </c>
      <c r="T8" s="122">
        <v>0.35252003625127754</v>
      </c>
      <c r="U8" s="257">
        <v>6</v>
      </c>
      <c r="V8" s="257">
        <v>8</v>
      </c>
      <c r="W8" s="257">
        <v>9</v>
      </c>
      <c r="X8" s="97">
        <v>0.5970645459396744</v>
      </c>
      <c r="Y8" s="97">
        <v>0.20716675528913453</v>
      </c>
    </row>
    <row r="9" spans="1:25" ht="28.35" customHeight="1">
      <c r="A9" s="76" t="s">
        <v>7</v>
      </c>
      <c r="B9" s="398"/>
      <c r="C9" s="96" t="s">
        <v>550</v>
      </c>
      <c r="D9" s="122">
        <v>0.22891407087924934</v>
      </c>
      <c r="E9" s="257">
        <v>2</v>
      </c>
      <c r="F9" s="257">
        <v>2</v>
      </c>
      <c r="G9" s="257">
        <v>2</v>
      </c>
      <c r="H9" s="122">
        <v>6.965065675615599E-2</v>
      </c>
      <c r="I9" s="257">
        <v>2</v>
      </c>
      <c r="J9" s="257">
        <v>2</v>
      </c>
      <c r="K9" s="257">
        <v>2</v>
      </c>
      <c r="L9" s="122">
        <v>0.31626212145214283</v>
      </c>
      <c r="M9" s="257">
        <v>5</v>
      </c>
      <c r="N9" s="257">
        <v>6</v>
      </c>
      <c r="O9" s="257">
        <v>7</v>
      </c>
      <c r="P9" s="122">
        <v>0.31096277839476577</v>
      </c>
      <c r="Q9" s="257">
        <v>5</v>
      </c>
      <c r="R9" s="257">
        <v>6</v>
      </c>
      <c r="S9" s="257">
        <v>8</v>
      </c>
      <c r="T9" s="122">
        <v>0.29863193329178628</v>
      </c>
      <c r="U9" s="257">
        <v>4</v>
      </c>
      <c r="V9" s="257">
        <v>5</v>
      </c>
      <c r="W9" s="257">
        <v>6</v>
      </c>
      <c r="X9" s="97">
        <v>3.5406911604489695</v>
      </c>
      <c r="Y9" s="97">
        <v>-5.5745493894134857E-2</v>
      </c>
    </row>
    <row r="10" spans="1:25" ht="28.35" customHeight="1">
      <c r="A10" s="76" t="s">
        <v>8</v>
      </c>
      <c r="B10" s="398"/>
      <c r="C10" s="96" t="s">
        <v>551</v>
      </c>
      <c r="D10" s="271">
        <v>0.2808436448966195</v>
      </c>
      <c r="E10" s="257">
        <v>5</v>
      </c>
      <c r="F10" s="257">
        <v>5</v>
      </c>
      <c r="G10" s="257">
        <v>6</v>
      </c>
      <c r="H10" s="122">
        <v>0.32417215069048366</v>
      </c>
      <c r="I10" s="257">
        <v>6</v>
      </c>
      <c r="J10" s="257">
        <v>7</v>
      </c>
      <c r="K10" s="257">
        <v>9</v>
      </c>
      <c r="L10" s="122">
        <v>0.39889081483640121</v>
      </c>
      <c r="M10" s="257">
        <v>6</v>
      </c>
      <c r="N10" s="257">
        <v>8</v>
      </c>
      <c r="O10" s="257">
        <v>9</v>
      </c>
      <c r="P10" s="122">
        <v>0.17769792959653916</v>
      </c>
      <c r="Q10" s="257">
        <v>4</v>
      </c>
      <c r="R10" s="257">
        <v>5</v>
      </c>
      <c r="S10" s="257">
        <v>6</v>
      </c>
      <c r="T10" s="122">
        <v>8.0074056963240034E-2</v>
      </c>
      <c r="U10" s="257">
        <v>1</v>
      </c>
      <c r="V10" s="257">
        <v>1</v>
      </c>
      <c r="W10" s="257">
        <v>1</v>
      </c>
      <c r="X10" s="97">
        <v>0.23049069448676418</v>
      </c>
      <c r="Y10" s="97">
        <v>-0.79925820804853287</v>
      </c>
    </row>
    <row r="11" spans="1:25" ht="28.35" customHeight="1">
      <c r="A11" s="76" t="s">
        <v>9</v>
      </c>
      <c r="B11" s="398"/>
      <c r="C11" s="96" t="s">
        <v>552</v>
      </c>
      <c r="D11" s="271">
        <v>0.50425274336698356</v>
      </c>
      <c r="E11" s="257">
        <v>7</v>
      </c>
      <c r="F11" s="257">
        <v>9</v>
      </c>
      <c r="G11" s="257">
        <v>10</v>
      </c>
      <c r="H11" s="122">
        <v>0.30698970125597291</v>
      </c>
      <c r="I11" s="257">
        <v>5</v>
      </c>
      <c r="J11" s="257">
        <v>6</v>
      </c>
      <c r="K11" s="257">
        <v>8</v>
      </c>
      <c r="L11" s="122">
        <v>0.25383716941907808</v>
      </c>
      <c r="M11" s="257">
        <v>1</v>
      </c>
      <c r="N11" s="257">
        <v>1</v>
      </c>
      <c r="O11" s="257">
        <v>2</v>
      </c>
      <c r="P11" s="122">
        <v>0.10580394632128687</v>
      </c>
      <c r="Q11" s="257">
        <v>2</v>
      </c>
      <c r="R11" s="257">
        <v>3</v>
      </c>
      <c r="S11" s="257">
        <v>3</v>
      </c>
      <c r="T11" s="122">
        <v>0.22940870770562197</v>
      </c>
      <c r="U11" s="257">
        <v>3</v>
      </c>
      <c r="V11" s="257">
        <v>3</v>
      </c>
      <c r="W11" s="257">
        <v>3</v>
      </c>
      <c r="X11" s="97">
        <v>-0.17314109111619813</v>
      </c>
      <c r="Y11" s="97">
        <v>-9.6236740148663569E-2</v>
      </c>
    </row>
    <row r="12" spans="1:25" ht="28.35" customHeight="1">
      <c r="A12" s="76" t="s">
        <v>10</v>
      </c>
      <c r="B12" s="398"/>
      <c r="C12" s="96" t="s">
        <v>553</v>
      </c>
      <c r="D12" s="271">
        <v>0.27350287554176717</v>
      </c>
      <c r="E12" s="257">
        <v>3</v>
      </c>
      <c r="F12" s="257">
        <v>3</v>
      </c>
      <c r="G12" s="257">
        <v>4</v>
      </c>
      <c r="H12" s="122">
        <v>0.24987066369853222</v>
      </c>
      <c r="I12" s="257">
        <v>4</v>
      </c>
      <c r="J12" s="257">
        <v>4</v>
      </c>
      <c r="K12" s="257">
        <v>5</v>
      </c>
      <c r="L12" s="122">
        <v>0.2937277931007104</v>
      </c>
      <c r="M12" s="257">
        <v>4</v>
      </c>
      <c r="N12" s="257">
        <v>4</v>
      </c>
      <c r="O12" s="257">
        <v>5</v>
      </c>
      <c r="P12" s="122">
        <v>0.33450484436327571</v>
      </c>
      <c r="Q12" s="257">
        <v>6</v>
      </c>
      <c r="R12" s="257">
        <v>7</v>
      </c>
      <c r="S12" s="257">
        <v>9</v>
      </c>
      <c r="T12" s="122">
        <v>0.37110556740530554</v>
      </c>
      <c r="U12" s="257">
        <v>7</v>
      </c>
      <c r="V12" s="257">
        <v>9</v>
      </c>
      <c r="W12" s="257">
        <v>10</v>
      </c>
      <c r="X12" s="97">
        <v>0.17551932168832596</v>
      </c>
      <c r="Y12" s="97">
        <v>0.26343361480288863</v>
      </c>
    </row>
    <row r="13" spans="1:25" ht="28.35" customHeight="1">
      <c r="A13" s="76" t="s">
        <v>11</v>
      </c>
      <c r="B13" s="398"/>
      <c r="C13" s="96" t="s">
        <v>554</v>
      </c>
      <c r="D13" s="271">
        <v>0.27464415740096443</v>
      </c>
      <c r="E13" s="257">
        <v>4</v>
      </c>
      <c r="F13" s="257">
        <v>4</v>
      </c>
      <c r="G13" s="257">
        <v>5</v>
      </c>
      <c r="H13" s="122">
        <v>0.32428298833136826</v>
      </c>
      <c r="I13" s="257">
        <v>7</v>
      </c>
      <c r="J13" s="257">
        <v>8</v>
      </c>
      <c r="K13" s="257">
        <v>10</v>
      </c>
      <c r="L13" s="122">
        <v>0.2806686742864975</v>
      </c>
      <c r="M13" s="257">
        <v>2</v>
      </c>
      <c r="N13" s="257">
        <v>2</v>
      </c>
      <c r="O13" s="257">
        <v>3</v>
      </c>
      <c r="P13" s="122">
        <v>0.37851825510962089</v>
      </c>
      <c r="Q13" s="257">
        <v>7</v>
      </c>
      <c r="R13" s="257">
        <v>8</v>
      </c>
      <c r="S13" s="257">
        <v>11</v>
      </c>
      <c r="T13" s="122">
        <v>0.34584879837128935</v>
      </c>
      <c r="U13" s="257">
        <v>5</v>
      </c>
      <c r="V13" s="257">
        <v>6</v>
      </c>
      <c r="W13" s="257">
        <v>7</v>
      </c>
      <c r="X13" s="97">
        <v>-0.13449460999879381</v>
      </c>
      <c r="Y13" s="97">
        <v>0.23223156004313505</v>
      </c>
    </row>
    <row r="14" spans="1:25" ht="28.35" customHeight="1">
      <c r="A14" s="76" t="s">
        <v>13</v>
      </c>
      <c r="B14" s="398"/>
      <c r="C14" s="96" t="s">
        <v>555</v>
      </c>
      <c r="D14" s="271">
        <v>0.53259308492234503</v>
      </c>
      <c r="E14" s="257">
        <v>8</v>
      </c>
      <c r="F14" s="257">
        <v>10</v>
      </c>
      <c r="G14" s="257">
        <v>11</v>
      </c>
      <c r="H14" s="122">
        <v>0.50302221955413873</v>
      </c>
      <c r="I14" s="257">
        <v>8</v>
      </c>
      <c r="J14" s="257">
        <v>10</v>
      </c>
      <c r="K14" s="257">
        <v>13</v>
      </c>
      <c r="L14" s="122">
        <v>0.42463562586027459</v>
      </c>
      <c r="M14" s="257">
        <v>8</v>
      </c>
      <c r="N14" s="257">
        <v>10</v>
      </c>
      <c r="O14" s="257">
        <v>11</v>
      </c>
      <c r="P14" s="122">
        <v>0.57818101860051596</v>
      </c>
      <c r="Q14" s="257">
        <v>8</v>
      </c>
      <c r="R14" s="257">
        <v>10</v>
      </c>
      <c r="S14" s="257">
        <v>14</v>
      </c>
      <c r="T14" s="122">
        <v>0.50142965384038618</v>
      </c>
      <c r="U14" s="257">
        <v>8</v>
      </c>
      <c r="V14" s="257">
        <v>10</v>
      </c>
      <c r="W14" s="257">
        <v>13</v>
      </c>
      <c r="X14" s="97">
        <v>-0.15583127473641878</v>
      </c>
      <c r="Y14" s="97">
        <v>0.18084687977965497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0.1987883710230634</v>
      </c>
      <c r="E15" s="258">
        <v>1</v>
      </c>
      <c r="F15" s="258">
        <v>1</v>
      </c>
      <c r="G15" s="258">
        <v>1</v>
      </c>
      <c r="H15" s="124">
        <v>3.0901600651570982E-2</v>
      </c>
      <c r="I15" s="258">
        <v>1</v>
      </c>
      <c r="J15" s="258">
        <v>1</v>
      </c>
      <c r="K15" s="258">
        <v>1</v>
      </c>
      <c r="L15" s="124">
        <v>0.4225163741434359</v>
      </c>
      <c r="M15" s="258">
        <v>7</v>
      </c>
      <c r="N15" s="258">
        <v>9</v>
      </c>
      <c r="O15" s="258">
        <v>10</v>
      </c>
      <c r="P15" s="124">
        <v>-0.30212994548620936</v>
      </c>
      <c r="Q15" s="258">
        <v>1</v>
      </c>
      <c r="R15" s="258">
        <v>1</v>
      </c>
      <c r="S15" s="258">
        <v>1</v>
      </c>
      <c r="T15" s="124">
        <v>0.17398136513874871</v>
      </c>
      <c r="U15" s="258">
        <v>2</v>
      </c>
      <c r="V15" s="258">
        <v>2</v>
      </c>
      <c r="W15" s="258">
        <v>2</v>
      </c>
      <c r="X15" s="99">
        <v>12.672960792791681</v>
      </c>
      <c r="Y15" s="99">
        <v>-0.58822574511707448</v>
      </c>
    </row>
    <row r="16" spans="1:25" ht="28.35" customHeight="1" thickTop="1">
      <c r="A16" s="76" t="s">
        <v>3</v>
      </c>
      <c r="C16" s="100" t="s">
        <v>557</v>
      </c>
      <c r="D16" s="126">
        <v>0.34416534462972342</v>
      </c>
      <c r="E16" s="259"/>
      <c r="F16" s="260">
        <v>7</v>
      </c>
      <c r="G16" s="260">
        <v>8</v>
      </c>
      <c r="H16" s="126">
        <v>0.46730592653056918</v>
      </c>
      <c r="I16" s="259"/>
      <c r="J16" s="260">
        <v>9</v>
      </c>
      <c r="K16" s="260">
        <v>12</v>
      </c>
      <c r="L16" s="126">
        <v>0.3040494533122961</v>
      </c>
      <c r="M16" s="259"/>
      <c r="N16" s="260">
        <v>5</v>
      </c>
      <c r="O16" s="260">
        <v>6</v>
      </c>
      <c r="P16" s="126">
        <v>0.48358919268306477</v>
      </c>
      <c r="Q16" s="259"/>
      <c r="R16" s="260">
        <v>9</v>
      </c>
      <c r="S16" s="260">
        <v>12</v>
      </c>
      <c r="T16" s="126">
        <v>0.28675421683596186</v>
      </c>
      <c r="U16" s="259"/>
      <c r="V16" s="260">
        <v>4</v>
      </c>
      <c r="W16" s="260">
        <v>5</v>
      </c>
      <c r="X16" s="101">
        <v>-0.34935673602588802</v>
      </c>
      <c r="Y16" s="101">
        <v>-5.6882971792650783E-2</v>
      </c>
    </row>
    <row r="17" spans="1:25" ht="28.35" customHeight="1">
      <c r="A17" s="76" t="s">
        <v>12</v>
      </c>
      <c r="C17" s="96" t="s">
        <v>558</v>
      </c>
      <c r="D17" s="122">
        <v>0.38917265796884187</v>
      </c>
      <c r="E17" s="261"/>
      <c r="F17" s="257">
        <v>8</v>
      </c>
      <c r="G17" s="257">
        <v>9</v>
      </c>
      <c r="H17" s="122">
        <v>0.26969111650887212</v>
      </c>
      <c r="I17" s="261"/>
      <c r="J17" s="257">
        <v>5</v>
      </c>
      <c r="K17" s="257">
        <v>7</v>
      </c>
      <c r="L17" s="122">
        <v>0.36479167621137099</v>
      </c>
      <c r="M17" s="261"/>
      <c r="N17" s="257">
        <v>7</v>
      </c>
      <c r="O17" s="257">
        <v>8</v>
      </c>
      <c r="P17" s="122">
        <v>9.7370229922004378E-2</v>
      </c>
      <c r="Q17" s="261"/>
      <c r="R17" s="257">
        <v>2</v>
      </c>
      <c r="S17" s="257">
        <v>2</v>
      </c>
      <c r="T17" s="122">
        <v>0.34986170837349589</v>
      </c>
      <c r="U17" s="261"/>
      <c r="V17" s="257">
        <v>7</v>
      </c>
      <c r="W17" s="257">
        <v>8</v>
      </c>
      <c r="X17" s="97">
        <v>0.35262770584944469</v>
      </c>
      <c r="Y17" s="97">
        <v>-4.0927380780542366E-2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272"/>
      <c r="E19" s="129"/>
      <c r="F19" s="129"/>
      <c r="G19" s="129"/>
      <c r="H19" s="272"/>
      <c r="I19" s="129"/>
      <c r="J19" s="129"/>
      <c r="K19" s="129"/>
      <c r="L19" s="272"/>
      <c r="M19" s="129"/>
      <c r="N19" s="129"/>
      <c r="O19" s="129"/>
      <c r="P19" s="272"/>
      <c r="Q19" s="129"/>
      <c r="R19" s="129"/>
      <c r="S19" s="129"/>
      <c r="T19" s="272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0.54778682336422146</v>
      </c>
      <c r="E20" s="259"/>
      <c r="F20" s="260">
        <v>2</v>
      </c>
      <c r="G20" s="260">
        <v>13</v>
      </c>
      <c r="H20" s="126">
        <v>0.26151852966118383</v>
      </c>
      <c r="I20" s="259"/>
      <c r="J20" s="260">
        <v>1</v>
      </c>
      <c r="K20" s="260">
        <v>6</v>
      </c>
      <c r="L20" s="126">
        <v>0.54975386951636118</v>
      </c>
      <c r="M20" s="259"/>
      <c r="N20" s="260">
        <v>2</v>
      </c>
      <c r="O20" s="260">
        <v>13</v>
      </c>
      <c r="P20" s="126">
        <v>0.11455764187449247</v>
      </c>
      <c r="Q20" s="259"/>
      <c r="R20" s="260">
        <v>1</v>
      </c>
      <c r="S20" s="260">
        <v>4</v>
      </c>
      <c r="T20" s="126">
        <v>0.41705871304198233</v>
      </c>
      <c r="U20" s="259"/>
      <c r="V20" s="260">
        <v>1</v>
      </c>
      <c r="W20" s="260">
        <v>11</v>
      </c>
      <c r="X20" s="101">
        <v>1.1021602952135248</v>
      </c>
      <c r="Y20" s="101">
        <v>-0.24137193721094807</v>
      </c>
    </row>
    <row r="21" spans="1:25" ht="28.35" customHeight="1">
      <c r="A21" s="76" t="s">
        <v>14</v>
      </c>
      <c r="C21" s="96" t="s">
        <v>560</v>
      </c>
      <c r="D21" s="122">
        <v>0.58406288281786278</v>
      </c>
      <c r="E21" s="261"/>
      <c r="F21" s="257">
        <v>3</v>
      </c>
      <c r="G21" s="257">
        <v>14</v>
      </c>
      <c r="H21" s="122">
        <v>0.41445603053453456</v>
      </c>
      <c r="I21" s="261"/>
      <c r="J21" s="257">
        <v>2</v>
      </c>
      <c r="K21" s="257">
        <v>11</v>
      </c>
      <c r="L21" s="122">
        <v>0.44064707220226473</v>
      </c>
      <c r="M21" s="261"/>
      <c r="N21" s="257">
        <v>1</v>
      </c>
      <c r="O21" s="257">
        <v>12</v>
      </c>
      <c r="P21" s="122">
        <v>0.35935118808440603</v>
      </c>
      <c r="Q21" s="261"/>
      <c r="R21" s="257">
        <v>2</v>
      </c>
      <c r="S21" s="257">
        <v>10</v>
      </c>
      <c r="T21" s="122">
        <v>0.45925826042779583</v>
      </c>
      <c r="U21" s="261"/>
      <c r="V21" s="257">
        <v>2</v>
      </c>
      <c r="W21" s="257">
        <v>12</v>
      </c>
      <c r="X21" s="97">
        <v>6.319377627091316E-2</v>
      </c>
      <c r="Y21" s="97">
        <v>4.2236041947393721E-2</v>
      </c>
    </row>
    <row r="22" spans="1:25" ht="28.35" customHeight="1">
      <c r="A22" s="76" t="s">
        <v>15</v>
      </c>
      <c r="C22" s="96" t="s">
        <v>561</v>
      </c>
      <c r="D22" s="122">
        <v>0.53781785543096583</v>
      </c>
      <c r="E22" s="261"/>
      <c r="F22" s="257">
        <v>1</v>
      </c>
      <c r="G22" s="257">
        <v>12</v>
      </c>
      <c r="H22" s="122">
        <v>0.66964739216866187</v>
      </c>
      <c r="I22" s="261"/>
      <c r="J22" s="257">
        <v>3</v>
      </c>
      <c r="K22" s="257">
        <v>14</v>
      </c>
      <c r="L22" s="122">
        <v>0.55595315338509088</v>
      </c>
      <c r="M22" s="261"/>
      <c r="N22" s="257">
        <v>3</v>
      </c>
      <c r="O22" s="257">
        <v>14</v>
      </c>
      <c r="P22" s="122">
        <v>0.54271222361392968</v>
      </c>
      <c r="Q22" s="261"/>
      <c r="R22" s="257">
        <v>3</v>
      </c>
      <c r="S22" s="257">
        <v>13</v>
      </c>
      <c r="T22" s="122">
        <v>0.63684832602716712</v>
      </c>
      <c r="U22" s="261"/>
      <c r="V22" s="257">
        <v>3</v>
      </c>
      <c r="W22" s="257">
        <v>14</v>
      </c>
      <c r="X22" s="97">
        <v>-0.16978224676627307</v>
      </c>
      <c r="Y22" s="97">
        <v>0.14550717474938524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272"/>
      <c r="E24" s="129"/>
      <c r="F24" s="129"/>
      <c r="G24" s="129"/>
      <c r="H24" s="272"/>
      <c r="I24" s="129"/>
      <c r="J24" s="129"/>
      <c r="K24" s="129"/>
      <c r="L24" s="272"/>
      <c r="M24" s="129"/>
      <c r="N24" s="129"/>
      <c r="O24" s="129"/>
      <c r="P24" s="272"/>
      <c r="Q24" s="129"/>
      <c r="R24" s="129"/>
      <c r="S24" s="129"/>
      <c r="T24" s="272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0.24777310943387015</v>
      </c>
      <c r="E25" s="259"/>
      <c r="F25" s="259"/>
      <c r="G25" s="260">
        <v>3</v>
      </c>
      <c r="H25" s="126">
        <v>0.21623483599351986</v>
      </c>
      <c r="I25" s="259"/>
      <c r="J25" s="259"/>
      <c r="K25" s="260">
        <v>4</v>
      </c>
      <c r="L25" s="126">
        <v>0.24335467016730863</v>
      </c>
      <c r="M25" s="259"/>
      <c r="N25" s="259"/>
      <c r="O25" s="260">
        <v>1</v>
      </c>
      <c r="P25" s="126">
        <v>0.23411769206202246</v>
      </c>
      <c r="Q25" s="259"/>
      <c r="R25" s="259"/>
      <c r="S25" s="260">
        <v>7</v>
      </c>
      <c r="T25" s="126">
        <v>0.2504558909384606</v>
      </c>
      <c r="U25" s="259"/>
      <c r="V25" s="259"/>
      <c r="W25" s="260">
        <v>4</v>
      </c>
      <c r="X25" s="101">
        <v>0.12541843246109297</v>
      </c>
      <c r="Y25" s="101">
        <v>2.9180540345783434E-2</v>
      </c>
    </row>
    <row r="26" spans="1:25" ht="28.35" customHeight="1">
      <c r="D26" s="128"/>
      <c r="E26" s="264"/>
      <c r="F26" s="264"/>
      <c r="G26" s="264"/>
      <c r="H26" s="128"/>
      <c r="I26" s="264"/>
      <c r="J26" s="264"/>
      <c r="K26" s="264"/>
      <c r="L26" s="128"/>
      <c r="M26" s="264"/>
      <c r="N26" s="264"/>
      <c r="O26" s="264"/>
      <c r="P26" s="128"/>
      <c r="Q26" s="264"/>
      <c r="R26" s="264"/>
      <c r="S26" s="264"/>
      <c r="T26" s="128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272"/>
      <c r="E27" s="129"/>
      <c r="F27" s="129"/>
      <c r="G27" s="129"/>
      <c r="H27" s="272"/>
      <c r="I27" s="129"/>
      <c r="J27" s="129"/>
      <c r="K27" s="129"/>
      <c r="L27" s="272"/>
      <c r="M27" s="129"/>
      <c r="N27" s="129"/>
      <c r="O27" s="129"/>
      <c r="P27" s="272"/>
      <c r="Q27" s="129"/>
      <c r="R27" s="129"/>
      <c r="S27" s="129"/>
      <c r="T27" s="272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0.31590869516063097</v>
      </c>
      <c r="E28" s="265"/>
      <c r="F28" s="265"/>
      <c r="G28" s="265"/>
      <c r="H28" s="126">
        <v>0.25559511177362315</v>
      </c>
      <c r="I28" s="265"/>
      <c r="J28" s="265"/>
      <c r="K28" s="265"/>
      <c r="L28" s="126">
        <v>0.30154893204992289</v>
      </c>
      <c r="M28" s="265"/>
      <c r="N28" s="265"/>
      <c r="O28" s="265"/>
      <c r="P28" s="126">
        <v>0.24097783383860275</v>
      </c>
      <c r="Q28" s="265"/>
      <c r="R28" s="265"/>
      <c r="S28" s="265"/>
      <c r="T28" s="126">
        <v>0.30083299475992509</v>
      </c>
      <c r="U28" s="265"/>
      <c r="V28" s="265"/>
      <c r="W28" s="265"/>
      <c r="X28" s="105">
        <v>0.17979146767486065</v>
      </c>
      <c r="Y28" s="105">
        <v>-2.3741993882414603E-3</v>
      </c>
    </row>
    <row r="29" spans="1:25" ht="28.35" customHeight="1">
      <c r="C29" s="96" t="s">
        <v>28</v>
      </c>
      <c r="D29" s="122">
        <v>0.34315755792914782</v>
      </c>
      <c r="E29" s="266"/>
      <c r="F29" s="266"/>
      <c r="G29" s="266"/>
      <c r="H29" s="122">
        <v>0.28834040888242252</v>
      </c>
      <c r="I29" s="266"/>
      <c r="J29" s="266"/>
      <c r="K29" s="266"/>
      <c r="L29" s="122">
        <v>0.34052689883175691</v>
      </c>
      <c r="M29" s="266"/>
      <c r="N29" s="266"/>
      <c r="O29" s="266"/>
      <c r="P29" s="122">
        <v>0.2725402352283941</v>
      </c>
      <c r="Q29" s="266"/>
      <c r="R29" s="266"/>
      <c r="S29" s="266"/>
      <c r="T29" s="122">
        <v>0.34785525337239265</v>
      </c>
      <c r="U29" s="266"/>
      <c r="V29" s="266"/>
      <c r="W29" s="266"/>
      <c r="X29" s="106">
        <v>0.18098916538130672</v>
      </c>
      <c r="Y29" s="106">
        <v>2.1520633364873865E-2</v>
      </c>
    </row>
    <row r="30" spans="1:25" ht="28.35" customHeight="1">
      <c r="C30" s="96" t="s">
        <v>29</v>
      </c>
      <c r="D30" s="122">
        <v>0.27774390114879199</v>
      </c>
      <c r="E30" s="266"/>
      <c r="F30" s="266"/>
      <c r="G30" s="266"/>
      <c r="H30" s="122">
        <v>0.2784301824772526</v>
      </c>
      <c r="I30" s="266"/>
      <c r="J30" s="266"/>
      <c r="K30" s="266"/>
      <c r="L30" s="122">
        <v>0.30499495727642661</v>
      </c>
      <c r="M30" s="266"/>
      <c r="N30" s="266"/>
      <c r="O30" s="266"/>
      <c r="P30" s="122">
        <v>0.24433035399565245</v>
      </c>
      <c r="Q30" s="266"/>
      <c r="R30" s="266"/>
      <c r="S30" s="266"/>
      <c r="T30" s="122">
        <v>0.32224036583153781</v>
      </c>
      <c r="U30" s="266"/>
      <c r="V30" s="266"/>
      <c r="W30" s="266"/>
      <c r="X30" s="106">
        <v>9.5409106020121648E-2</v>
      </c>
      <c r="Y30" s="106">
        <v>5.6543257990594009E-2</v>
      </c>
    </row>
    <row r="31" spans="1:25" ht="28.35" customHeight="1">
      <c r="D31" s="128"/>
      <c r="E31" s="132"/>
      <c r="F31" s="132"/>
      <c r="G31" s="132"/>
      <c r="H31" s="145"/>
      <c r="I31" s="132"/>
      <c r="J31" s="132"/>
      <c r="K31" s="132"/>
      <c r="L31" s="145"/>
      <c r="M31" s="132"/>
      <c r="N31" s="132"/>
      <c r="O31" s="132"/>
      <c r="P31" s="145"/>
      <c r="Q31" s="132"/>
      <c r="R31" s="132"/>
      <c r="S31" s="132"/>
      <c r="T31" s="145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273"/>
      <c r="E32" s="129"/>
      <c r="F32" s="129"/>
      <c r="G32" s="129"/>
      <c r="H32" s="146"/>
      <c r="I32" s="129"/>
      <c r="J32" s="129"/>
      <c r="K32" s="129"/>
      <c r="L32" s="129"/>
      <c r="M32" s="331" t="s">
        <v>212</v>
      </c>
      <c r="N32" s="129"/>
      <c r="O32" s="129"/>
      <c r="P32" s="146"/>
      <c r="Q32" s="129"/>
      <c r="R32" s="129"/>
      <c r="S32" s="129"/>
      <c r="T32" s="146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44" t="s">
        <v>4</v>
      </c>
      <c r="I33" s="122"/>
      <c r="J33" s="122"/>
      <c r="K33" s="123"/>
      <c r="L33" s="144" t="s">
        <v>4</v>
      </c>
      <c r="M33" s="122"/>
      <c r="N33" s="122"/>
      <c r="O33" s="123"/>
      <c r="P33" s="144" t="s">
        <v>4</v>
      </c>
      <c r="Q33" s="122"/>
      <c r="R33" s="122"/>
      <c r="S33" s="123"/>
      <c r="T33" s="144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>
        <v>20.900000000000002</v>
      </c>
      <c r="E34" s="126"/>
      <c r="F34" s="126"/>
      <c r="G34" s="127"/>
      <c r="H34" s="144" t="s">
        <v>4</v>
      </c>
      <c r="I34" s="126"/>
      <c r="J34" s="126"/>
      <c r="K34" s="127"/>
      <c r="L34" s="144" t="s">
        <v>4</v>
      </c>
      <c r="M34" s="126"/>
      <c r="N34" s="126"/>
      <c r="O34" s="127"/>
      <c r="P34" s="144" t="s">
        <v>4</v>
      </c>
      <c r="Q34" s="126"/>
      <c r="R34" s="126"/>
      <c r="S34" s="127"/>
      <c r="T34" s="144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44" t="s">
        <v>4</v>
      </c>
      <c r="I35" s="126"/>
      <c r="J35" s="126"/>
      <c r="K35" s="127"/>
      <c r="L35" s="144" t="s">
        <v>4</v>
      </c>
      <c r="M35" s="126"/>
      <c r="N35" s="126"/>
      <c r="O35" s="127"/>
      <c r="P35" s="144" t="s">
        <v>4</v>
      </c>
      <c r="Q35" s="126"/>
      <c r="R35" s="126"/>
      <c r="S35" s="127"/>
      <c r="T35" s="144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>
        <v>20.599999999999998</v>
      </c>
      <c r="E36" s="126"/>
      <c r="F36" s="126"/>
      <c r="G36" s="127"/>
      <c r="H36" s="144" t="s">
        <v>4</v>
      </c>
      <c r="I36" s="126"/>
      <c r="J36" s="126"/>
      <c r="K36" s="127"/>
      <c r="L36" s="144" t="s">
        <v>4</v>
      </c>
      <c r="M36" s="126"/>
      <c r="N36" s="126"/>
      <c r="O36" s="127"/>
      <c r="P36" s="144" t="s">
        <v>4</v>
      </c>
      <c r="Q36" s="126"/>
      <c r="R36" s="126"/>
      <c r="S36" s="127"/>
      <c r="T36" s="144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44" t="s">
        <v>4</v>
      </c>
      <c r="I37" s="126"/>
      <c r="J37" s="126"/>
      <c r="K37" s="127"/>
      <c r="L37" s="144" t="s">
        <v>4</v>
      </c>
      <c r="M37" s="126"/>
      <c r="N37" s="126"/>
      <c r="O37" s="127"/>
      <c r="P37" s="144" t="s">
        <v>4</v>
      </c>
      <c r="Q37" s="126"/>
      <c r="R37" s="126"/>
      <c r="S37" s="127"/>
      <c r="T37" s="144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44" t="s">
        <v>4</v>
      </c>
      <c r="E38" s="126"/>
      <c r="F38" s="126"/>
      <c r="G38" s="127"/>
      <c r="H38" s="144" t="s">
        <v>4</v>
      </c>
      <c r="I38" s="126"/>
      <c r="J38" s="126"/>
      <c r="K38" s="127"/>
      <c r="L38" s="144" t="s">
        <v>4</v>
      </c>
      <c r="M38" s="126"/>
      <c r="N38" s="126"/>
      <c r="O38" s="127"/>
      <c r="P38" s="144" t="s">
        <v>4</v>
      </c>
      <c r="Q38" s="126"/>
      <c r="R38" s="126"/>
      <c r="S38" s="127"/>
      <c r="T38" s="144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13" priority="1" operator="notEqual">
      <formula>""" """</formula>
    </cfRule>
    <cfRule type="cellIs" dxfId="12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Y42"/>
  <sheetViews>
    <sheetView view="pageBreakPreview" topLeftCell="B1" zoomScale="60" zoomScaleNormal="100" workbookViewId="0">
      <selection activeCell="O13" sqref="O13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09" bestFit="1" customWidth="1"/>
    <col min="5" max="7" width="7.7109375" style="86" customWidth="1"/>
    <col min="8" max="8" width="13.140625" style="109" bestFit="1" customWidth="1"/>
    <col min="9" max="11" width="7.7109375" style="86" customWidth="1"/>
    <col min="12" max="12" width="13.140625" style="109" bestFit="1" customWidth="1"/>
    <col min="13" max="15" width="7.7109375" style="86" customWidth="1"/>
    <col min="16" max="16" width="13.140625" style="109" bestFit="1" customWidth="1"/>
    <col min="17" max="19" width="7.7109375" style="86" customWidth="1"/>
    <col min="20" max="20" width="13.140625" style="109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567</v>
      </c>
    </row>
    <row r="3" spans="1:25" ht="15.75">
      <c r="A3" s="84" t="s">
        <v>104</v>
      </c>
    </row>
    <row r="4" spans="1:25" ht="15.75">
      <c r="A4" s="87" t="s">
        <v>95</v>
      </c>
      <c r="B4" s="394" t="s">
        <v>567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165" t="s">
        <v>267</v>
      </c>
      <c r="D5" s="405"/>
      <c r="E5" s="393" t="s">
        <v>36</v>
      </c>
      <c r="F5" s="393"/>
      <c r="G5" s="393"/>
      <c r="H5" s="405"/>
      <c r="I5" s="393" t="s">
        <v>36</v>
      </c>
      <c r="J5" s="393"/>
      <c r="K5" s="393"/>
      <c r="L5" s="405"/>
      <c r="M5" s="393" t="s">
        <v>36</v>
      </c>
      <c r="N5" s="393"/>
      <c r="O5" s="393"/>
      <c r="P5" s="405"/>
      <c r="Q5" s="393" t="s">
        <v>36</v>
      </c>
      <c r="R5" s="393"/>
      <c r="S5" s="393"/>
      <c r="T5" s="405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5"/>
      <c r="E6" s="8" t="s">
        <v>37</v>
      </c>
      <c r="F6" s="8" t="s">
        <v>38</v>
      </c>
      <c r="G6" s="8" t="s">
        <v>39</v>
      </c>
      <c r="H6" s="405"/>
      <c r="I6" s="8" t="s">
        <v>37</v>
      </c>
      <c r="J6" s="8" t="s">
        <v>38</v>
      </c>
      <c r="K6" s="8" t="s">
        <v>39</v>
      </c>
      <c r="L6" s="405"/>
      <c r="M6" s="8" t="s">
        <v>37</v>
      </c>
      <c r="N6" s="8" t="s">
        <v>38</v>
      </c>
      <c r="O6" s="8" t="s">
        <v>39</v>
      </c>
      <c r="P6" s="405"/>
      <c r="Q6" s="8" t="s">
        <v>37</v>
      </c>
      <c r="R6" s="8" t="s">
        <v>38</v>
      </c>
      <c r="S6" s="8" t="s">
        <v>39</v>
      </c>
      <c r="T6" s="405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37">
        <v>18582.320493827159</v>
      </c>
      <c r="E8" s="257">
        <v>6</v>
      </c>
      <c r="F8" s="257">
        <v>8</v>
      </c>
      <c r="G8" s="257">
        <v>10</v>
      </c>
      <c r="H8" s="137">
        <v>18682.327526132398</v>
      </c>
      <c r="I8" s="257">
        <v>6</v>
      </c>
      <c r="J8" s="257">
        <v>8</v>
      </c>
      <c r="K8" s="257">
        <v>9</v>
      </c>
      <c r="L8" s="137">
        <v>19629.593355170804</v>
      </c>
      <c r="M8" s="257">
        <v>6</v>
      </c>
      <c r="N8" s="257">
        <v>7</v>
      </c>
      <c r="O8" s="257">
        <v>8</v>
      </c>
      <c r="P8" s="137">
        <v>21243.549382716054</v>
      </c>
      <c r="Q8" s="257">
        <v>7</v>
      </c>
      <c r="R8" s="257">
        <v>9</v>
      </c>
      <c r="S8" s="257">
        <v>11</v>
      </c>
      <c r="T8" s="137">
        <v>21750.455474452552</v>
      </c>
      <c r="U8" s="257">
        <v>7</v>
      </c>
      <c r="V8" s="257">
        <v>9</v>
      </c>
      <c r="W8" s="257">
        <v>11</v>
      </c>
      <c r="X8" s="97">
        <v>5.0703844460139758E-2</v>
      </c>
      <c r="Y8" s="97">
        <v>0.10804411894365984</v>
      </c>
    </row>
    <row r="9" spans="1:25" ht="28.35" customHeight="1">
      <c r="A9" s="76" t="s">
        <v>7</v>
      </c>
      <c r="B9" s="398"/>
      <c r="C9" s="96" t="s">
        <v>550</v>
      </c>
      <c r="D9" s="137">
        <v>17316.962363861381</v>
      </c>
      <c r="E9" s="257">
        <v>5</v>
      </c>
      <c r="F9" s="257">
        <v>7</v>
      </c>
      <c r="G9" s="257">
        <v>8</v>
      </c>
      <c r="H9" s="137">
        <v>16017.644349804938</v>
      </c>
      <c r="I9" s="257">
        <v>5</v>
      </c>
      <c r="J9" s="257">
        <v>6</v>
      </c>
      <c r="K9" s="257">
        <v>6</v>
      </c>
      <c r="L9" s="137">
        <v>18502.00200803213</v>
      </c>
      <c r="M9" s="257">
        <v>5</v>
      </c>
      <c r="N9" s="257">
        <v>6</v>
      </c>
      <c r="O9" s="257">
        <v>6</v>
      </c>
      <c r="P9" s="137">
        <v>15394.558685714288</v>
      </c>
      <c r="Q9" s="257">
        <v>5</v>
      </c>
      <c r="R9" s="257">
        <v>5</v>
      </c>
      <c r="S9" s="257">
        <v>5</v>
      </c>
      <c r="T9" s="137">
        <v>16247.873798846898</v>
      </c>
      <c r="U9" s="257">
        <v>5</v>
      </c>
      <c r="V9" s="257">
        <v>5</v>
      </c>
      <c r="W9" s="257">
        <v>5</v>
      </c>
      <c r="X9" s="97">
        <v>0.15510131227613666</v>
      </c>
      <c r="Y9" s="97">
        <v>-0.12183158385815029</v>
      </c>
    </row>
    <row r="10" spans="1:25" ht="28.35" customHeight="1">
      <c r="A10" s="76" t="s">
        <v>8</v>
      </c>
      <c r="B10" s="398"/>
      <c r="C10" s="96" t="s">
        <v>551</v>
      </c>
      <c r="D10" s="137">
        <v>3764.8664772727275</v>
      </c>
      <c r="E10" s="257">
        <v>1</v>
      </c>
      <c r="F10" s="257">
        <v>1</v>
      </c>
      <c r="G10" s="257">
        <v>1</v>
      </c>
      <c r="H10" s="137">
        <v>4062.813513513514</v>
      </c>
      <c r="I10" s="257">
        <v>1</v>
      </c>
      <c r="J10" s="257">
        <v>1</v>
      </c>
      <c r="K10" s="257">
        <v>1</v>
      </c>
      <c r="L10" s="137">
        <v>4029.1184210526308</v>
      </c>
      <c r="M10" s="257">
        <v>1</v>
      </c>
      <c r="N10" s="257">
        <v>1</v>
      </c>
      <c r="O10" s="257">
        <v>1</v>
      </c>
      <c r="P10" s="137">
        <v>3970.4285714285706</v>
      </c>
      <c r="Q10" s="257">
        <v>2</v>
      </c>
      <c r="R10" s="257">
        <v>2</v>
      </c>
      <c r="S10" s="257">
        <v>2</v>
      </c>
      <c r="T10" s="137">
        <v>3967.3456090651521</v>
      </c>
      <c r="U10" s="257">
        <v>1</v>
      </c>
      <c r="V10" s="257">
        <v>1</v>
      </c>
      <c r="W10" s="257">
        <v>1</v>
      </c>
      <c r="X10" s="97">
        <v>-8.2935365723305621E-3</v>
      </c>
      <c r="Y10" s="97">
        <v>-1.5331595036946144E-2</v>
      </c>
    </row>
    <row r="11" spans="1:25" ht="28.35" customHeight="1">
      <c r="A11" s="76" t="s">
        <v>9</v>
      </c>
      <c r="B11" s="398"/>
      <c r="C11" s="96" t="s">
        <v>552</v>
      </c>
      <c r="D11" s="137">
        <v>4902.1385068762265</v>
      </c>
      <c r="E11" s="257">
        <v>2</v>
      </c>
      <c r="F11" s="257">
        <v>2</v>
      </c>
      <c r="G11" s="257">
        <v>2</v>
      </c>
      <c r="H11" s="137">
        <v>5697.000753295667</v>
      </c>
      <c r="I11" s="257">
        <v>2</v>
      </c>
      <c r="J11" s="257">
        <v>2</v>
      </c>
      <c r="K11" s="257">
        <v>2</v>
      </c>
      <c r="L11" s="137">
        <v>5200.5990783410152</v>
      </c>
      <c r="M11" s="257">
        <v>2</v>
      </c>
      <c r="N11" s="257">
        <v>2</v>
      </c>
      <c r="O11" s="257">
        <v>2</v>
      </c>
      <c r="P11" s="137">
        <v>5470.2857142857129</v>
      </c>
      <c r="Q11" s="257">
        <v>3</v>
      </c>
      <c r="R11" s="257">
        <v>3</v>
      </c>
      <c r="S11" s="257">
        <v>3</v>
      </c>
      <c r="T11" s="137">
        <v>5184.900487804879</v>
      </c>
      <c r="U11" s="257">
        <v>2</v>
      </c>
      <c r="V11" s="257">
        <v>2</v>
      </c>
      <c r="W11" s="257">
        <v>2</v>
      </c>
      <c r="X11" s="97">
        <v>-8.7133861561715209E-2</v>
      </c>
      <c r="Y11" s="97">
        <v>-3.0186119521338206E-3</v>
      </c>
    </row>
    <row r="12" spans="1:25" ht="28.35" customHeight="1">
      <c r="A12" s="76" t="s">
        <v>10</v>
      </c>
      <c r="B12" s="398"/>
      <c r="C12" s="96" t="s">
        <v>553</v>
      </c>
      <c r="D12" s="137">
        <v>15612.211755641165</v>
      </c>
      <c r="E12" s="257">
        <v>4</v>
      </c>
      <c r="F12" s="257">
        <v>5</v>
      </c>
      <c r="G12" s="257">
        <v>5</v>
      </c>
      <c r="H12" s="137">
        <v>13083.921491569386</v>
      </c>
      <c r="I12" s="257">
        <v>3</v>
      </c>
      <c r="J12" s="257">
        <v>3</v>
      </c>
      <c r="K12" s="257">
        <v>3</v>
      </c>
      <c r="L12" s="137">
        <v>18465.596056497176</v>
      </c>
      <c r="M12" s="257">
        <v>4</v>
      </c>
      <c r="N12" s="257">
        <v>5</v>
      </c>
      <c r="O12" s="257">
        <v>5</v>
      </c>
      <c r="P12" s="137">
        <v>13387.731321707202</v>
      </c>
      <c r="Q12" s="257">
        <v>4</v>
      </c>
      <c r="R12" s="257">
        <v>4</v>
      </c>
      <c r="S12" s="257">
        <v>4</v>
      </c>
      <c r="T12" s="137">
        <v>15971.766397849464</v>
      </c>
      <c r="U12" s="257">
        <v>4</v>
      </c>
      <c r="V12" s="257">
        <v>4</v>
      </c>
      <c r="W12" s="257">
        <v>4</v>
      </c>
      <c r="X12" s="97">
        <v>0.41131969252455902</v>
      </c>
      <c r="Y12" s="97">
        <v>-0.13505275708499265</v>
      </c>
    </row>
    <row r="13" spans="1:25" ht="28.35" customHeight="1">
      <c r="A13" s="76" t="s">
        <v>11</v>
      </c>
      <c r="B13" s="398"/>
      <c r="C13" s="96" t="s">
        <v>554</v>
      </c>
      <c r="D13" s="137">
        <v>20570.74401008827</v>
      </c>
      <c r="E13" s="257">
        <v>8</v>
      </c>
      <c r="F13" s="257">
        <v>10</v>
      </c>
      <c r="G13" s="257">
        <v>12</v>
      </c>
      <c r="H13" s="137">
        <v>20807.236127508855</v>
      </c>
      <c r="I13" s="257">
        <v>8</v>
      </c>
      <c r="J13" s="257">
        <v>10</v>
      </c>
      <c r="K13" s="257">
        <v>12</v>
      </c>
      <c r="L13" s="137">
        <v>21592.153392330387</v>
      </c>
      <c r="M13" s="257">
        <v>8</v>
      </c>
      <c r="N13" s="257">
        <v>10</v>
      </c>
      <c r="O13" s="257">
        <v>12</v>
      </c>
      <c r="P13" s="137">
        <v>25796.919732441467</v>
      </c>
      <c r="Q13" s="257">
        <v>8</v>
      </c>
      <c r="R13" s="257">
        <v>10</v>
      </c>
      <c r="S13" s="257">
        <v>12</v>
      </c>
      <c r="T13" s="137">
        <v>25277.983193277312</v>
      </c>
      <c r="U13" s="257">
        <v>8</v>
      </c>
      <c r="V13" s="257">
        <v>10</v>
      </c>
      <c r="W13" s="257">
        <v>12</v>
      </c>
      <c r="X13" s="97">
        <v>3.7723283381390971E-2</v>
      </c>
      <c r="Y13" s="97">
        <v>0.17070227938711047</v>
      </c>
    </row>
    <row r="14" spans="1:25" ht="28.35" customHeight="1">
      <c r="A14" s="76" t="s">
        <v>13</v>
      </c>
      <c r="B14" s="398"/>
      <c r="C14" s="96" t="s">
        <v>555</v>
      </c>
      <c r="D14" s="137">
        <v>20444.93326157159</v>
      </c>
      <c r="E14" s="257">
        <v>7</v>
      </c>
      <c r="F14" s="257">
        <v>9</v>
      </c>
      <c r="G14" s="257">
        <v>11</v>
      </c>
      <c r="H14" s="137">
        <v>20436.304231387257</v>
      </c>
      <c r="I14" s="257">
        <v>7</v>
      </c>
      <c r="J14" s="257">
        <v>9</v>
      </c>
      <c r="K14" s="257">
        <v>11</v>
      </c>
      <c r="L14" s="137">
        <v>20455.370561385073</v>
      </c>
      <c r="M14" s="257">
        <v>7</v>
      </c>
      <c r="N14" s="257">
        <v>8</v>
      </c>
      <c r="O14" s="257">
        <v>10</v>
      </c>
      <c r="P14" s="137">
        <v>19461.137902313625</v>
      </c>
      <c r="Q14" s="257">
        <v>6</v>
      </c>
      <c r="R14" s="257">
        <v>8</v>
      </c>
      <c r="S14" s="257">
        <v>9</v>
      </c>
      <c r="T14" s="137">
        <v>20001.243226484497</v>
      </c>
      <c r="U14" s="257">
        <v>6</v>
      </c>
      <c r="V14" s="257">
        <v>8</v>
      </c>
      <c r="W14" s="257">
        <v>9</v>
      </c>
      <c r="X14" s="97">
        <v>9.329636994017676E-4</v>
      </c>
      <c r="Y14" s="97">
        <v>-2.2200885265694525E-2</v>
      </c>
    </row>
    <row r="15" spans="1:25" ht="28.35" customHeight="1" thickBot="1">
      <c r="A15" s="76" t="s">
        <v>16</v>
      </c>
      <c r="B15" s="399"/>
      <c r="C15" s="98" t="s">
        <v>556</v>
      </c>
      <c r="D15" s="138">
        <v>10799.883397312859</v>
      </c>
      <c r="E15" s="258">
        <v>3</v>
      </c>
      <c r="F15" s="258">
        <v>3</v>
      </c>
      <c r="G15" s="258">
        <v>3</v>
      </c>
      <c r="H15" s="138">
        <v>14395.364894586903</v>
      </c>
      <c r="I15" s="258">
        <v>4</v>
      </c>
      <c r="J15" s="258">
        <v>4</v>
      </c>
      <c r="K15" s="258">
        <v>4</v>
      </c>
      <c r="L15" s="138">
        <v>13212.018918918915</v>
      </c>
      <c r="M15" s="258">
        <v>3</v>
      </c>
      <c r="N15" s="258">
        <v>3</v>
      </c>
      <c r="O15" s="258">
        <v>3</v>
      </c>
      <c r="P15" s="138">
        <v>0</v>
      </c>
      <c r="Q15" s="258">
        <v>1</v>
      </c>
      <c r="R15" s="258">
        <v>1</v>
      </c>
      <c r="S15" s="258">
        <v>1</v>
      </c>
      <c r="T15" s="138">
        <v>12718.436325678496</v>
      </c>
      <c r="U15" s="258">
        <v>3</v>
      </c>
      <c r="V15" s="258">
        <v>3</v>
      </c>
      <c r="W15" s="258">
        <v>3</v>
      </c>
      <c r="X15" s="99">
        <v>-8.220326364307462E-2</v>
      </c>
      <c r="Y15" s="99">
        <v>-3.7358604787768979E-2</v>
      </c>
    </row>
    <row r="16" spans="1:25" ht="28.35" customHeight="1" thickTop="1">
      <c r="A16" s="76" t="s">
        <v>3</v>
      </c>
      <c r="C16" s="100" t="s">
        <v>557</v>
      </c>
      <c r="D16" s="139">
        <v>16290.159535843217</v>
      </c>
      <c r="E16" s="259"/>
      <c r="F16" s="260">
        <v>6</v>
      </c>
      <c r="G16" s="260">
        <v>6</v>
      </c>
      <c r="H16" s="139">
        <v>18264.376230925744</v>
      </c>
      <c r="I16" s="259"/>
      <c r="J16" s="260">
        <v>7</v>
      </c>
      <c r="K16" s="260">
        <v>8</v>
      </c>
      <c r="L16" s="139">
        <v>21284.716135995681</v>
      </c>
      <c r="M16" s="259"/>
      <c r="N16" s="260">
        <v>9</v>
      </c>
      <c r="O16" s="260">
        <v>11</v>
      </c>
      <c r="P16" s="139">
        <v>18689.013602278123</v>
      </c>
      <c r="Q16" s="259"/>
      <c r="R16" s="260">
        <v>7</v>
      </c>
      <c r="S16" s="260">
        <v>8</v>
      </c>
      <c r="T16" s="139">
        <v>19515.816721776093</v>
      </c>
      <c r="U16" s="259"/>
      <c r="V16" s="260">
        <v>7</v>
      </c>
      <c r="W16" s="260">
        <v>8</v>
      </c>
      <c r="X16" s="101">
        <v>0.16536781036933612</v>
      </c>
      <c r="Y16" s="101">
        <v>-8.3106554154514178E-2</v>
      </c>
    </row>
    <row r="17" spans="1:25" ht="28.35" customHeight="1">
      <c r="A17" s="76" t="s">
        <v>12</v>
      </c>
      <c r="C17" s="96" t="s">
        <v>558</v>
      </c>
      <c r="D17" s="137">
        <v>14311.648448043186</v>
      </c>
      <c r="E17" s="261"/>
      <c r="F17" s="257">
        <v>4</v>
      </c>
      <c r="G17" s="257">
        <v>4</v>
      </c>
      <c r="H17" s="137">
        <v>14900.036798856734</v>
      </c>
      <c r="I17" s="261"/>
      <c r="J17" s="257">
        <v>5</v>
      </c>
      <c r="K17" s="257">
        <v>5</v>
      </c>
      <c r="L17" s="137">
        <v>15668.026859504133</v>
      </c>
      <c r="M17" s="261"/>
      <c r="N17" s="257">
        <v>4</v>
      </c>
      <c r="O17" s="257">
        <v>4</v>
      </c>
      <c r="P17" s="137">
        <v>15535.364920104048</v>
      </c>
      <c r="Q17" s="261"/>
      <c r="R17" s="257">
        <v>6</v>
      </c>
      <c r="S17" s="257">
        <v>6</v>
      </c>
      <c r="T17" s="137">
        <v>16647.74871039057</v>
      </c>
      <c r="U17" s="261"/>
      <c r="V17" s="257">
        <v>6</v>
      </c>
      <c r="W17" s="257">
        <v>6</v>
      </c>
      <c r="X17" s="97">
        <v>5.15428297939724E-2</v>
      </c>
      <c r="Y17" s="97">
        <v>6.2530008384057867E-2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39">
        <v>18335.551600414081</v>
      </c>
      <c r="E20" s="259"/>
      <c r="F20" s="260">
        <v>2</v>
      </c>
      <c r="G20" s="260">
        <v>9</v>
      </c>
      <c r="H20" s="139">
        <v>18761.092009314703</v>
      </c>
      <c r="I20" s="259"/>
      <c r="J20" s="260">
        <v>2</v>
      </c>
      <c r="K20" s="260">
        <v>10</v>
      </c>
      <c r="L20" s="139">
        <v>19883.752378714405</v>
      </c>
      <c r="M20" s="259"/>
      <c r="N20" s="260">
        <v>2</v>
      </c>
      <c r="O20" s="260">
        <v>9</v>
      </c>
      <c r="P20" s="139">
        <v>20440.661772235708</v>
      </c>
      <c r="Q20" s="259"/>
      <c r="R20" s="260">
        <v>2</v>
      </c>
      <c r="S20" s="260">
        <v>10</v>
      </c>
      <c r="T20" s="139">
        <v>21632.925570942112</v>
      </c>
      <c r="U20" s="259"/>
      <c r="V20" s="260">
        <v>2</v>
      </c>
      <c r="W20" s="260">
        <v>10</v>
      </c>
      <c r="X20" s="101">
        <v>5.9839820029788937E-2</v>
      </c>
      <c r="Y20" s="101">
        <v>8.7969974626127323E-2</v>
      </c>
    </row>
    <row r="21" spans="1:25" ht="28.35" customHeight="1">
      <c r="A21" s="76" t="s">
        <v>14</v>
      </c>
      <c r="C21" s="96" t="s">
        <v>560</v>
      </c>
      <c r="D21" s="137">
        <v>27518.678382352933</v>
      </c>
      <c r="E21" s="261"/>
      <c r="F21" s="257">
        <v>3</v>
      </c>
      <c r="G21" s="257">
        <v>13</v>
      </c>
      <c r="H21" s="137">
        <v>27228.293073301964</v>
      </c>
      <c r="I21" s="261"/>
      <c r="J21" s="257">
        <v>3</v>
      </c>
      <c r="K21" s="257">
        <v>13</v>
      </c>
      <c r="L21" s="137">
        <v>28677.247251982728</v>
      </c>
      <c r="M21" s="261"/>
      <c r="N21" s="257">
        <v>3</v>
      </c>
      <c r="O21" s="257">
        <v>13</v>
      </c>
      <c r="P21" s="137">
        <v>28248.818725653866</v>
      </c>
      <c r="Q21" s="261"/>
      <c r="R21" s="257">
        <v>3</v>
      </c>
      <c r="S21" s="257">
        <v>13</v>
      </c>
      <c r="T21" s="137">
        <v>29096.120385906044</v>
      </c>
      <c r="U21" s="261"/>
      <c r="V21" s="257">
        <v>3</v>
      </c>
      <c r="W21" s="257">
        <v>13</v>
      </c>
      <c r="X21" s="97">
        <v>5.3215020669125312E-2</v>
      </c>
      <c r="Y21" s="97">
        <v>1.4606462407034337E-2</v>
      </c>
    </row>
    <row r="22" spans="1:25" ht="28.35" customHeight="1">
      <c r="A22" s="76" t="s">
        <v>15</v>
      </c>
      <c r="C22" s="96" t="s">
        <v>561</v>
      </c>
      <c r="D22" s="137">
        <v>17272.240663900408</v>
      </c>
      <c r="E22" s="261"/>
      <c r="F22" s="257">
        <v>1</v>
      </c>
      <c r="G22" s="257">
        <v>7</v>
      </c>
      <c r="H22" s="137">
        <v>17056.845757028626</v>
      </c>
      <c r="I22" s="261"/>
      <c r="J22" s="257">
        <v>1</v>
      </c>
      <c r="K22" s="257">
        <v>7</v>
      </c>
      <c r="L22" s="137">
        <v>18570.069972313111</v>
      </c>
      <c r="M22" s="261"/>
      <c r="N22" s="257">
        <v>1</v>
      </c>
      <c r="O22" s="257">
        <v>7</v>
      </c>
      <c r="P22" s="137">
        <v>17635.224789915956</v>
      </c>
      <c r="Q22" s="261"/>
      <c r="R22" s="257">
        <v>1</v>
      </c>
      <c r="S22" s="257">
        <v>7</v>
      </c>
      <c r="T22" s="137">
        <v>18647.94175257731</v>
      </c>
      <c r="U22" s="261"/>
      <c r="V22" s="257">
        <v>1</v>
      </c>
      <c r="W22" s="257">
        <v>7</v>
      </c>
      <c r="X22" s="97">
        <v>8.8716532754066213E-2</v>
      </c>
      <c r="Y22" s="97">
        <v>4.193402630162435E-3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39">
        <v>34722.091139240511</v>
      </c>
      <c r="E25" s="259"/>
      <c r="F25" s="259"/>
      <c r="G25" s="260">
        <v>14</v>
      </c>
      <c r="H25" s="139">
        <v>36673.07847554746</v>
      </c>
      <c r="I25" s="259"/>
      <c r="J25" s="259"/>
      <c r="K25" s="260">
        <v>14</v>
      </c>
      <c r="L25" s="139">
        <v>38852.165604035879</v>
      </c>
      <c r="M25" s="259"/>
      <c r="N25" s="259"/>
      <c r="O25" s="260">
        <v>14</v>
      </c>
      <c r="P25" s="139">
        <v>38104.600292002055</v>
      </c>
      <c r="Q25" s="259"/>
      <c r="R25" s="259"/>
      <c r="S25" s="260">
        <v>14</v>
      </c>
      <c r="T25" s="139">
        <v>40293.021337407241</v>
      </c>
      <c r="U25" s="259"/>
      <c r="V25" s="259"/>
      <c r="W25" s="260">
        <v>14</v>
      </c>
      <c r="X25" s="101">
        <v>5.9419258460708946E-2</v>
      </c>
      <c r="Y25" s="101">
        <v>3.7085596413232835E-2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25153.222679939019</v>
      </c>
      <c r="E28" s="265"/>
      <c r="F28" s="265"/>
      <c r="G28" s="265"/>
      <c r="H28" s="139">
        <v>26119.69588866748</v>
      </c>
      <c r="I28" s="265"/>
      <c r="J28" s="265"/>
      <c r="K28" s="265"/>
      <c r="L28" s="139">
        <v>27678.99067156516</v>
      </c>
      <c r="M28" s="265"/>
      <c r="N28" s="265"/>
      <c r="O28" s="265"/>
      <c r="P28" s="139">
        <v>28262.586565463855</v>
      </c>
      <c r="Q28" s="265"/>
      <c r="R28" s="265"/>
      <c r="S28" s="265"/>
      <c r="T28" s="139">
        <v>28886.544850880218</v>
      </c>
      <c r="U28" s="265"/>
      <c r="V28" s="265"/>
      <c r="W28" s="265"/>
      <c r="X28" s="105">
        <v>5.9698045089958685E-2</v>
      </c>
      <c r="Y28" s="105">
        <v>4.3627103084925345E-2</v>
      </c>
    </row>
    <row r="29" spans="1:25" ht="28.35" customHeight="1">
      <c r="C29" s="96" t="s">
        <v>28</v>
      </c>
      <c r="D29" s="137">
        <v>17294.601513880894</v>
      </c>
      <c r="E29" s="266"/>
      <c r="F29" s="266"/>
      <c r="G29" s="266"/>
      <c r="H29" s="137">
        <v>17660.610993977185</v>
      </c>
      <c r="I29" s="266"/>
      <c r="J29" s="266"/>
      <c r="K29" s="266"/>
      <c r="L29" s="137">
        <v>19099.831663741956</v>
      </c>
      <c r="M29" s="266"/>
      <c r="N29" s="266"/>
      <c r="O29" s="266"/>
      <c r="P29" s="137">
        <v>18162.119196097039</v>
      </c>
      <c r="Q29" s="266"/>
      <c r="R29" s="266"/>
      <c r="S29" s="266"/>
      <c r="T29" s="137">
        <v>19081.879237176701</v>
      </c>
      <c r="U29" s="266"/>
      <c r="V29" s="266"/>
      <c r="W29" s="266"/>
      <c r="X29" s="106">
        <v>8.1493254692920347E-2</v>
      </c>
      <c r="Y29" s="106">
        <v>-9.3992590517610886E-4</v>
      </c>
    </row>
    <row r="30" spans="1:25" ht="28.35" customHeight="1">
      <c r="C30" s="96" t="s">
        <v>29</v>
      </c>
      <c r="D30" s="137">
        <v>16464.587059751273</v>
      </c>
      <c r="E30" s="266"/>
      <c r="F30" s="266"/>
      <c r="G30" s="266"/>
      <c r="H30" s="137">
        <v>15206.50462219592</v>
      </c>
      <c r="I30" s="266"/>
      <c r="J30" s="266"/>
      <c r="K30" s="266"/>
      <c r="L30" s="137">
        <v>18483.799032264651</v>
      </c>
      <c r="M30" s="266"/>
      <c r="N30" s="266"/>
      <c r="O30" s="266"/>
      <c r="P30" s="137">
        <v>14391.145003710746</v>
      </c>
      <c r="Q30" s="266"/>
      <c r="R30" s="266"/>
      <c r="S30" s="266"/>
      <c r="T30" s="137">
        <v>16109.82009834818</v>
      </c>
      <c r="U30" s="266"/>
      <c r="V30" s="266"/>
      <c r="W30" s="266"/>
      <c r="X30" s="106">
        <v>0.21551924597353445</v>
      </c>
      <c r="Y30" s="106">
        <v>-0.12843566031920917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212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39">
        <v>27702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39">
        <v>39129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11" priority="1" operator="notEqual">
      <formula>""" """</formula>
    </cfRule>
    <cfRule type="cellIs" dxfId="10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1.5703125" style="109" bestFit="1" customWidth="1"/>
    <col min="5" max="7" width="7.7109375" style="86" customWidth="1"/>
    <col min="8" max="8" width="11.5703125" style="109" bestFit="1" customWidth="1"/>
    <col min="9" max="11" width="7.7109375" style="86" customWidth="1"/>
    <col min="12" max="12" width="11.5703125" style="109" bestFit="1" customWidth="1"/>
    <col min="13" max="15" width="7.7109375" style="86" customWidth="1"/>
    <col min="16" max="16" width="11.5703125" style="109" bestFit="1" customWidth="1"/>
    <col min="17" max="19" width="7.7109375" style="86" customWidth="1"/>
    <col min="20" max="20" width="11.5703125" style="109" bestFit="1" customWidth="1"/>
    <col min="21" max="23" width="7.7109375" style="85" customWidth="1"/>
    <col min="24" max="24" width="11.42578125" style="82" customWidth="1"/>
    <col min="25" max="25" width="11.28515625" style="82" customWidth="1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566</v>
      </c>
    </row>
    <row r="3" spans="1:25" ht="15.75">
      <c r="A3" s="84" t="s">
        <v>104</v>
      </c>
    </row>
    <row r="4" spans="1:25" ht="15.75">
      <c r="A4" s="87" t="s">
        <v>96</v>
      </c>
      <c r="B4" s="394" t="s">
        <v>566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165" t="s">
        <v>268</v>
      </c>
      <c r="D5" s="405"/>
      <c r="E5" s="393" t="s">
        <v>36</v>
      </c>
      <c r="F5" s="393"/>
      <c r="G5" s="393"/>
      <c r="H5" s="405"/>
      <c r="I5" s="393" t="s">
        <v>36</v>
      </c>
      <c r="J5" s="393"/>
      <c r="K5" s="393"/>
      <c r="L5" s="405"/>
      <c r="M5" s="393" t="s">
        <v>36</v>
      </c>
      <c r="N5" s="393"/>
      <c r="O5" s="393"/>
      <c r="P5" s="405"/>
      <c r="Q5" s="393" t="s">
        <v>36</v>
      </c>
      <c r="R5" s="393"/>
      <c r="S5" s="393"/>
      <c r="T5" s="405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5"/>
      <c r="E6" s="8" t="s">
        <v>37</v>
      </c>
      <c r="F6" s="8" t="s">
        <v>38</v>
      </c>
      <c r="G6" s="8" t="s">
        <v>39</v>
      </c>
      <c r="H6" s="405"/>
      <c r="I6" s="8" t="s">
        <v>37</v>
      </c>
      <c r="J6" s="8" t="s">
        <v>38</v>
      </c>
      <c r="K6" s="8" t="s">
        <v>39</v>
      </c>
      <c r="L6" s="405"/>
      <c r="M6" s="8" t="s">
        <v>37</v>
      </c>
      <c r="N6" s="8" t="s">
        <v>38</v>
      </c>
      <c r="O6" s="8" t="s">
        <v>39</v>
      </c>
      <c r="P6" s="405"/>
      <c r="Q6" s="8" t="s">
        <v>37</v>
      </c>
      <c r="R6" s="8" t="s">
        <v>38</v>
      </c>
      <c r="S6" s="8" t="s">
        <v>39</v>
      </c>
      <c r="T6" s="405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37">
        <v>710.14191038181764</v>
      </c>
      <c r="E8" s="257">
        <v>3</v>
      </c>
      <c r="F8" s="257">
        <v>5</v>
      </c>
      <c r="G8" s="257">
        <v>7</v>
      </c>
      <c r="H8" s="137">
        <v>712.81958003988655</v>
      </c>
      <c r="I8" s="257">
        <v>3</v>
      </c>
      <c r="J8" s="257">
        <v>5</v>
      </c>
      <c r="K8" s="257">
        <v>6</v>
      </c>
      <c r="L8" s="137">
        <v>761.12126737123265</v>
      </c>
      <c r="M8" s="257">
        <v>2</v>
      </c>
      <c r="N8" s="257">
        <v>3</v>
      </c>
      <c r="O8" s="257">
        <v>5</v>
      </c>
      <c r="P8" s="137">
        <v>757.6485181906329</v>
      </c>
      <c r="Q8" s="257">
        <v>3</v>
      </c>
      <c r="R8" s="257">
        <v>5</v>
      </c>
      <c r="S8" s="257">
        <v>7</v>
      </c>
      <c r="T8" s="137">
        <v>866.70305776502823</v>
      </c>
      <c r="U8" s="257">
        <v>3</v>
      </c>
      <c r="V8" s="257">
        <v>5</v>
      </c>
      <c r="W8" s="257">
        <v>7</v>
      </c>
      <c r="X8" s="97">
        <v>6.7761448596352247E-2</v>
      </c>
      <c r="Y8" s="97">
        <v>0.13871874945559592</v>
      </c>
    </row>
    <row r="9" spans="1:25" ht="28.35" customHeight="1">
      <c r="A9" s="76" t="s">
        <v>7</v>
      </c>
      <c r="B9" s="398"/>
      <c r="C9" s="96" t="s">
        <v>550</v>
      </c>
      <c r="D9" s="137">
        <v>1504.3351351976794</v>
      </c>
      <c r="E9" s="257">
        <v>6</v>
      </c>
      <c r="F9" s="257">
        <v>8</v>
      </c>
      <c r="G9" s="257">
        <v>12</v>
      </c>
      <c r="H9" s="137">
        <v>1442.8713530448406</v>
      </c>
      <c r="I9" s="257">
        <v>6</v>
      </c>
      <c r="J9" s="257">
        <v>8</v>
      </c>
      <c r="K9" s="257">
        <v>12</v>
      </c>
      <c r="L9" s="137">
        <v>1630.5081350018693</v>
      </c>
      <c r="M9" s="257">
        <v>6</v>
      </c>
      <c r="N9" s="257">
        <v>7</v>
      </c>
      <c r="O9" s="257">
        <v>11</v>
      </c>
      <c r="P9" s="137">
        <v>1482.0217688733821</v>
      </c>
      <c r="Q9" s="257">
        <v>6</v>
      </c>
      <c r="R9" s="257">
        <v>8</v>
      </c>
      <c r="S9" s="257">
        <v>11</v>
      </c>
      <c r="T9" s="137">
        <v>1544.1958630756365</v>
      </c>
      <c r="U9" s="257">
        <v>5</v>
      </c>
      <c r="V9" s="257">
        <v>7</v>
      </c>
      <c r="W9" s="257">
        <v>11</v>
      </c>
      <c r="X9" s="97">
        <v>0.13004401366834628</v>
      </c>
      <c r="Y9" s="97">
        <v>-5.2935811894084139E-2</v>
      </c>
    </row>
    <row r="10" spans="1:25" ht="28.35" customHeight="1">
      <c r="A10" s="76" t="s">
        <v>8</v>
      </c>
      <c r="B10" s="398"/>
      <c r="C10" s="96" t="s">
        <v>551</v>
      </c>
      <c r="D10" s="137">
        <v>693.7111391129032</v>
      </c>
      <c r="E10" s="257">
        <v>2</v>
      </c>
      <c r="F10" s="257">
        <v>4</v>
      </c>
      <c r="G10" s="257">
        <v>6</v>
      </c>
      <c r="H10" s="137">
        <v>755.74050277905224</v>
      </c>
      <c r="I10" s="257">
        <v>4</v>
      </c>
      <c r="J10" s="257">
        <v>6</v>
      </c>
      <c r="K10" s="257">
        <v>8</v>
      </c>
      <c r="L10" s="137">
        <v>764.20090648854955</v>
      </c>
      <c r="M10" s="257">
        <v>3</v>
      </c>
      <c r="N10" s="257">
        <v>4</v>
      </c>
      <c r="O10" s="257">
        <v>6</v>
      </c>
      <c r="P10" s="137">
        <v>835.66595689431301</v>
      </c>
      <c r="Q10" s="257">
        <v>4</v>
      </c>
      <c r="R10" s="257">
        <v>6</v>
      </c>
      <c r="S10" s="257">
        <v>8</v>
      </c>
      <c r="T10" s="137">
        <v>834.00974440079597</v>
      </c>
      <c r="U10" s="257">
        <v>2</v>
      </c>
      <c r="V10" s="257">
        <v>4</v>
      </c>
      <c r="W10" s="257">
        <v>6</v>
      </c>
      <c r="X10" s="97">
        <v>1.119485283425492E-2</v>
      </c>
      <c r="Y10" s="97">
        <v>9.1348802807645457E-2</v>
      </c>
    </row>
    <row r="11" spans="1:25" ht="28.35" customHeight="1">
      <c r="A11" s="76" t="s">
        <v>9</v>
      </c>
      <c r="B11" s="398"/>
      <c r="C11" s="96" t="s">
        <v>552</v>
      </c>
      <c r="D11" s="137">
        <v>0</v>
      </c>
      <c r="E11" s="257">
        <v>1</v>
      </c>
      <c r="F11" s="257">
        <v>1</v>
      </c>
      <c r="G11" s="257">
        <v>1</v>
      </c>
      <c r="H11" s="137">
        <v>0</v>
      </c>
      <c r="I11" s="257">
        <v>1</v>
      </c>
      <c r="J11" s="257">
        <v>1</v>
      </c>
      <c r="K11" s="257">
        <v>1</v>
      </c>
      <c r="L11" s="137">
        <v>1651.2713622970343</v>
      </c>
      <c r="M11" s="257">
        <v>7</v>
      </c>
      <c r="N11" s="257">
        <v>8</v>
      </c>
      <c r="O11" s="257">
        <v>12</v>
      </c>
      <c r="P11" s="137">
        <v>0</v>
      </c>
      <c r="Q11" s="257">
        <v>1</v>
      </c>
      <c r="R11" s="257">
        <v>1</v>
      </c>
      <c r="S11" s="257">
        <v>1</v>
      </c>
      <c r="T11" s="137">
        <v>1606.7175947727812</v>
      </c>
      <c r="U11" s="257">
        <v>7</v>
      </c>
      <c r="V11" s="257">
        <v>9</v>
      </c>
      <c r="W11" s="257">
        <v>13</v>
      </c>
      <c r="X11" s="97">
        <v>1</v>
      </c>
      <c r="Y11" s="97">
        <v>-2.6981493497395648E-2</v>
      </c>
    </row>
    <row r="12" spans="1:25" ht="28.35" customHeight="1">
      <c r="A12" s="76" t="s">
        <v>10</v>
      </c>
      <c r="B12" s="398"/>
      <c r="C12" s="96" t="s">
        <v>553</v>
      </c>
      <c r="D12" s="137">
        <v>2245.1009243505996</v>
      </c>
      <c r="E12" s="257">
        <v>8</v>
      </c>
      <c r="F12" s="257">
        <v>10</v>
      </c>
      <c r="G12" s="257">
        <v>14</v>
      </c>
      <c r="H12" s="137">
        <v>2213.8702655700563</v>
      </c>
      <c r="I12" s="257">
        <v>8</v>
      </c>
      <c r="J12" s="257">
        <v>10</v>
      </c>
      <c r="K12" s="257">
        <v>14</v>
      </c>
      <c r="L12" s="137">
        <v>2398.6687074768597</v>
      </c>
      <c r="M12" s="257">
        <v>8</v>
      </c>
      <c r="N12" s="257">
        <v>9</v>
      </c>
      <c r="O12" s="257">
        <v>13</v>
      </c>
      <c r="P12" s="137">
        <v>2917.9884224744369</v>
      </c>
      <c r="Q12" s="257">
        <v>8</v>
      </c>
      <c r="R12" s="257">
        <v>10</v>
      </c>
      <c r="S12" s="257">
        <v>14</v>
      </c>
      <c r="T12" s="137">
        <v>3781.3306780266648</v>
      </c>
      <c r="U12" s="257">
        <v>8</v>
      </c>
      <c r="V12" s="257">
        <v>10</v>
      </c>
      <c r="W12" s="257">
        <v>14</v>
      </c>
      <c r="X12" s="97">
        <v>8.3473022236566718E-2</v>
      </c>
      <c r="Y12" s="97">
        <v>0.57642890251576939</v>
      </c>
    </row>
    <row r="13" spans="1:25" ht="28.35" customHeight="1">
      <c r="A13" s="76" t="s">
        <v>11</v>
      </c>
      <c r="B13" s="398"/>
      <c r="C13" s="96" t="s">
        <v>554</v>
      </c>
      <c r="D13" s="137">
        <v>1325.0309909560303</v>
      </c>
      <c r="E13" s="257">
        <v>5</v>
      </c>
      <c r="F13" s="257">
        <v>7</v>
      </c>
      <c r="G13" s="257">
        <v>11</v>
      </c>
      <c r="H13" s="137">
        <v>1272.5641827660229</v>
      </c>
      <c r="I13" s="257">
        <v>5</v>
      </c>
      <c r="J13" s="257">
        <v>7</v>
      </c>
      <c r="K13" s="257">
        <v>10</v>
      </c>
      <c r="L13" s="137">
        <v>1354.2234756532914</v>
      </c>
      <c r="M13" s="257">
        <v>5</v>
      </c>
      <c r="N13" s="257">
        <v>6</v>
      </c>
      <c r="O13" s="257">
        <v>9</v>
      </c>
      <c r="P13" s="137">
        <v>938.15058425650921</v>
      </c>
      <c r="Q13" s="257">
        <v>5</v>
      </c>
      <c r="R13" s="257">
        <v>7</v>
      </c>
      <c r="S13" s="257">
        <v>9</v>
      </c>
      <c r="T13" s="137">
        <v>1047.9146153846152</v>
      </c>
      <c r="U13" s="257">
        <v>4</v>
      </c>
      <c r="V13" s="257">
        <v>6</v>
      </c>
      <c r="W13" s="257">
        <v>8</v>
      </c>
      <c r="X13" s="97">
        <v>6.4169095746334337E-2</v>
      </c>
      <c r="Y13" s="97">
        <v>-0.22618782333610754</v>
      </c>
    </row>
    <row r="14" spans="1:25" ht="28.35" customHeight="1">
      <c r="A14" s="76" t="s">
        <v>13</v>
      </c>
      <c r="B14" s="398"/>
      <c r="C14" s="96" t="s">
        <v>555</v>
      </c>
      <c r="D14" s="137">
        <v>1979.7932995714855</v>
      </c>
      <c r="E14" s="257">
        <v>7</v>
      </c>
      <c r="F14" s="257">
        <v>9</v>
      </c>
      <c r="G14" s="257">
        <v>13</v>
      </c>
      <c r="H14" s="137">
        <v>2036.02654260997</v>
      </c>
      <c r="I14" s="257">
        <v>7</v>
      </c>
      <c r="J14" s="257">
        <v>9</v>
      </c>
      <c r="K14" s="257">
        <v>13</v>
      </c>
      <c r="L14" s="137">
        <v>0</v>
      </c>
      <c r="M14" s="257">
        <v>1</v>
      </c>
      <c r="N14" s="257">
        <v>1</v>
      </c>
      <c r="O14" s="257">
        <v>1</v>
      </c>
      <c r="P14" s="137">
        <v>1670.4551502953966</v>
      </c>
      <c r="Q14" s="257">
        <v>7</v>
      </c>
      <c r="R14" s="257">
        <v>9</v>
      </c>
      <c r="S14" s="257">
        <v>13</v>
      </c>
      <c r="T14" s="137">
        <v>1605.5855781679247</v>
      </c>
      <c r="U14" s="257">
        <v>6</v>
      </c>
      <c r="V14" s="257">
        <v>8</v>
      </c>
      <c r="W14" s="257">
        <v>12</v>
      </c>
      <c r="X14" s="97">
        <v>-1</v>
      </c>
      <c r="Y14" s="97">
        <v>1</v>
      </c>
    </row>
    <row r="15" spans="1:25" ht="28.35" customHeight="1" thickBot="1">
      <c r="A15" s="76" t="s">
        <v>16</v>
      </c>
      <c r="B15" s="399"/>
      <c r="C15" s="98" t="s">
        <v>556</v>
      </c>
      <c r="D15" s="138">
        <v>1212.3172844506578</v>
      </c>
      <c r="E15" s="258">
        <v>4</v>
      </c>
      <c r="F15" s="258">
        <v>6</v>
      </c>
      <c r="G15" s="258">
        <v>9</v>
      </c>
      <c r="H15" s="138">
        <v>0</v>
      </c>
      <c r="I15" s="258">
        <v>1</v>
      </c>
      <c r="J15" s="258">
        <v>1</v>
      </c>
      <c r="K15" s="258">
        <v>1</v>
      </c>
      <c r="L15" s="138">
        <v>1311.4906097560975</v>
      </c>
      <c r="M15" s="258">
        <v>4</v>
      </c>
      <c r="N15" s="258">
        <v>5</v>
      </c>
      <c r="O15" s="258">
        <v>8</v>
      </c>
      <c r="P15" s="138">
        <v>0</v>
      </c>
      <c r="Q15" s="258">
        <v>1</v>
      </c>
      <c r="R15" s="258">
        <v>1</v>
      </c>
      <c r="S15" s="258">
        <v>1</v>
      </c>
      <c r="T15" s="138">
        <v>0</v>
      </c>
      <c r="U15" s="258">
        <v>1</v>
      </c>
      <c r="V15" s="258">
        <v>1</v>
      </c>
      <c r="W15" s="258">
        <v>1</v>
      </c>
      <c r="X15" s="99">
        <v>1</v>
      </c>
      <c r="Y15" s="99">
        <v>-1</v>
      </c>
    </row>
    <row r="16" spans="1:25" ht="28.35" customHeight="1" thickTop="1">
      <c r="A16" s="76" t="s">
        <v>3</v>
      </c>
      <c r="C16" s="100" t="s">
        <v>557</v>
      </c>
      <c r="D16" s="139">
        <v>0</v>
      </c>
      <c r="E16" s="259"/>
      <c r="F16" s="260">
        <v>1</v>
      </c>
      <c r="G16" s="260">
        <v>1</v>
      </c>
      <c r="H16" s="139">
        <v>0</v>
      </c>
      <c r="I16" s="259"/>
      <c r="J16" s="260">
        <v>1</v>
      </c>
      <c r="K16" s="260">
        <v>1</v>
      </c>
      <c r="L16" s="139">
        <v>3523.4406147379477</v>
      </c>
      <c r="M16" s="259"/>
      <c r="N16" s="260">
        <v>10</v>
      </c>
      <c r="O16" s="260">
        <v>14</v>
      </c>
      <c r="P16" s="139">
        <v>0</v>
      </c>
      <c r="Q16" s="259"/>
      <c r="R16" s="260">
        <v>1</v>
      </c>
      <c r="S16" s="260">
        <v>1</v>
      </c>
      <c r="T16" s="139">
        <v>0</v>
      </c>
      <c r="U16" s="259"/>
      <c r="V16" s="260">
        <v>1</v>
      </c>
      <c r="W16" s="260">
        <v>1</v>
      </c>
      <c r="X16" s="101">
        <v>1</v>
      </c>
      <c r="Y16" s="101">
        <v>-1</v>
      </c>
    </row>
    <row r="17" spans="1:25" ht="28.35" customHeight="1">
      <c r="A17" s="76" t="s">
        <v>12</v>
      </c>
      <c r="C17" s="96" t="s">
        <v>558</v>
      </c>
      <c r="D17" s="137">
        <v>684.90290358160894</v>
      </c>
      <c r="E17" s="261"/>
      <c r="F17" s="257">
        <v>3</v>
      </c>
      <c r="G17" s="257">
        <v>5</v>
      </c>
      <c r="H17" s="137">
        <v>652.49120260973223</v>
      </c>
      <c r="I17" s="261"/>
      <c r="J17" s="257">
        <v>4</v>
      </c>
      <c r="K17" s="257">
        <v>5</v>
      </c>
      <c r="L17" s="137">
        <v>739.9473813908271</v>
      </c>
      <c r="M17" s="261"/>
      <c r="N17" s="257">
        <v>2</v>
      </c>
      <c r="O17" s="257">
        <v>4</v>
      </c>
      <c r="P17" s="137">
        <v>746.51288536921265</v>
      </c>
      <c r="Q17" s="261"/>
      <c r="R17" s="257">
        <v>4</v>
      </c>
      <c r="S17" s="257">
        <v>6</v>
      </c>
      <c r="T17" s="137">
        <v>775.26712531568353</v>
      </c>
      <c r="U17" s="261"/>
      <c r="V17" s="257">
        <v>3</v>
      </c>
      <c r="W17" s="257">
        <v>5</v>
      </c>
      <c r="X17" s="97">
        <v>0.13403426503116256</v>
      </c>
      <c r="Y17" s="97">
        <v>4.7732777780047586E-2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39">
        <v>631.40730638308673</v>
      </c>
      <c r="E20" s="259"/>
      <c r="F20" s="260">
        <v>1</v>
      </c>
      <c r="G20" s="260">
        <v>3</v>
      </c>
      <c r="H20" s="139">
        <v>517.03023138780804</v>
      </c>
      <c r="I20" s="259"/>
      <c r="J20" s="260">
        <v>1</v>
      </c>
      <c r="K20" s="260">
        <v>4</v>
      </c>
      <c r="L20" s="139">
        <v>467.00372883719621</v>
      </c>
      <c r="M20" s="259"/>
      <c r="N20" s="260">
        <v>1</v>
      </c>
      <c r="O20" s="260">
        <v>2</v>
      </c>
      <c r="P20" s="139">
        <v>559.237688042591</v>
      </c>
      <c r="Q20" s="259"/>
      <c r="R20" s="260">
        <v>1</v>
      </c>
      <c r="S20" s="260">
        <v>5</v>
      </c>
      <c r="T20" s="139">
        <v>541.45200680518508</v>
      </c>
      <c r="U20" s="259"/>
      <c r="V20" s="260">
        <v>1</v>
      </c>
      <c r="W20" s="260">
        <v>3</v>
      </c>
      <c r="X20" s="101">
        <v>-9.6757403172211265E-2</v>
      </c>
      <c r="Y20" s="101">
        <v>0.15941688121711461</v>
      </c>
    </row>
    <row r="21" spans="1:25" ht="28.35" customHeight="1">
      <c r="A21" s="76" t="s">
        <v>14</v>
      </c>
      <c r="C21" s="96" t="s">
        <v>560</v>
      </c>
      <c r="D21" s="137">
        <v>1308.5614865191926</v>
      </c>
      <c r="E21" s="261"/>
      <c r="F21" s="257">
        <v>3</v>
      </c>
      <c r="G21" s="257">
        <v>10</v>
      </c>
      <c r="H21" s="137">
        <v>1364.4100347316673</v>
      </c>
      <c r="I21" s="261"/>
      <c r="J21" s="257">
        <v>3</v>
      </c>
      <c r="K21" s="257">
        <v>11</v>
      </c>
      <c r="L21" s="137">
        <v>1393.2851949109097</v>
      </c>
      <c r="M21" s="261"/>
      <c r="N21" s="257">
        <v>3</v>
      </c>
      <c r="O21" s="257">
        <v>10</v>
      </c>
      <c r="P21" s="137">
        <v>1489.0102355150284</v>
      </c>
      <c r="Q21" s="261"/>
      <c r="R21" s="257">
        <v>3</v>
      </c>
      <c r="S21" s="257">
        <v>12</v>
      </c>
      <c r="T21" s="137">
        <v>1515.7294917435986</v>
      </c>
      <c r="U21" s="261"/>
      <c r="V21" s="257">
        <v>3</v>
      </c>
      <c r="W21" s="257">
        <v>10</v>
      </c>
      <c r="X21" s="97">
        <v>2.1163110387795614E-2</v>
      </c>
      <c r="Y21" s="97">
        <v>8.7881718172221346E-2</v>
      </c>
    </row>
    <row r="22" spans="1:25" ht="28.35" customHeight="1">
      <c r="A22" s="76" t="s">
        <v>15</v>
      </c>
      <c r="C22" s="96" t="s">
        <v>561</v>
      </c>
      <c r="D22" s="137">
        <v>922.63487267565097</v>
      </c>
      <c r="E22" s="261"/>
      <c r="F22" s="257">
        <v>2</v>
      </c>
      <c r="G22" s="257">
        <v>8</v>
      </c>
      <c r="H22" s="137">
        <v>966.50246145580024</v>
      </c>
      <c r="I22" s="261"/>
      <c r="J22" s="257">
        <v>2</v>
      </c>
      <c r="K22" s="257">
        <v>9</v>
      </c>
      <c r="L22" s="137">
        <v>994.65143922982713</v>
      </c>
      <c r="M22" s="261"/>
      <c r="N22" s="257">
        <v>2</v>
      </c>
      <c r="O22" s="257">
        <v>7</v>
      </c>
      <c r="P22" s="137">
        <v>1016.6378926206489</v>
      </c>
      <c r="Q22" s="261"/>
      <c r="R22" s="257">
        <v>2</v>
      </c>
      <c r="S22" s="257">
        <v>10</v>
      </c>
      <c r="T22" s="137">
        <v>1076.230835165524</v>
      </c>
      <c r="U22" s="261"/>
      <c r="V22" s="257">
        <v>2</v>
      </c>
      <c r="W22" s="257">
        <v>9</v>
      </c>
      <c r="X22" s="97">
        <v>2.9124579498356784E-2</v>
      </c>
      <c r="Y22" s="97">
        <v>8.2018074591904355E-2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39">
        <v>679.94442961175844</v>
      </c>
      <c r="E25" s="259"/>
      <c r="F25" s="259"/>
      <c r="G25" s="260">
        <v>4</v>
      </c>
      <c r="H25" s="139">
        <v>726.21723502798216</v>
      </c>
      <c r="I25" s="259"/>
      <c r="J25" s="259"/>
      <c r="K25" s="260">
        <v>7</v>
      </c>
      <c r="L25" s="139">
        <v>699.08848798893757</v>
      </c>
      <c r="M25" s="259"/>
      <c r="N25" s="259"/>
      <c r="O25" s="260">
        <v>3</v>
      </c>
      <c r="P25" s="139">
        <v>0</v>
      </c>
      <c r="Q25" s="259"/>
      <c r="R25" s="259"/>
      <c r="S25" s="260">
        <v>1</v>
      </c>
      <c r="T25" s="139">
        <v>768.94760664468322</v>
      </c>
      <c r="U25" s="259"/>
      <c r="V25" s="259"/>
      <c r="W25" s="260">
        <v>4</v>
      </c>
      <c r="X25" s="101">
        <v>-3.735624236183166E-2</v>
      </c>
      <c r="Y25" s="101">
        <v>9.9928864308306498E-2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891.46656216191241</v>
      </c>
      <c r="E28" s="265"/>
      <c r="F28" s="265"/>
      <c r="G28" s="265"/>
      <c r="H28" s="139">
        <v>928.8020406566261</v>
      </c>
      <c r="I28" s="265"/>
      <c r="J28" s="265"/>
      <c r="K28" s="265"/>
      <c r="L28" s="139">
        <v>891.99018856936596</v>
      </c>
      <c r="M28" s="265"/>
      <c r="N28" s="265"/>
      <c r="O28" s="265"/>
      <c r="P28" s="139">
        <v>2010.6177783851695</v>
      </c>
      <c r="Q28" s="265"/>
      <c r="R28" s="265"/>
      <c r="S28" s="265"/>
      <c r="T28" s="139">
        <v>974.65692065259111</v>
      </c>
      <c r="U28" s="265"/>
      <c r="V28" s="265"/>
      <c r="W28" s="265"/>
      <c r="X28" s="105">
        <v>-3.9633689931640959E-2</v>
      </c>
      <c r="Y28" s="105">
        <v>9.2676727998333375E-2</v>
      </c>
    </row>
    <row r="29" spans="1:25" ht="28.35" customHeight="1">
      <c r="C29" s="96" t="s">
        <v>28</v>
      </c>
      <c r="D29" s="137">
        <v>816.38839152873425</v>
      </c>
      <c r="E29" s="266"/>
      <c r="F29" s="266"/>
      <c r="G29" s="266"/>
      <c r="H29" s="137">
        <v>740.9788689035172</v>
      </c>
      <c r="I29" s="266"/>
      <c r="J29" s="266"/>
      <c r="K29" s="266"/>
      <c r="L29" s="137">
        <v>1153.0710244929624</v>
      </c>
      <c r="M29" s="266"/>
      <c r="N29" s="266"/>
      <c r="O29" s="266"/>
      <c r="P29" s="137">
        <v>796.65723754247301</v>
      </c>
      <c r="Q29" s="266"/>
      <c r="R29" s="266"/>
      <c r="S29" s="266"/>
      <c r="T29" s="137">
        <v>957.30883657482173</v>
      </c>
      <c r="U29" s="266"/>
      <c r="V29" s="266"/>
      <c r="W29" s="266"/>
      <c r="X29" s="106">
        <v>0.55614562423250913</v>
      </c>
      <c r="Y29" s="106">
        <v>-0.16977461384412351</v>
      </c>
    </row>
    <row r="30" spans="1:25" ht="28.35" customHeight="1">
      <c r="C30" s="96" t="s">
        <v>29</v>
      </c>
      <c r="D30" s="137">
        <v>1268.6741377033441</v>
      </c>
      <c r="E30" s="266"/>
      <c r="F30" s="266"/>
      <c r="G30" s="266"/>
      <c r="H30" s="137">
        <v>1014.1523427725376</v>
      </c>
      <c r="I30" s="266"/>
      <c r="J30" s="266"/>
      <c r="K30" s="266"/>
      <c r="L30" s="137">
        <v>1332.8570427046943</v>
      </c>
      <c r="M30" s="266"/>
      <c r="N30" s="266"/>
      <c r="O30" s="266"/>
      <c r="P30" s="137">
        <v>886.90827057541105</v>
      </c>
      <c r="Q30" s="266"/>
      <c r="R30" s="266"/>
      <c r="S30" s="266"/>
      <c r="T30" s="137">
        <v>1296.0552392301258</v>
      </c>
      <c r="U30" s="266"/>
      <c r="V30" s="266"/>
      <c r="W30" s="266"/>
      <c r="X30" s="106">
        <v>0.31425722397965061</v>
      </c>
      <c r="Y30" s="106">
        <v>-2.7611215828434621E-2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212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9" priority="1" operator="notEqual">
      <formula>""" """</formula>
    </cfRule>
    <cfRule type="cellIs" dxfId="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09" bestFit="1" customWidth="1"/>
    <col min="5" max="7" width="7.7109375" style="86" customWidth="1"/>
    <col min="8" max="8" width="13.140625" style="109" bestFit="1" customWidth="1"/>
    <col min="9" max="11" width="7.7109375" style="86" customWidth="1"/>
    <col min="12" max="12" width="13.140625" style="109" bestFit="1" customWidth="1"/>
    <col min="13" max="15" width="7.7109375" style="86" customWidth="1"/>
    <col min="16" max="16" width="13.140625" style="109" bestFit="1" customWidth="1"/>
    <col min="17" max="19" width="7.7109375" style="86" customWidth="1"/>
    <col min="20" max="20" width="13.140625" style="109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565</v>
      </c>
    </row>
    <row r="3" spans="1:25" ht="15.75">
      <c r="A3" s="84" t="s">
        <v>104</v>
      </c>
    </row>
    <row r="4" spans="1:25" ht="15.75">
      <c r="A4" s="87" t="s">
        <v>97</v>
      </c>
      <c r="B4" s="394" t="s">
        <v>565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165" t="s">
        <v>269</v>
      </c>
      <c r="D5" s="405"/>
      <c r="E5" s="393" t="s">
        <v>36</v>
      </c>
      <c r="F5" s="393"/>
      <c r="G5" s="393"/>
      <c r="H5" s="405"/>
      <c r="I5" s="393" t="s">
        <v>36</v>
      </c>
      <c r="J5" s="393"/>
      <c r="K5" s="393"/>
      <c r="L5" s="405"/>
      <c r="M5" s="393" t="s">
        <v>36</v>
      </c>
      <c r="N5" s="393"/>
      <c r="O5" s="393"/>
      <c r="P5" s="405"/>
      <c r="Q5" s="393" t="s">
        <v>36</v>
      </c>
      <c r="R5" s="393"/>
      <c r="S5" s="393"/>
      <c r="T5" s="405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5"/>
      <c r="E6" s="8" t="s">
        <v>37</v>
      </c>
      <c r="F6" s="8" t="s">
        <v>38</v>
      </c>
      <c r="G6" s="8" t="s">
        <v>39</v>
      </c>
      <c r="H6" s="405"/>
      <c r="I6" s="8" t="s">
        <v>37</v>
      </c>
      <c r="J6" s="8" t="s">
        <v>38</v>
      </c>
      <c r="K6" s="8" t="s">
        <v>39</v>
      </c>
      <c r="L6" s="405"/>
      <c r="M6" s="8" t="s">
        <v>37</v>
      </c>
      <c r="N6" s="8" t="s">
        <v>38</v>
      </c>
      <c r="O6" s="8" t="s">
        <v>39</v>
      </c>
      <c r="P6" s="405"/>
      <c r="Q6" s="8" t="s">
        <v>37</v>
      </c>
      <c r="R6" s="8" t="s">
        <v>38</v>
      </c>
      <c r="S6" s="8" t="s">
        <v>39</v>
      </c>
      <c r="T6" s="405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37">
        <v>21045.413310961969</v>
      </c>
      <c r="E8" s="257">
        <v>5</v>
      </c>
      <c r="F8" s="257">
        <v>7</v>
      </c>
      <c r="G8" s="257">
        <v>8</v>
      </c>
      <c r="H8" s="137">
        <v>20828.410654827963</v>
      </c>
      <c r="I8" s="257">
        <v>5</v>
      </c>
      <c r="J8" s="257">
        <v>6</v>
      </c>
      <c r="K8" s="257">
        <v>7</v>
      </c>
      <c r="L8" s="137">
        <v>21997.084950183533</v>
      </c>
      <c r="M8" s="257">
        <v>4</v>
      </c>
      <c r="N8" s="257">
        <v>5</v>
      </c>
      <c r="O8" s="257">
        <v>6</v>
      </c>
      <c r="P8" s="137">
        <v>24193.005272407736</v>
      </c>
      <c r="Q8" s="257">
        <v>7</v>
      </c>
      <c r="R8" s="257">
        <v>9</v>
      </c>
      <c r="S8" s="257">
        <v>11</v>
      </c>
      <c r="T8" s="137">
        <v>24505.036184210519</v>
      </c>
      <c r="U8" s="257">
        <v>6</v>
      </c>
      <c r="V8" s="257">
        <v>8</v>
      </c>
      <c r="W8" s="257">
        <v>9</v>
      </c>
      <c r="X8" s="97">
        <v>5.6109624239844447E-2</v>
      </c>
      <c r="Y8" s="97">
        <v>0.11401289033100093</v>
      </c>
    </row>
    <row r="9" spans="1:25" ht="28.35" customHeight="1">
      <c r="A9" s="76" t="s">
        <v>7</v>
      </c>
      <c r="B9" s="398"/>
      <c r="C9" s="96" t="s">
        <v>550</v>
      </c>
      <c r="D9" s="137">
        <v>22262.697836117743</v>
      </c>
      <c r="E9" s="257">
        <v>6</v>
      </c>
      <c r="F9" s="257">
        <v>8</v>
      </c>
      <c r="G9" s="257">
        <v>10</v>
      </c>
      <c r="H9" s="137">
        <v>20966.074051063832</v>
      </c>
      <c r="I9" s="257">
        <v>6</v>
      </c>
      <c r="J9" s="257">
        <v>7</v>
      </c>
      <c r="K9" s="257">
        <v>8</v>
      </c>
      <c r="L9" s="137">
        <v>23585.316552901029</v>
      </c>
      <c r="M9" s="257">
        <v>5</v>
      </c>
      <c r="N9" s="257">
        <v>6</v>
      </c>
      <c r="O9" s="257">
        <v>8</v>
      </c>
      <c r="P9" s="137">
        <v>20239.090091819704</v>
      </c>
      <c r="Q9" s="257">
        <v>5</v>
      </c>
      <c r="R9" s="257">
        <v>6</v>
      </c>
      <c r="S9" s="257">
        <v>7</v>
      </c>
      <c r="T9" s="137">
        <v>21385.270657672852</v>
      </c>
      <c r="U9" s="257">
        <v>5</v>
      </c>
      <c r="V9" s="257">
        <v>6</v>
      </c>
      <c r="W9" s="257">
        <v>7</v>
      </c>
      <c r="X9" s="97">
        <v>0.12492765672094408</v>
      </c>
      <c r="Y9" s="97">
        <v>-9.3280320842569653E-2</v>
      </c>
    </row>
    <row r="10" spans="1:25" ht="28.35" customHeight="1">
      <c r="A10" s="76" t="s">
        <v>8</v>
      </c>
      <c r="B10" s="398"/>
      <c r="C10" s="96" t="s">
        <v>551</v>
      </c>
      <c r="D10" s="137">
        <v>9673.2335766423348</v>
      </c>
      <c r="E10" s="257">
        <v>1</v>
      </c>
      <c r="F10" s="257">
        <v>1</v>
      </c>
      <c r="G10" s="257">
        <v>1</v>
      </c>
      <c r="H10" s="137">
        <v>10893.050724637682</v>
      </c>
      <c r="I10" s="257">
        <v>1</v>
      </c>
      <c r="J10" s="257">
        <v>1</v>
      </c>
      <c r="K10" s="257">
        <v>1</v>
      </c>
      <c r="L10" s="137">
        <v>10275.604026845638</v>
      </c>
      <c r="M10" s="257">
        <v>1</v>
      </c>
      <c r="N10" s="257">
        <v>1</v>
      </c>
      <c r="O10" s="257">
        <v>1</v>
      </c>
      <c r="P10" s="137">
        <v>10846.048780487808</v>
      </c>
      <c r="Q10" s="257">
        <v>2</v>
      </c>
      <c r="R10" s="257">
        <v>2</v>
      </c>
      <c r="S10" s="257">
        <v>2</v>
      </c>
      <c r="T10" s="137">
        <v>11385.959349593493</v>
      </c>
      <c r="U10" s="257">
        <v>1</v>
      </c>
      <c r="V10" s="257">
        <v>1</v>
      </c>
      <c r="W10" s="257">
        <v>1</v>
      </c>
      <c r="X10" s="97">
        <v>-5.6682623940740084E-2</v>
      </c>
      <c r="Y10" s="97">
        <v>0.10805742609845459</v>
      </c>
    </row>
    <row r="11" spans="1:25" ht="28.35" customHeight="1">
      <c r="A11" s="76" t="s">
        <v>9</v>
      </c>
      <c r="B11" s="398"/>
      <c r="C11" s="96" t="s">
        <v>552</v>
      </c>
      <c r="D11" s="137">
        <v>13785.57182320442</v>
      </c>
      <c r="E11" s="257">
        <v>3</v>
      </c>
      <c r="F11" s="257">
        <v>3</v>
      </c>
      <c r="G11" s="257">
        <v>3</v>
      </c>
      <c r="H11" s="137">
        <v>15355.875126903553</v>
      </c>
      <c r="I11" s="257">
        <v>3</v>
      </c>
      <c r="J11" s="257">
        <v>3</v>
      </c>
      <c r="K11" s="257">
        <v>3</v>
      </c>
      <c r="L11" s="137">
        <v>14249.116161616163</v>
      </c>
      <c r="M11" s="257">
        <v>2</v>
      </c>
      <c r="N11" s="257">
        <v>2</v>
      </c>
      <c r="O11" s="257">
        <v>2</v>
      </c>
      <c r="P11" s="137">
        <v>13701.639810426537</v>
      </c>
      <c r="Q11" s="257">
        <v>3</v>
      </c>
      <c r="R11" s="257">
        <v>3</v>
      </c>
      <c r="S11" s="257">
        <v>3</v>
      </c>
      <c r="T11" s="137">
        <v>13912.363874345552</v>
      </c>
      <c r="U11" s="257">
        <v>3</v>
      </c>
      <c r="V11" s="257">
        <v>3</v>
      </c>
      <c r="W11" s="257">
        <v>3</v>
      </c>
      <c r="X11" s="97">
        <v>-7.2073975344351671E-2</v>
      </c>
      <c r="Y11" s="97">
        <v>-2.3633205277513558E-2</v>
      </c>
    </row>
    <row r="12" spans="1:25" ht="28.35" customHeight="1">
      <c r="A12" s="76" t="s">
        <v>10</v>
      </c>
      <c r="B12" s="398"/>
      <c r="C12" s="96" t="s">
        <v>553</v>
      </c>
      <c r="D12" s="137">
        <v>20736.395292397661</v>
      </c>
      <c r="E12" s="257">
        <v>4</v>
      </c>
      <c r="F12" s="257">
        <v>6</v>
      </c>
      <c r="G12" s="257">
        <v>7</v>
      </c>
      <c r="H12" s="137">
        <v>16812.83911666667</v>
      </c>
      <c r="I12" s="257">
        <v>4</v>
      </c>
      <c r="J12" s="257">
        <v>4</v>
      </c>
      <c r="K12" s="257">
        <v>4</v>
      </c>
      <c r="L12" s="137">
        <v>24085.560073691962</v>
      </c>
      <c r="M12" s="257">
        <v>6</v>
      </c>
      <c r="N12" s="257">
        <v>7</v>
      </c>
      <c r="O12" s="257">
        <v>9</v>
      </c>
      <c r="P12" s="137">
        <v>16490.597258338043</v>
      </c>
      <c r="Q12" s="257">
        <v>4</v>
      </c>
      <c r="R12" s="257">
        <v>4</v>
      </c>
      <c r="S12" s="257">
        <v>4</v>
      </c>
      <c r="T12" s="137">
        <v>20832.738779803647</v>
      </c>
      <c r="U12" s="257">
        <v>4</v>
      </c>
      <c r="V12" s="257">
        <v>5</v>
      </c>
      <c r="W12" s="257">
        <v>5</v>
      </c>
      <c r="X12" s="97">
        <v>0.43256947304133786</v>
      </c>
      <c r="Y12" s="97">
        <v>-0.13505275708499254</v>
      </c>
    </row>
    <row r="13" spans="1:25" ht="28.35" customHeight="1">
      <c r="A13" s="76" t="s">
        <v>11</v>
      </c>
      <c r="B13" s="398"/>
      <c r="C13" s="96" t="s">
        <v>554</v>
      </c>
      <c r="D13" s="137">
        <v>25913.58220810167</v>
      </c>
      <c r="E13" s="257">
        <v>7</v>
      </c>
      <c r="F13" s="257">
        <v>9</v>
      </c>
      <c r="G13" s="257">
        <v>11</v>
      </c>
      <c r="H13" s="137">
        <v>24735.058245614033</v>
      </c>
      <c r="I13" s="257">
        <v>7</v>
      </c>
      <c r="J13" s="257">
        <v>9</v>
      </c>
      <c r="K13" s="257">
        <v>11</v>
      </c>
      <c r="L13" s="137">
        <v>26235.627240143363</v>
      </c>
      <c r="M13" s="257">
        <v>8</v>
      </c>
      <c r="N13" s="257">
        <v>10</v>
      </c>
      <c r="O13" s="257">
        <v>12</v>
      </c>
      <c r="P13" s="137">
        <v>30730.1952191235</v>
      </c>
      <c r="Q13" s="257">
        <v>8</v>
      </c>
      <c r="R13" s="257">
        <v>10</v>
      </c>
      <c r="S13" s="257">
        <v>13</v>
      </c>
      <c r="T13" s="137">
        <v>30181.404682274242</v>
      </c>
      <c r="U13" s="257">
        <v>8</v>
      </c>
      <c r="V13" s="257">
        <v>10</v>
      </c>
      <c r="W13" s="257">
        <v>12</v>
      </c>
      <c r="X13" s="97">
        <v>6.0665674591463992E-2</v>
      </c>
      <c r="Y13" s="97">
        <v>0.15039767892773725</v>
      </c>
    </row>
    <row r="14" spans="1:25" ht="28.35" customHeight="1">
      <c r="A14" s="76" t="s">
        <v>13</v>
      </c>
      <c r="B14" s="398"/>
      <c r="C14" s="96" t="s">
        <v>555</v>
      </c>
      <c r="D14" s="137">
        <v>26416.332406119611</v>
      </c>
      <c r="E14" s="257">
        <v>8</v>
      </c>
      <c r="F14" s="257">
        <v>10</v>
      </c>
      <c r="G14" s="257">
        <v>12</v>
      </c>
      <c r="H14" s="137">
        <v>26625.666434054427</v>
      </c>
      <c r="I14" s="257">
        <v>8</v>
      </c>
      <c r="J14" s="257">
        <v>10</v>
      </c>
      <c r="K14" s="257">
        <v>12</v>
      </c>
      <c r="L14" s="137">
        <v>26115.549409492291</v>
      </c>
      <c r="M14" s="257">
        <v>7</v>
      </c>
      <c r="N14" s="257">
        <v>9</v>
      </c>
      <c r="O14" s="257">
        <v>11</v>
      </c>
      <c r="P14" s="137">
        <v>24032.960774603176</v>
      </c>
      <c r="Q14" s="257">
        <v>6</v>
      </c>
      <c r="R14" s="257">
        <v>8</v>
      </c>
      <c r="S14" s="257">
        <v>10</v>
      </c>
      <c r="T14" s="137">
        <v>25579.546948924733</v>
      </c>
      <c r="U14" s="257">
        <v>7</v>
      </c>
      <c r="V14" s="257">
        <v>9</v>
      </c>
      <c r="W14" s="257">
        <v>11</v>
      </c>
      <c r="X14" s="97">
        <v>-1.9158845312870487E-2</v>
      </c>
      <c r="Y14" s="97">
        <v>-2.0524265148055276E-2</v>
      </c>
    </row>
    <row r="15" spans="1:25" ht="28.35" customHeight="1" thickBot="1">
      <c r="A15" s="76" t="s">
        <v>16</v>
      </c>
      <c r="B15" s="399"/>
      <c r="C15" s="98" t="s">
        <v>556</v>
      </c>
      <c r="D15" s="138">
        <v>11808.476915005249</v>
      </c>
      <c r="E15" s="258">
        <v>2</v>
      </c>
      <c r="F15" s="258">
        <v>2</v>
      </c>
      <c r="G15" s="258">
        <v>2</v>
      </c>
      <c r="H15" s="138">
        <v>14395.364894586897</v>
      </c>
      <c r="I15" s="258">
        <v>2</v>
      </c>
      <c r="J15" s="258">
        <v>2</v>
      </c>
      <c r="K15" s="258">
        <v>2</v>
      </c>
      <c r="L15" s="138">
        <v>14556.169727047138</v>
      </c>
      <c r="M15" s="258">
        <v>3</v>
      </c>
      <c r="N15" s="258">
        <v>3</v>
      </c>
      <c r="O15" s="258">
        <v>3</v>
      </c>
      <c r="P15" s="138">
        <v>0</v>
      </c>
      <c r="Q15" s="258">
        <v>1</v>
      </c>
      <c r="R15" s="258">
        <v>1</v>
      </c>
      <c r="S15" s="258">
        <v>1</v>
      </c>
      <c r="T15" s="138">
        <v>12718.436325678498</v>
      </c>
      <c r="U15" s="258">
        <v>2</v>
      </c>
      <c r="V15" s="258">
        <v>2</v>
      </c>
      <c r="W15" s="258">
        <v>2</v>
      </c>
      <c r="X15" s="99">
        <v>1.1170597872146137E-2</v>
      </c>
      <c r="Y15" s="99">
        <v>-0.12625116605736653</v>
      </c>
    </row>
    <row r="16" spans="1:25" ht="28.35" customHeight="1" thickTop="1">
      <c r="A16" s="76" t="s">
        <v>3</v>
      </c>
      <c r="C16" s="100" t="s">
        <v>557</v>
      </c>
      <c r="D16" s="139">
        <v>19522.014425216315</v>
      </c>
      <c r="E16" s="259"/>
      <c r="F16" s="260">
        <v>5</v>
      </c>
      <c r="G16" s="260">
        <v>5</v>
      </c>
      <c r="H16" s="139">
        <v>21234.632566528675</v>
      </c>
      <c r="I16" s="259"/>
      <c r="J16" s="260">
        <v>8</v>
      </c>
      <c r="K16" s="260">
        <v>9</v>
      </c>
      <c r="L16" s="139">
        <v>25347.415809768627</v>
      </c>
      <c r="M16" s="259"/>
      <c r="N16" s="260">
        <v>8</v>
      </c>
      <c r="O16" s="260">
        <v>10</v>
      </c>
      <c r="P16" s="139">
        <v>22122.332393258432</v>
      </c>
      <c r="Q16" s="259"/>
      <c r="R16" s="260">
        <v>7</v>
      </c>
      <c r="S16" s="260">
        <v>8</v>
      </c>
      <c r="T16" s="139">
        <v>22991.08736783528</v>
      </c>
      <c r="U16" s="259"/>
      <c r="V16" s="260">
        <v>7</v>
      </c>
      <c r="W16" s="260">
        <v>8</v>
      </c>
      <c r="X16" s="101">
        <v>0.19368280710082897</v>
      </c>
      <c r="Y16" s="101">
        <v>-9.2961288820031962E-2</v>
      </c>
    </row>
    <row r="17" spans="1:25" ht="28.35" customHeight="1">
      <c r="A17" s="76" t="s">
        <v>12</v>
      </c>
      <c r="C17" s="96" t="s">
        <v>558</v>
      </c>
      <c r="D17" s="137">
        <v>16589.646460696124</v>
      </c>
      <c r="E17" s="261"/>
      <c r="F17" s="257">
        <v>4</v>
      </c>
      <c r="G17" s="257">
        <v>4</v>
      </c>
      <c r="H17" s="137">
        <v>17085.294141745188</v>
      </c>
      <c r="I17" s="261"/>
      <c r="J17" s="257">
        <v>5</v>
      </c>
      <c r="K17" s="257">
        <v>5</v>
      </c>
      <c r="L17" s="137">
        <v>18041.217287866773</v>
      </c>
      <c r="M17" s="261"/>
      <c r="N17" s="257">
        <v>4</v>
      </c>
      <c r="O17" s="257">
        <v>4</v>
      </c>
      <c r="P17" s="137">
        <v>17804.798551959113</v>
      </c>
      <c r="Q17" s="261"/>
      <c r="R17" s="257">
        <v>5</v>
      </c>
      <c r="S17" s="257">
        <v>5</v>
      </c>
      <c r="T17" s="137">
        <v>19032.009267059821</v>
      </c>
      <c r="U17" s="261"/>
      <c r="V17" s="257">
        <v>4</v>
      </c>
      <c r="W17" s="257">
        <v>4</v>
      </c>
      <c r="X17" s="97">
        <v>5.5950054953162409E-2</v>
      </c>
      <c r="Y17" s="97">
        <v>5.4918244339276612E-2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559</v>
      </c>
      <c r="D20" s="139">
        <v>21386.311091523788</v>
      </c>
      <c r="E20" s="259"/>
      <c r="F20" s="260">
        <v>2</v>
      </c>
      <c r="G20" s="260">
        <v>9</v>
      </c>
      <c r="H20" s="139">
        <v>21421.565933147638</v>
      </c>
      <c r="I20" s="259"/>
      <c r="J20" s="260">
        <v>2</v>
      </c>
      <c r="K20" s="260">
        <v>10</v>
      </c>
      <c r="L20" s="139">
        <v>22569.794679922405</v>
      </c>
      <c r="M20" s="259"/>
      <c r="N20" s="260">
        <v>2</v>
      </c>
      <c r="O20" s="260">
        <v>7</v>
      </c>
      <c r="P20" s="139">
        <v>23719.04033924441</v>
      </c>
      <c r="Q20" s="259"/>
      <c r="R20" s="260">
        <v>2</v>
      </c>
      <c r="S20" s="260">
        <v>9</v>
      </c>
      <c r="T20" s="139">
        <v>24658.265577772014</v>
      </c>
      <c r="U20" s="259"/>
      <c r="V20" s="260">
        <v>2</v>
      </c>
      <c r="W20" s="260">
        <v>10</v>
      </c>
      <c r="X20" s="101">
        <v>5.3601531762811128E-2</v>
      </c>
      <c r="Y20" s="101">
        <v>9.2533889982945539E-2</v>
      </c>
    </row>
    <row r="21" spans="1:25" ht="28.35" customHeight="1">
      <c r="A21" s="76" t="s">
        <v>14</v>
      </c>
      <c r="C21" s="96" t="s">
        <v>560</v>
      </c>
      <c r="D21" s="137">
        <v>28678.46942528736</v>
      </c>
      <c r="E21" s="261"/>
      <c r="F21" s="257">
        <v>3</v>
      </c>
      <c r="G21" s="257">
        <v>13</v>
      </c>
      <c r="H21" s="137">
        <v>28305.698965324387</v>
      </c>
      <c r="I21" s="261"/>
      <c r="J21" s="257">
        <v>3</v>
      </c>
      <c r="K21" s="257">
        <v>13</v>
      </c>
      <c r="L21" s="137">
        <v>29835.462651997681</v>
      </c>
      <c r="M21" s="261"/>
      <c r="N21" s="257">
        <v>3</v>
      </c>
      <c r="O21" s="257">
        <v>13</v>
      </c>
      <c r="P21" s="137">
        <v>29406.590731354099</v>
      </c>
      <c r="Q21" s="261"/>
      <c r="R21" s="257">
        <v>3</v>
      </c>
      <c r="S21" s="257">
        <v>12</v>
      </c>
      <c r="T21" s="137">
        <v>30215.689414839577</v>
      </c>
      <c r="U21" s="261"/>
      <c r="V21" s="257">
        <v>3</v>
      </c>
      <c r="W21" s="257">
        <v>13</v>
      </c>
      <c r="X21" s="97">
        <v>5.4044370660032648E-2</v>
      </c>
      <c r="Y21" s="97">
        <v>1.2744121560201105E-2</v>
      </c>
    </row>
    <row r="22" spans="1:25" ht="28.35" customHeight="1">
      <c r="A22" s="76" t="s">
        <v>15</v>
      </c>
      <c r="C22" s="96" t="s">
        <v>561</v>
      </c>
      <c r="D22" s="137">
        <v>19687.188885604497</v>
      </c>
      <c r="E22" s="261"/>
      <c r="F22" s="257">
        <v>1</v>
      </c>
      <c r="G22" s="257">
        <v>6</v>
      </c>
      <c r="H22" s="137">
        <v>19341.734717753734</v>
      </c>
      <c r="I22" s="261"/>
      <c r="J22" s="257">
        <v>1</v>
      </c>
      <c r="K22" s="257">
        <v>6</v>
      </c>
      <c r="L22" s="137">
        <v>21091.734705546027</v>
      </c>
      <c r="M22" s="261"/>
      <c r="N22" s="257">
        <v>1</v>
      </c>
      <c r="O22" s="257">
        <v>5</v>
      </c>
      <c r="P22" s="137">
        <v>19745.644222287567</v>
      </c>
      <c r="Q22" s="261"/>
      <c r="R22" s="257">
        <v>1</v>
      </c>
      <c r="S22" s="257">
        <v>6</v>
      </c>
      <c r="T22" s="137">
        <v>21125.259562043793</v>
      </c>
      <c r="U22" s="261"/>
      <c r="V22" s="257">
        <v>1</v>
      </c>
      <c r="W22" s="257">
        <v>6</v>
      </c>
      <c r="X22" s="97">
        <v>9.0477923171284669E-2</v>
      </c>
      <c r="Y22" s="97">
        <v>1.5894783888472652E-3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214</v>
      </c>
      <c r="C25" s="100" t="s">
        <v>562</v>
      </c>
      <c r="D25" s="139">
        <v>39170.169659930245</v>
      </c>
      <c r="E25" s="259"/>
      <c r="F25" s="259"/>
      <c r="G25" s="260">
        <v>14</v>
      </c>
      <c r="H25" s="139">
        <v>41122.513043060266</v>
      </c>
      <c r="I25" s="259"/>
      <c r="J25" s="259"/>
      <c r="K25" s="260">
        <v>14</v>
      </c>
      <c r="L25" s="139">
        <v>43750.507124018681</v>
      </c>
      <c r="M25" s="259"/>
      <c r="N25" s="259"/>
      <c r="O25" s="260">
        <v>14</v>
      </c>
      <c r="P25" s="139">
        <v>42662.424842007887</v>
      </c>
      <c r="Q25" s="259"/>
      <c r="R25" s="259"/>
      <c r="S25" s="260">
        <v>14</v>
      </c>
      <c r="T25" s="139">
        <v>45435.042624301117</v>
      </c>
      <c r="U25" s="259"/>
      <c r="V25" s="259"/>
      <c r="W25" s="260">
        <v>14</v>
      </c>
      <c r="X25" s="101">
        <v>6.3906456256858313E-2</v>
      </c>
      <c r="Y25" s="101">
        <v>3.8503222271397242E-2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29075.319407219231</v>
      </c>
      <c r="E28" s="265"/>
      <c r="F28" s="265"/>
      <c r="G28" s="265"/>
      <c r="H28" s="139">
        <v>29834.973383122677</v>
      </c>
      <c r="I28" s="265"/>
      <c r="J28" s="265"/>
      <c r="K28" s="265"/>
      <c r="L28" s="139">
        <v>31780.144318785387</v>
      </c>
      <c r="M28" s="265"/>
      <c r="N28" s="265"/>
      <c r="O28" s="265"/>
      <c r="P28" s="139">
        <v>32367.239910736993</v>
      </c>
      <c r="Q28" s="265"/>
      <c r="R28" s="265"/>
      <c r="S28" s="265"/>
      <c r="T28" s="139">
        <v>33105.008757097661</v>
      </c>
      <c r="U28" s="265"/>
      <c r="V28" s="265"/>
      <c r="W28" s="265"/>
      <c r="X28" s="105">
        <v>6.5197676253435866E-2</v>
      </c>
      <c r="Y28" s="105">
        <v>4.1688433665455049E-2</v>
      </c>
    </row>
    <row r="29" spans="1:25" ht="28.35" customHeight="1">
      <c r="C29" s="96" t="s">
        <v>28</v>
      </c>
      <c r="D29" s="137">
        <v>20890.904301679817</v>
      </c>
      <c r="E29" s="266"/>
      <c r="F29" s="266"/>
      <c r="G29" s="266"/>
      <c r="H29" s="137">
        <v>20897.242352945897</v>
      </c>
      <c r="I29" s="266"/>
      <c r="J29" s="266"/>
      <c r="K29" s="266"/>
      <c r="L29" s="137">
        <v>23077.555616411715</v>
      </c>
      <c r="M29" s="266"/>
      <c r="N29" s="266"/>
      <c r="O29" s="266"/>
      <c r="P29" s="137">
        <v>21180.711242539066</v>
      </c>
      <c r="Q29" s="266"/>
      <c r="R29" s="266"/>
      <c r="S29" s="266"/>
      <c r="T29" s="137">
        <v>22188.179012754066</v>
      </c>
      <c r="U29" s="266"/>
      <c r="V29" s="266"/>
      <c r="W29" s="266"/>
      <c r="X29" s="106">
        <v>0.10433497523937452</v>
      </c>
      <c r="Y29" s="106">
        <v>-3.8538596480520049E-2</v>
      </c>
    </row>
    <row r="30" spans="1:25" ht="28.35" customHeight="1">
      <c r="C30" s="96" t="s">
        <v>29</v>
      </c>
      <c r="D30" s="137">
        <v>20890.904301679817</v>
      </c>
      <c r="E30" s="266"/>
      <c r="F30" s="266"/>
      <c r="G30" s="266"/>
      <c r="H30" s="137">
        <v>18820.624885747318</v>
      </c>
      <c r="I30" s="266"/>
      <c r="J30" s="266"/>
      <c r="K30" s="266"/>
      <c r="L30" s="137">
        <v>22791.200751542281</v>
      </c>
      <c r="M30" s="266"/>
      <c r="N30" s="266"/>
      <c r="O30" s="266"/>
      <c r="P30" s="137">
        <v>18364.843675078875</v>
      </c>
      <c r="Q30" s="266"/>
      <c r="R30" s="266"/>
      <c r="S30" s="266"/>
      <c r="T30" s="137">
        <v>21109.004718738252</v>
      </c>
      <c r="U30" s="266"/>
      <c r="V30" s="266"/>
      <c r="W30" s="266"/>
      <c r="X30" s="106">
        <v>0.21096939606940701</v>
      </c>
      <c r="Y30" s="106">
        <v>-7.3809013010874169E-2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212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7" priority="1" operator="notEqual">
      <formula>""" """</formula>
    </cfRule>
    <cfRule type="cellIs" dxfId="6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43"/>
  <sheetViews>
    <sheetView view="pageBreakPreview" topLeftCell="B1" zoomScale="85" zoomScaleNormal="100" zoomScaleSheetLayoutView="85" workbookViewId="0">
      <selection activeCell="B1" sqref="A1:XFD1048576"/>
    </sheetView>
  </sheetViews>
  <sheetFormatPr defaultColWidth="9.140625" defaultRowHeight="15" outlineLevelRow="1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3.42578125" style="82" bestFit="1" customWidth="1"/>
    <col min="25" max="25" width="1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159</v>
      </c>
    </row>
    <row r="3" spans="1:25" ht="15.75">
      <c r="A3" s="84" t="s">
        <v>104</v>
      </c>
    </row>
    <row r="4" spans="1:25" ht="15.75">
      <c r="A4" s="87" t="s">
        <v>47</v>
      </c>
      <c r="B4" s="394" t="s">
        <v>159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218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2.8296296296296291</v>
      </c>
      <c r="E8" s="247">
        <v>1</v>
      </c>
      <c r="F8" s="247">
        <v>1</v>
      </c>
      <c r="G8" s="247">
        <v>1</v>
      </c>
      <c r="H8" s="122">
        <v>2.619213539074166</v>
      </c>
      <c r="I8" s="247">
        <v>1</v>
      </c>
      <c r="J8" s="247">
        <v>1</v>
      </c>
      <c r="K8" s="247">
        <v>1</v>
      </c>
      <c r="L8" s="122">
        <v>2.6934955545156773</v>
      </c>
      <c r="M8" s="247">
        <v>1</v>
      </c>
      <c r="N8" s="247">
        <v>1</v>
      </c>
      <c r="O8" s="247">
        <v>1</v>
      </c>
      <c r="P8" s="122">
        <v>2.6430041152263373</v>
      </c>
      <c r="Q8" s="247">
        <v>2</v>
      </c>
      <c r="R8" s="247">
        <v>2</v>
      </c>
      <c r="S8" s="247">
        <v>2</v>
      </c>
      <c r="T8" s="122">
        <v>2.5255474452554743</v>
      </c>
      <c r="U8" s="247">
        <v>1</v>
      </c>
      <c r="V8" s="247">
        <v>1</v>
      </c>
      <c r="W8" s="247">
        <v>1</v>
      </c>
      <c r="X8" s="97">
        <v>2.836042740820921E-2</v>
      </c>
      <c r="Y8" s="97">
        <v>-6.2353215686076102E-2</v>
      </c>
    </row>
    <row r="9" spans="1:25" ht="28.35" customHeight="1">
      <c r="A9" s="76" t="s">
        <v>7</v>
      </c>
      <c r="B9" s="398"/>
      <c r="C9" s="96" t="s">
        <v>550</v>
      </c>
      <c r="D9" s="122">
        <v>3.6943069306930689</v>
      </c>
      <c r="E9" s="247">
        <v>5</v>
      </c>
      <c r="F9" s="247">
        <v>7</v>
      </c>
      <c r="G9" s="247">
        <v>8</v>
      </c>
      <c r="H9" s="122">
        <v>3.6540962288686591</v>
      </c>
      <c r="I9" s="247">
        <v>5</v>
      </c>
      <c r="J9" s="247">
        <v>7</v>
      </c>
      <c r="K9" s="247">
        <v>8</v>
      </c>
      <c r="L9" s="122">
        <v>3.7469879518072302</v>
      </c>
      <c r="M9" s="247">
        <v>5</v>
      </c>
      <c r="N9" s="247">
        <v>7</v>
      </c>
      <c r="O9" s="247">
        <v>8</v>
      </c>
      <c r="P9" s="122">
        <v>3.304126984126984</v>
      </c>
      <c r="Q9" s="247">
        <v>5</v>
      </c>
      <c r="R9" s="247">
        <v>7</v>
      </c>
      <c r="S9" s="247">
        <v>8</v>
      </c>
      <c r="T9" s="122">
        <v>3.3529788597053187</v>
      </c>
      <c r="U9" s="247">
        <v>3</v>
      </c>
      <c r="V9" s="247">
        <v>5</v>
      </c>
      <c r="W9" s="247">
        <v>6</v>
      </c>
      <c r="X9" s="97">
        <v>2.5421257985680068E-2</v>
      </c>
      <c r="Y9" s="97">
        <v>-0.1051535519114426</v>
      </c>
    </row>
    <row r="10" spans="1:25" ht="28.35" customHeight="1">
      <c r="A10" s="76" t="s">
        <v>8</v>
      </c>
      <c r="B10" s="398"/>
      <c r="C10" s="96" t="s">
        <v>551</v>
      </c>
      <c r="D10" s="122">
        <v>10.639204545454547</v>
      </c>
      <c r="E10" s="247">
        <v>8</v>
      </c>
      <c r="F10" s="247">
        <v>10</v>
      </c>
      <c r="G10" s="247">
        <v>13</v>
      </c>
      <c r="H10" s="122">
        <v>11.283783783783782</v>
      </c>
      <c r="I10" s="247">
        <v>8</v>
      </c>
      <c r="J10" s="247">
        <v>10</v>
      </c>
      <c r="K10" s="247">
        <v>13</v>
      </c>
      <c r="L10" s="122">
        <v>10.889473684210529</v>
      </c>
      <c r="M10" s="247">
        <v>8</v>
      </c>
      <c r="N10" s="247">
        <v>10</v>
      </c>
      <c r="O10" s="247">
        <v>13</v>
      </c>
      <c r="P10" s="122">
        <v>11.681547619047613</v>
      </c>
      <c r="Q10" s="247">
        <v>8</v>
      </c>
      <c r="R10" s="247">
        <v>10</v>
      </c>
      <c r="S10" s="247">
        <v>13</v>
      </c>
      <c r="T10" s="122">
        <v>11.198300283286112</v>
      </c>
      <c r="U10" s="247">
        <v>8</v>
      </c>
      <c r="V10" s="247">
        <v>10</v>
      </c>
      <c r="W10" s="247">
        <v>13</v>
      </c>
      <c r="X10" s="97">
        <v>-3.4944847147809321E-2</v>
      </c>
      <c r="Y10" s="97">
        <v>2.8360103346718679E-2</v>
      </c>
    </row>
    <row r="11" spans="1:25" ht="28.35" customHeight="1">
      <c r="A11" s="76" t="s">
        <v>9</v>
      </c>
      <c r="B11" s="398"/>
      <c r="C11" s="96" t="s">
        <v>552</v>
      </c>
      <c r="D11" s="122">
        <v>9.8722986247544178</v>
      </c>
      <c r="E11" s="247">
        <v>7</v>
      </c>
      <c r="F11" s="247">
        <v>9</v>
      </c>
      <c r="G11" s="247">
        <v>12</v>
      </c>
      <c r="H11" s="122">
        <v>9.7890772128060259</v>
      </c>
      <c r="I11" s="247">
        <v>7</v>
      </c>
      <c r="J11" s="247">
        <v>9</v>
      </c>
      <c r="K11" s="247">
        <v>12</v>
      </c>
      <c r="L11" s="122">
        <v>9.4423963133640569</v>
      </c>
      <c r="M11" s="247">
        <v>7</v>
      </c>
      <c r="N11" s="247">
        <v>9</v>
      </c>
      <c r="O11" s="247">
        <v>12</v>
      </c>
      <c r="P11" s="122">
        <v>9.6650898770104039</v>
      </c>
      <c r="Q11" s="247">
        <v>7</v>
      </c>
      <c r="R11" s="247">
        <v>9</v>
      </c>
      <c r="S11" s="247">
        <v>12</v>
      </c>
      <c r="T11" s="122">
        <v>9.9492682926829286</v>
      </c>
      <c r="U11" s="247">
        <v>7</v>
      </c>
      <c r="V11" s="247">
        <v>9</v>
      </c>
      <c r="W11" s="247">
        <v>12</v>
      </c>
      <c r="X11" s="97">
        <v>-3.5415074567850202E-2</v>
      </c>
      <c r="Y11" s="97">
        <v>5.3680439000583169E-2</v>
      </c>
    </row>
    <row r="12" spans="1:25" ht="28.35" customHeight="1">
      <c r="A12" s="76" t="s">
        <v>10</v>
      </c>
      <c r="B12" s="398"/>
      <c r="C12" s="96" t="s">
        <v>553</v>
      </c>
      <c r="D12" s="122">
        <v>3.5745734727572924</v>
      </c>
      <c r="E12" s="247">
        <v>4</v>
      </c>
      <c r="F12" s="247">
        <v>6</v>
      </c>
      <c r="G12" s="247">
        <v>7</v>
      </c>
      <c r="H12" s="122">
        <v>2.8504107220060528</v>
      </c>
      <c r="I12" s="247">
        <v>2</v>
      </c>
      <c r="J12" s="247">
        <v>2</v>
      </c>
      <c r="K12" s="247">
        <v>2</v>
      </c>
      <c r="L12" s="122">
        <v>3.5036158192090392</v>
      </c>
      <c r="M12" s="247">
        <v>4</v>
      </c>
      <c r="N12" s="247">
        <v>6</v>
      </c>
      <c r="O12" s="247">
        <v>7</v>
      </c>
      <c r="P12" s="122">
        <v>3.1769160165213401</v>
      </c>
      <c r="Q12" s="247">
        <v>4</v>
      </c>
      <c r="R12" s="247">
        <v>6</v>
      </c>
      <c r="S12" s="247">
        <v>6</v>
      </c>
      <c r="T12" s="122">
        <v>3.8564516129032258</v>
      </c>
      <c r="U12" s="247">
        <v>5</v>
      </c>
      <c r="V12" s="247">
        <v>7</v>
      </c>
      <c r="W12" s="247">
        <v>8</v>
      </c>
      <c r="X12" s="97">
        <v>0.22916174576528259</v>
      </c>
      <c r="Y12" s="97">
        <v>0.10070618809280329</v>
      </c>
    </row>
    <row r="13" spans="1:25" ht="28.35" customHeight="1">
      <c r="A13" s="76" t="s">
        <v>11</v>
      </c>
      <c r="B13" s="398"/>
      <c r="C13" s="96" t="s">
        <v>554</v>
      </c>
      <c r="D13" s="122">
        <v>3.5094577553593935</v>
      </c>
      <c r="E13" s="247">
        <v>3</v>
      </c>
      <c r="F13" s="247">
        <v>5</v>
      </c>
      <c r="G13" s="247">
        <v>6</v>
      </c>
      <c r="H13" s="122">
        <v>3.5112160566706012</v>
      </c>
      <c r="I13" s="247">
        <v>4</v>
      </c>
      <c r="J13" s="247">
        <v>6</v>
      </c>
      <c r="K13" s="247">
        <v>7</v>
      </c>
      <c r="L13" s="122">
        <v>3.412979351032448</v>
      </c>
      <c r="M13" s="247">
        <v>3</v>
      </c>
      <c r="N13" s="247">
        <v>5</v>
      </c>
      <c r="O13" s="247">
        <v>6</v>
      </c>
      <c r="P13" s="122">
        <v>3.8823857302118179</v>
      </c>
      <c r="Q13" s="247">
        <v>6</v>
      </c>
      <c r="R13" s="247">
        <v>8</v>
      </c>
      <c r="S13" s="247">
        <v>9</v>
      </c>
      <c r="T13" s="122">
        <v>3.4717086834733908</v>
      </c>
      <c r="U13" s="247">
        <v>4</v>
      </c>
      <c r="V13" s="247">
        <v>6</v>
      </c>
      <c r="W13" s="247">
        <v>7</v>
      </c>
      <c r="X13" s="97">
        <v>-2.7977972318599775E-2</v>
      </c>
      <c r="Y13" s="97">
        <v>1.7207643645185566E-2</v>
      </c>
    </row>
    <row r="14" spans="1:25" ht="28.35" customHeight="1">
      <c r="A14" s="76" t="s">
        <v>13</v>
      </c>
      <c r="B14" s="398"/>
      <c r="C14" s="96" t="s">
        <v>555</v>
      </c>
      <c r="D14" s="122">
        <v>3.2341227125941883</v>
      </c>
      <c r="E14" s="247">
        <v>2</v>
      </c>
      <c r="F14" s="247">
        <v>4</v>
      </c>
      <c r="G14" s="247">
        <v>4</v>
      </c>
      <c r="H14" s="122">
        <v>3.3529726834493867</v>
      </c>
      <c r="I14" s="247">
        <v>3</v>
      </c>
      <c r="J14" s="247">
        <v>4</v>
      </c>
      <c r="K14" s="247">
        <v>5</v>
      </c>
      <c r="L14" s="122">
        <v>3.1491683991683987</v>
      </c>
      <c r="M14" s="247">
        <v>2</v>
      </c>
      <c r="N14" s="247">
        <v>4</v>
      </c>
      <c r="O14" s="247">
        <v>4</v>
      </c>
      <c r="P14" s="122">
        <v>3.1259640102827775</v>
      </c>
      <c r="Q14" s="247">
        <v>3</v>
      </c>
      <c r="R14" s="247">
        <v>4</v>
      </c>
      <c r="S14" s="247">
        <v>4</v>
      </c>
      <c r="T14" s="122">
        <v>3.2059905412506571</v>
      </c>
      <c r="U14" s="247">
        <v>2</v>
      </c>
      <c r="V14" s="247">
        <v>3</v>
      </c>
      <c r="W14" s="247">
        <v>3</v>
      </c>
      <c r="X14" s="97">
        <v>-6.0783162740032592E-2</v>
      </c>
      <c r="Y14" s="97">
        <v>1.804353876320608E-2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3.8584452975047965</v>
      </c>
      <c r="E15" s="248">
        <v>6</v>
      </c>
      <c r="F15" s="248">
        <v>8</v>
      </c>
      <c r="G15" s="248">
        <v>9</v>
      </c>
      <c r="H15" s="124">
        <v>5.1612535612535622</v>
      </c>
      <c r="I15" s="248">
        <v>6</v>
      </c>
      <c r="J15" s="248">
        <v>8</v>
      </c>
      <c r="K15" s="248">
        <v>10</v>
      </c>
      <c r="L15" s="124">
        <v>3.9936936936936922</v>
      </c>
      <c r="M15" s="248">
        <v>6</v>
      </c>
      <c r="N15" s="248">
        <v>8</v>
      </c>
      <c r="O15" s="248">
        <v>9</v>
      </c>
      <c r="P15" s="124">
        <v>0</v>
      </c>
      <c r="Q15" s="248">
        <v>1</v>
      </c>
      <c r="R15" s="248">
        <v>1</v>
      </c>
      <c r="S15" s="248">
        <v>1</v>
      </c>
      <c r="T15" s="124">
        <v>4.3959638135003489</v>
      </c>
      <c r="U15" s="248">
        <v>6</v>
      </c>
      <c r="V15" s="248">
        <v>8</v>
      </c>
      <c r="W15" s="248">
        <v>9</v>
      </c>
      <c r="X15" s="99">
        <v>-0.22621633556718612</v>
      </c>
      <c r="Y15" s="99">
        <v>0.10072633272848841</v>
      </c>
    </row>
    <row r="16" spans="1:25" ht="28.35" customHeight="1" thickTop="1">
      <c r="A16" s="76" t="s">
        <v>3</v>
      </c>
      <c r="C16" s="100" t="s">
        <v>557</v>
      </c>
      <c r="D16" s="126">
        <v>3.137699845281074</v>
      </c>
      <c r="E16" s="249"/>
      <c r="F16" s="250">
        <v>3</v>
      </c>
      <c r="G16" s="250">
        <v>3</v>
      </c>
      <c r="H16" s="126">
        <v>3.4247202441505595</v>
      </c>
      <c r="I16" s="249"/>
      <c r="J16" s="250">
        <v>5</v>
      </c>
      <c r="K16" s="250">
        <v>6</v>
      </c>
      <c r="L16" s="126">
        <v>3.0194279546681053</v>
      </c>
      <c r="M16" s="249"/>
      <c r="N16" s="250">
        <v>2</v>
      </c>
      <c r="O16" s="250">
        <v>2</v>
      </c>
      <c r="P16" s="126">
        <v>3.0009492168960619</v>
      </c>
      <c r="Q16" s="249"/>
      <c r="R16" s="250">
        <v>3</v>
      </c>
      <c r="S16" s="250">
        <v>3</v>
      </c>
      <c r="T16" s="126">
        <v>2.5455833726972124</v>
      </c>
      <c r="U16" s="249"/>
      <c r="V16" s="250">
        <v>2</v>
      </c>
      <c r="W16" s="250">
        <v>2</v>
      </c>
      <c r="X16" s="101">
        <v>-0.11834318151232803</v>
      </c>
      <c r="Y16" s="101">
        <v>-0.1569319053426389</v>
      </c>
    </row>
    <row r="17" spans="1:25" ht="28.35" customHeight="1">
      <c r="A17" s="76" t="s">
        <v>12</v>
      </c>
      <c r="C17" s="96" t="s">
        <v>558</v>
      </c>
      <c r="D17" s="122">
        <v>3.0023616734143039</v>
      </c>
      <c r="E17" s="251"/>
      <c r="F17" s="247">
        <v>2</v>
      </c>
      <c r="G17" s="247">
        <v>2</v>
      </c>
      <c r="H17" s="122">
        <v>3.0753840657377629</v>
      </c>
      <c r="I17" s="251"/>
      <c r="J17" s="247">
        <v>3</v>
      </c>
      <c r="K17" s="247">
        <v>3</v>
      </c>
      <c r="L17" s="122">
        <v>3.1091597796143251</v>
      </c>
      <c r="M17" s="251"/>
      <c r="N17" s="247">
        <v>3</v>
      </c>
      <c r="O17" s="247">
        <v>3</v>
      </c>
      <c r="P17" s="122">
        <v>3.1661092530657742</v>
      </c>
      <c r="Q17" s="251"/>
      <c r="R17" s="247">
        <v>5</v>
      </c>
      <c r="S17" s="247">
        <v>5</v>
      </c>
      <c r="T17" s="122">
        <v>3.2822402358142955</v>
      </c>
      <c r="U17" s="251"/>
      <c r="V17" s="247">
        <v>4</v>
      </c>
      <c r="W17" s="247">
        <v>4</v>
      </c>
      <c r="X17" s="97">
        <v>1.0982600271898013E-2</v>
      </c>
      <c r="Y17" s="97">
        <v>5.5667919460041349E-2</v>
      </c>
    </row>
    <row r="18" spans="1:25" ht="28.35" customHeight="1"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13.274948240165632</v>
      </c>
      <c r="E20" s="249"/>
      <c r="F20" s="250">
        <v>3</v>
      </c>
      <c r="G20" s="250">
        <v>14</v>
      </c>
      <c r="H20" s="126">
        <v>13.703703703703704</v>
      </c>
      <c r="I20" s="249"/>
      <c r="J20" s="250">
        <v>3</v>
      </c>
      <c r="K20" s="250">
        <v>14</v>
      </c>
      <c r="L20" s="126">
        <v>14.649548183119352</v>
      </c>
      <c r="M20" s="249"/>
      <c r="N20" s="250">
        <v>3</v>
      </c>
      <c r="O20" s="250">
        <v>14</v>
      </c>
      <c r="P20" s="126">
        <v>14.766056058265283</v>
      </c>
      <c r="Q20" s="249"/>
      <c r="R20" s="250">
        <v>3</v>
      </c>
      <c r="S20" s="250">
        <v>14</v>
      </c>
      <c r="T20" s="126">
        <v>15.940976163450625</v>
      </c>
      <c r="U20" s="249"/>
      <c r="V20" s="250">
        <v>3</v>
      </c>
      <c r="W20" s="250">
        <v>14</v>
      </c>
      <c r="X20" s="101">
        <v>6.9021083633033831E-2</v>
      </c>
      <c r="Y20" s="101">
        <v>8.815479932817194E-2</v>
      </c>
    </row>
    <row r="21" spans="1:25" ht="28.35" customHeight="1">
      <c r="A21" s="76" t="s">
        <v>14</v>
      </c>
      <c r="C21" s="96" t="s">
        <v>560</v>
      </c>
      <c r="D21" s="122">
        <v>4.6610294117647042</v>
      </c>
      <c r="E21" s="251"/>
      <c r="F21" s="247">
        <v>2</v>
      </c>
      <c r="G21" s="247">
        <v>10</v>
      </c>
      <c r="H21" s="122">
        <v>4.4511096166778721</v>
      </c>
      <c r="I21" s="251"/>
      <c r="J21" s="247">
        <v>2</v>
      </c>
      <c r="K21" s="247">
        <v>9</v>
      </c>
      <c r="L21" s="122">
        <v>4.6453318491721198</v>
      </c>
      <c r="M21" s="251"/>
      <c r="N21" s="247">
        <v>2</v>
      </c>
      <c r="O21" s="247">
        <v>10</v>
      </c>
      <c r="P21" s="122">
        <v>4.5701168614357259</v>
      </c>
      <c r="Q21" s="251"/>
      <c r="R21" s="247">
        <v>2</v>
      </c>
      <c r="S21" s="247">
        <v>10</v>
      </c>
      <c r="T21" s="122">
        <v>4.4857382550335574</v>
      </c>
      <c r="U21" s="251"/>
      <c r="V21" s="247">
        <v>2</v>
      </c>
      <c r="W21" s="247">
        <v>10</v>
      </c>
      <c r="X21" s="97">
        <v>4.3634565135515002E-2</v>
      </c>
      <c r="Y21" s="97">
        <v>-3.4355692837532148E-2</v>
      </c>
    </row>
    <row r="22" spans="1:25" ht="28.35" customHeight="1">
      <c r="A22" s="76" t="s">
        <v>15</v>
      </c>
      <c r="C22" s="96" t="s">
        <v>561</v>
      </c>
      <c r="D22" s="122">
        <v>3.3386929460580914</v>
      </c>
      <c r="E22" s="251"/>
      <c r="F22" s="247">
        <v>1</v>
      </c>
      <c r="G22" s="247">
        <v>5</v>
      </c>
      <c r="H22" s="122">
        <v>3.2236265153469166</v>
      </c>
      <c r="I22" s="251"/>
      <c r="J22" s="247">
        <v>1</v>
      </c>
      <c r="K22" s="247">
        <v>4</v>
      </c>
      <c r="L22" s="122">
        <v>3.3299773470928766</v>
      </c>
      <c r="M22" s="251"/>
      <c r="N22" s="247">
        <v>1</v>
      </c>
      <c r="O22" s="247">
        <v>5</v>
      </c>
      <c r="P22" s="122">
        <v>3.2854516806722693</v>
      </c>
      <c r="Q22" s="251"/>
      <c r="R22" s="247">
        <v>1</v>
      </c>
      <c r="S22" s="247">
        <v>7</v>
      </c>
      <c r="T22" s="122">
        <v>3.3317010309278348</v>
      </c>
      <c r="U22" s="251"/>
      <c r="V22" s="247">
        <v>1</v>
      </c>
      <c r="W22" s="247">
        <v>5</v>
      </c>
      <c r="X22" s="97">
        <v>3.2991052542733712E-2</v>
      </c>
      <c r="Y22" s="97">
        <v>5.1762629450413655E-4</v>
      </c>
    </row>
    <row r="23" spans="1:25" ht="28.35" customHeight="1"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5.573735295433198</v>
      </c>
      <c r="E25" s="249"/>
      <c r="F25" s="249"/>
      <c r="G25" s="250">
        <v>11</v>
      </c>
      <c r="H25" s="126">
        <v>5.6419846311020301</v>
      </c>
      <c r="I25" s="249"/>
      <c r="J25" s="249"/>
      <c r="K25" s="250">
        <v>11</v>
      </c>
      <c r="L25" s="126">
        <v>5.63</v>
      </c>
      <c r="M25" s="249"/>
      <c r="N25" s="249"/>
      <c r="O25" s="250">
        <v>11</v>
      </c>
      <c r="P25" s="126">
        <v>5.7163469772537505</v>
      </c>
      <c r="Q25" s="249"/>
      <c r="R25" s="249"/>
      <c r="S25" s="250">
        <v>11</v>
      </c>
      <c r="T25" s="126">
        <v>5.6299869052815366</v>
      </c>
      <c r="U25" s="249"/>
      <c r="V25" s="249"/>
      <c r="W25" s="250">
        <v>11</v>
      </c>
      <c r="X25" s="101">
        <v>-2.1241871230849307E-3</v>
      </c>
      <c r="Y25" s="101">
        <v>-2.325882497933307E-6</v>
      </c>
    </row>
    <row r="26" spans="1:25" ht="28.35" customHeight="1"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5.4424158832710248</v>
      </c>
      <c r="E28" s="251"/>
      <c r="F28" s="247"/>
      <c r="G28" s="247"/>
      <c r="H28" s="126">
        <v>5.4401242213725416</v>
      </c>
      <c r="I28" s="251"/>
      <c r="J28" s="247"/>
      <c r="K28" s="247"/>
      <c r="L28" s="126">
        <v>5.5395004954759726</v>
      </c>
      <c r="M28" s="251"/>
      <c r="N28" s="247"/>
      <c r="O28" s="247"/>
      <c r="P28" s="126">
        <v>5.5964942855705964</v>
      </c>
      <c r="Q28" s="251"/>
      <c r="R28" s="247"/>
      <c r="S28" s="247"/>
      <c r="T28" s="126">
        <v>5.599869463531375</v>
      </c>
      <c r="U28" s="251"/>
      <c r="V28" s="247"/>
      <c r="W28" s="247"/>
      <c r="X28" s="105">
        <v>1.8267280315587886E-2</v>
      </c>
      <c r="Y28" s="105">
        <v>1.0897908232827991E-2</v>
      </c>
    </row>
    <row r="29" spans="1:25" ht="28.35" customHeight="1">
      <c r="C29" s="96" t="s">
        <v>28</v>
      </c>
      <c r="D29" s="122">
        <v>3.6344402017251807</v>
      </c>
      <c r="E29" s="255"/>
      <c r="F29" s="255"/>
      <c r="G29" s="255"/>
      <c r="H29" s="122">
        <v>3.58265614276963</v>
      </c>
      <c r="I29" s="255"/>
      <c r="J29" s="255"/>
      <c r="K29" s="255"/>
      <c r="L29" s="122">
        <v>3.6253018855081347</v>
      </c>
      <c r="M29" s="255"/>
      <c r="N29" s="255"/>
      <c r="O29" s="255"/>
      <c r="P29" s="122">
        <v>3.2947893323996267</v>
      </c>
      <c r="Q29" s="255"/>
      <c r="R29" s="255"/>
      <c r="S29" s="255"/>
      <c r="T29" s="122">
        <v>3.6640801481883081</v>
      </c>
      <c r="U29" s="255"/>
      <c r="V29" s="255"/>
      <c r="W29" s="255"/>
      <c r="X29" s="106">
        <v>1.1903387051132697E-2</v>
      </c>
      <c r="Y29" s="106">
        <v>1.069656097749716E-2</v>
      </c>
    </row>
    <row r="30" spans="1:25" ht="28.35" customHeight="1">
      <c r="C30" s="96" t="s">
        <v>29</v>
      </c>
      <c r="D30" s="122">
        <v>3.6344402017251807</v>
      </c>
      <c r="E30" s="255"/>
      <c r="F30" s="255"/>
      <c r="G30" s="255"/>
      <c r="H30" s="122">
        <v>3.58265614276963</v>
      </c>
      <c r="I30" s="255"/>
      <c r="J30" s="255"/>
      <c r="K30" s="255"/>
      <c r="L30" s="122">
        <v>3.6253018855081347</v>
      </c>
      <c r="M30" s="255"/>
      <c r="N30" s="255"/>
      <c r="O30" s="255"/>
      <c r="P30" s="122">
        <v>3.2405215003241619</v>
      </c>
      <c r="Q30" s="255"/>
      <c r="R30" s="255"/>
      <c r="S30" s="255"/>
      <c r="T30" s="122">
        <v>3.6640801481883081</v>
      </c>
      <c r="U30" s="255"/>
      <c r="V30" s="255"/>
      <c r="W30" s="255"/>
      <c r="X30" s="106">
        <v>1.1903387051132697E-2</v>
      </c>
      <c r="Y30" s="106">
        <v>1.069656097749716E-2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 outlineLevel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 outlineLevel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 outlineLevel="1">
      <c r="A34" s="76" t="s">
        <v>42</v>
      </c>
      <c r="C34" s="96" t="s">
        <v>31</v>
      </c>
      <c r="D34" s="126">
        <v>4.2999999999999989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 outlineLevel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 outlineLevel="1">
      <c r="A36" s="76" t="s">
        <v>44</v>
      </c>
      <c r="C36" s="96" t="s">
        <v>33</v>
      </c>
      <c r="D36" s="126">
        <v>5.1000000000000005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 outlineLevel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/>
      <c r="I37" s="126"/>
      <c r="J37" s="126"/>
      <c r="K37" s="127"/>
      <c r="L37" s="126"/>
      <c r="M37" s="126"/>
      <c r="N37" s="126"/>
      <c r="O37" s="127"/>
      <c r="P37" s="126"/>
      <c r="Q37" s="126"/>
      <c r="R37" s="126"/>
      <c r="S37" s="127"/>
      <c r="T37" s="126"/>
      <c r="U37" s="126"/>
      <c r="V37" s="126"/>
      <c r="W37" s="127"/>
      <c r="X37" s="106"/>
      <c r="Y37" s="105" t="s">
        <v>563</v>
      </c>
    </row>
    <row r="38" spans="1:25" ht="20.100000000000001" hidden="1" customHeight="1" outlineLevel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 t="s">
        <v>563</v>
      </c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  <row r="43" spans="1:25">
      <c r="C43" s="171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119" priority="1" operator="notEqual">
      <formula>""" """</formula>
    </cfRule>
    <cfRule type="cellIs" dxfId="11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Y42"/>
  <sheetViews>
    <sheetView view="pageBreakPreview" topLeftCell="B22" zoomScale="85" zoomScaleNormal="100" zoomScaleSheetLayoutView="85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09" bestFit="1" customWidth="1"/>
    <col min="5" max="7" width="7.7109375" style="86" customWidth="1"/>
    <col min="8" max="8" width="13.140625" style="109" bestFit="1" customWidth="1"/>
    <col min="9" max="11" width="7.7109375" style="86" customWidth="1"/>
    <col min="12" max="12" width="13.140625" style="109" bestFit="1" customWidth="1"/>
    <col min="13" max="15" width="7.7109375" style="86" customWidth="1"/>
    <col min="16" max="16" width="13.140625" style="109" bestFit="1" customWidth="1"/>
    <col min="17" max="19" width="7.7109375" style="86" customWidth="1"/>
    <col min="20" max="20" width="13.140625" style="109" bestFit="1" customWidth="1"/>
    <col min="21" max="23" width="7.7109375" style="85" customWidth="1"/>
    <col min="24" max="24" width="11.42578125" style="82" customWidth="1"/>
    <col min="25" max="25" width="11.85546875" style="82" customWidth="1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564</v>
      </c>
    </row>
    <row r="3" spans="1:25" ht="15.75">
      <c r="A3" s="84" t="s">
        <v>104</v>
      </c>
    </row>
    <row r="4" spans="1:25" ht="15.75">
      <c r="A4" s="87" t="s">
        <v>98</v>
      </c>
      <c r="B4" s="394" t="s">
        <v>564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165" t="s">
        <v>270</v>
      </c>
      <c r="D5" s="405"/>
      <c r="E5" s="393" t="s">
        <v>36</v>
      </c>
      <c r="F5" s="393"/>
      <c r="G5" s="393"/>
      <c r="H5" s="405"/>
      <c r="I5" s="393" t="s">
        <v>36</v>
      </c>
      <c r="J5" s="393"/>
      <c r="K5" s="393"/>
      <c r="L5" s="405"/>
      <c r="M5" s="393" t="s">
        <v>36</v>
      </c>
      <c r="N5" s="393"/>
      <c r="O5" s="393"/>
      <c r="P5" s="405"/>
      <c r="Q5" s="393" t="s">
        <v>36</v>
      </c>
      <c r="R5" s="393"/>
      <c r="S5" s="393"/>
      <c r="T5" s="405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5"/>
      <c r="E6" s="8" t="s">
        <v>37</v>
      </c>
      <c r="F6" s="8" t="s">
        <v>38</v>
      </c>
      <c r="G6" s="8" t="s">
        <v>39</v>
      </c>
      <c r="H6" s="405"/>
      <c r="I6" s="8" t="s">
        <v>37</v>
      </c>
      <c r="J6" s="8" t="s">
        <v>38</v>
      </c>
      <c r="K6" s="8" t="s">
        <v>39</v>
      </c>
      <c r="L6" s="405"/>
      <c r="M6" s="8" t="s">
        <v>37</v>
      </c>
      <c r="N6" s="8" t="s">
        <v>38</v>
      </c>
      <c r="O6" s="8" t="s">
        <v>39</v>
      </c>
      <c r="P6" s="405"/>
      <c r="Q6" s="8" t="s">
        <v>37</v>
      </c>
      <c r="R6" s="8" t="s">
        <v>38</v>
      </c>
      <c r="S6" s="8" t="s">
        <v>39</v>
      </c>
      <c r="T6" s="405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37">
        <v>12458.884321185085</v>
      </c>
      <c r="E8" s="247">
        <v>7</v>
      </c>
      <c r="F8" s="247">
        <v>9</v>
      </c>
      <c r="G8" s="247">
        <v>11</v>
      </c>
      <c r="H8" s="137">
        <v>12888.101110171809</v>
      </c>
      <c r="I8" s="247">
        <v>8</v>
      </c>
      <c r="J8" s="247">
        <v>10</v>
      </c>
      <c r="K8" s="247">
        <v>12</v>
      </c>
      <c r="L8" s="137">
        <v>13463.753435410486</v>
      </c>
      <c r="M8" s="247">
        <v>8</v>
      </c>
      <c r="N8" s="247">
        <v>10</v>
      </c>
      <c r="O8" s="247">
        <v>13</v>
      </c>
      <c r="P8" s="137">
        <v>14247.641583130831</v>
      </c>
      <c r="Q8" s="247">
        <v>7</v>
      </c>
      <c r="R8" s="247">
        <v>9</v>
      </c>
      <c r="S8" s="247">
        <v>12</v>
      </c>
      <c r="T8" s="137">
        <v>14258.633319741755</v>
      </c>
      <c r="U8" s="247">
        <v>8</v>
      </c>
      <c r="V8" s="247">
        <v>10</v>
      </c>
      <c r="W8" s="247">
        <v>13</v>
      </c>
      <c r="X8" s="97">
        <v>4.4665410390390958E-2</v>
      </c>
      <c r="Y8" s="97">
        <v>5.9038505729070101E-2</v>
      </c>
    </row>
    <row r="9" spans="1:25" ht="28.35" customHeight="1">
      <c r="A9" s="76" t="s">
        <v>7</v>
      </c>
      <c r="B9" s="398"/>
      <c r="C9" s="96" t="s">
        <v>550</v>
      </c>
      <c r="D9" s="137">
        <v>10582.826869145876</v>
      </c>
      <c r="E9" s="247">
        <v>5</v>
      </c>
      <c r="F9" s="247">
        <v>7</v>
      </c>
      <c r="G9" s="247">
        <v>9</v>
      </c>
      <c r="H9" s="137">
        <v>9513.9784544389331</v>
      </c>
      <c r="I9" s="247">
        <v>5</v>
      </c>
      <c r="J9" s="247">
        <v>7</v>
      </c>
      <c r="K9" s="247">
        <v>9</v>
      </c>
      <c r="L9" s="137">
        <v>10869.044227430633</v>
      </c>
      <c r="M9" s="247">
        <v>6</v>
      </c>
      <c r="N9" s="247">
        <v>8</v>
      </c>
      <c r="O9" s="247">
        <v>10</v>
      </c>
      <c r="P9" s="137">
        <v>8918.5844000056532</v>
      </c>
      <c r="Q9" s="247">
        <v>5</v>
      </c>
      <c r="R9" s="247">
        <v>7</v>
      </c>
      <c r="S9" s="247">
        <v>8</v>
      </c>
      <c r="T9" s="137">
        <v>9315.4024943923923</v>
      </c>
      <c r="U9" s="247">
        <v>5</v>
      </c>
      <c r="V9" s="247">
        <v>6</v>
      </c>
      <c r="W9" s="247">
        <v>7</v>
      </c>
      <c r="X9" s="97">
        <v>0.14242893017688796</v>
      </c>
      <c r="Y9" s="97">
        <v>-0.14294189079820419</v>
      </c>
    </row>
    <row r="10" spans="1:25" ht="28.35" customHeight="1">
      <c r="A10" s="76" t="s">
        <v>8</v>
      </c>
      <c r="B10" s="398"/>
      <c r="C10" s="96" t="s">
        <v>551</v>
      </c>
      <c r="D10" s="137">
        <v>6393.98881547773</v>
      </c>
      <c r="E10" s="247">
        <v>2</v>
      </c>
      <c r="F10" s="247">
        <v>2</v>
      </c>
      <c r="G10" s="247">
        <v>2</v>
      </c>
      <c r="H10" s="137">
        <v>6979.8169719518555</v>
      </c>
      <c r="I10" s="247">
        <v>3</v>
      </c>
      <c r="J10" s="247">
        <v>3</v>
      </c>
      <c r="K10" s="247">
        <v>3</v>
      </c>
      <c r="L10" s="137">
        <v>6612.366377461477</v>
      </c>
      <c r="M10" s="247">
        <v>2</v>
      </c>
      <c r="N10" s="247">
        <v>2</v>
      </c>
      <c r="O10" s="247">
        <v>2</v>
      </c>
      <c r="P10" s="137">
        <v>6840.6294702366195</v>
      </c>
      <c r="Q10" s="247">
        <v>4</v>
      </c>
      <c r="R10" s="247">
        <v>4</v>
      </c>
      <c r="S10" s="247">
        <v>4</v>
      </c>
      <c r="T10" s="137">
        <v>7330.3977133038661</v>
      </c>
      <c r="U10" s="247">
        <v>3</v>
      </c>
      <c r="V10" s="247">
        <v>3</v>
      </c>
      <c r="W10" s="247">
        <v>3</v>
      </c>
      <c r="X10" s="97">
        <v>-5.264473208494802E-2</v>
      </c>
      <c r="Y10" s="97">
        <v>0.10858916382640693</v>
      </c>
    </row>
    <row r="11" spans="1:25" ht="28.35" customHeight="1">
      <c r="A11" s="76" t="s">
        <v>9</v>
      </c>
      <c r="B11" s="398"/>
      <c r="C11" s="96" t="s">
        <v>552</v>
      </c>
      <c r="D11" s="137">
        <v>7521.991628768903</v>
      </c>
      <c r="E11" s="247">
        <v>3</v>
      </c>
      <c r="F11" s="247">
        <v>3</v>
      </c>
      <c r="G11" s="247">
        <v>3</v>
      </c>
      <c r="H11" s="137">
        <v>7897.4107266603869</v>
      </c>
      <c r="I11" s="247">
        <v>4</v>
      </c>
      <c r="J11" s="247">
        <v>5</v>
      </c>
      <c r="K11" s="247">
        <v>5</v>
      </c>
      <c r="L11" s="137">
        <v>7075.0230851098086</v>
      </c>
      <c r="M11" s="247">
        <v>3</v>
      </c>
      <c r="N11" s="247">
        <v>4</v>
      </c>
      <c r="O11" s="247">
        <v>4</v>
      </c>
      <c r="P11" s="137">
        <v>5987.7485768222605</v>
      </c>
      <c r="Q11" s="247">
        <v>2</v>
      </c>
      <c r="R11" s="247">
        <v>2</v>
      </c>
      <c r="S11" s="247">
        <v>2</v>
      </c>
      <c r="T11" s="137">
        <v>6039.2062990706672</v>
      </c>
      <c r="U11" s="247">
        <v>2</v>
      </c>
      <c r="V11" s="247">
        <v>2</v>
      </c>
      <c r="W11" s="247">
        <v>2</v>
      </c>
      <c r="X11" s="97">
        <v>-0.10413383196271275</v>
      </c>
      <c r="Y11" s="97">
        <v>-0.14640472173428465</v>
      </c>
    </row>
    <row r="12" spans="1:25" ht="28.35" customHeight="1">
      <c r="A12" s="76" t="s">
        <v>10</v>
      </c>
      <c r="B12" s="398"/>
      <c r="C12" s="96" t="s">
        <v>553</v>
      </c>
      <c r="D12" s="137">
        <v>8988.0789182600856</v>
      </c>
      <c r="E12" s="247">
        <v>4</v>
      </c>
      <c r="F12" s="247">
        <v>4</v>
      </c>
      <c r="G12" s="247">
        <v>4</v>
      </c>
      <c r="H12" s="137">
        <v>6681.1582278042142</v>
      </c>
      <c r="I12" s="247">
        <v>2</v>
      </c>
      <c r="J12" s="247">
        <v>2</v>
      </c>
      <c r="K12" s="247">
        <v>2</v>
      </c>
      <c r="L12" s="137">
        <v>9471.4901487844727</v>
      </c>
      <c r="M12" s="247">
        <v>4</v>
      </c>
      <c r="N12" s="247">
        <v>5</v>
      </c>
      <c r="O12" s="247">
        <v>7</v>
      </c>
      <c r="P12" s="137">
        <v>6431.4173385381182</v>
      </c>
      <c r="Q12" s="247">
        <v>3</v>
      </c>
      <c r="R12" s="247">
        <v>3</v>
      </c>
      <c r="S12" s="247">
        <v>3</v>
      </c>
      <c r="T12" s="137">
        <v>8073.2108248537061</v>
      </c>
      <c r="U12" s="247">
        <v>4</v>
      </c>
      <c r="V12" s="247">
        <v>5</v>
      </c>
      <c r="W12" s="247">
        <v>6</v>
      </c>
      <c r="X12" s="97">
        <v>0.41764194557884471</v>
      </c>
      <c r="Y12" s="97">
        <v>-0.14763034136821807</v>
      </c>
    </row>
    <row r="13" spans="1:25" ht="28.35" customHeight="1">
      <c r="A13" s="76" t="s">
        <v>11</v>
      </c>
      <c r="B13" s="398"/>
      <c r="C13" s="96" t="s">
        <v>554</v>
      </c>
      <c r="D13" s="137">
        <v>12670.876473266422</v>
      </c>
      <c r="E13" s="247">
        <v>8</v>
      </c>
      <c r="F13" s="247">
        <v>10</v>
      </c>
      <c r="G13" s="247">
        <v>12</v>
      </c>
      <c r="H13" s="137">
        <v>12044.490039469927</v>
      </c>
      <c r="I13" s="247">
        <v>7</v>
      </c>
      <c r="J13" s="247">
        <v>9</v>
      </c>
      <c r="K13" s="247">
        <v>11</v>
      </c>
      <c r="L13" s="137">
        <v>12515.242901285221</v>
      </c>
      <c r="M13" s="247">
        <v>7</v>
      </c>
      <c r="N13" s="247">
        <v>9</v>
      </c>
      <c r="O13" s="247">
        <v>12</v>
      </c>
      <c r="P13" s="137">
        <v>14638.228979706266</v>
      </c>
      <c r="Q13" s="247">
        <v>8</v>
      </c>
      <c r="R13" s="247">
        <v>10</v>
      </c>
      <c r="S13" s="247">
        <v>13</v>
      </c>
      <c r="T13" s="137">
        <v>13649.624428728632</v>
      </c>
      <c r="U13" s="247">
        <v>7</v>
      </c>
      <c r="V13" s="247">
        <v>9</v>
      </c>
      <c r="W13" s="247">
        <v>11</v>
      </c>
      <c r="X13" s="97">
        <v>3.9084499241780479E-2</v>
      </c>
      <c r="Y13" s="97">
        <v>9.0639992878357889E-2</v>
      </c>
    </row>
    <row r="14" spans="1:25" ht="28.35" customHeight="1">
      <c r="A14" s="76" t="s">
        <v>13</v>
      </c>
      <c r="B14" s="398"/>
      <c r="C14" s="96" t="s">
        <v>555</v>
      </c>
      <c r="D14" s="137">
        <v>12028.285694130229</v>
      </c>
      <c r="E14" s="247">
        <v>6</v>
      </c>
      <c r="F14" s="247">
        <v>8</v>
      </c>
      <c r="G14" s="247">
        <v>10</v>
      </c>
      <c r="H14" s="137">
        <v>11034.034044007769</v>
      </c>
      <c r="I14" s="247">
        <v>6</v>
      </c>
      <c r="J14" s="247">
        <v>8</v>
      </c>
      <c r="K14" s="247">
        <v>10</v>
      </c>
      <c r="L14" s="137">
        <v>10275.444585252539</v>
      </c>
      <c r="M14" s="247">
        <v>5</v>
      </c>
      <c r="N14" s="247">
        <v>6</v>
      </c>
      <c r="O14" s="247">
        <v>8</v>
      </c>
      <c r="P14" s="137">
        <v>9869.330577638817</v>
      </c>
      <c r="Q14" s="247">
        <v>6</v>
      </c>
      <c r="R14" s="247">
        <v>8</v>
      </c>
      <c r="S14" s="247">
        <v>10</v>
      </c>
      <c r="T14" s="137">
        <v>10156.889652478996</v>
      </c>
      <c r="U14" s="247">
        <v>6</v>
      </c>
      <c r="V14" s="247">
        <v>8</v>
      </c>
      <c r="W14" s="247">
        <v>10</v>
      </c>
      <c r="X14" s="97">
        <v>-6.8749965400659252E-2</v>
      </c>
      <c r="Y14" s="97">
        <v>-1.1537693750370059E-2</v>
      </c>
    </row>
    <row r="15" spans="1:25" ht="28.35" customHeight="1" thickBot="1">
      <c r="A15" s="76" t="s">
        <v>16</v>
      </c>
      <c r="B15" s="399"/>
      <c r="C15" s="98" t="s">
        <v>556</v>
      </c>
      <c r="D15" s="138">
        <v>5320.950274473882</v>
      </c>
      <c r="E15" s="248">
        <v>1</v>
      </c>
      <c r="F15" s="248">
        <v>1</v>
      </c>
      <c r="G15" s="248">
        <v>1</v>
      </c>
      <c r="H15" s="138">
        <v>6060.8478187760747</v>
      </c>
      <c r="I15" s="248">
        <v>1</v>
      </c>
      <c r="J15" s="248">
        <v>1</v>
      </c>
      <c r="K15" s="248">
        <v>1</v>
      </c>
      <c r="L15" s="138">
        <v>6423.6123385469282</v>
      </c>
      <c r="M15" s="248">
        <v>1</v>
      </c>
      <c r="N15" s="248">
        <v>1</v>
      </c>
      <c r="O15" s="248">
        <v>1</v>
      </c>
      <c r="P15" s="138">
        <v>0</v>
      </c>
      <c r="Q15" s="248">
        <v>1</v>
      </c>
      <c r="R15" s="248">
        <v>1</v>
      </c>
      <c r="S15" s="248">
        <v>1</v>
      </c>
      <c r="T15" s="138">
        <v>5817.6911350725668</v>
      </c>
      <c r="U15" s="248">
        <v>1</v>
      </c>
      <c r="V15" s="248">
        <v>1</v>
      </c>
      <c r="W15" s="248">
        <v>1</v>
      </c>
      <c r="X15" s="99">
        <v>5.9853758189907902E-2</v>
      </c>
      <c r="Y15" s="99">
        <v>-9.4327174732873997E-2</v>
      </c>
    </row>
    <row r="16" spans="1:25" ht="28.35" customHeight="1" thickTop="1">
      <c r="A16" s="76" t="s">
        <v>3</v>
      </c>
      <c r="C16" s="100" t="s">
        <v>557</v>
      </c>
      <c r="D16" s="139">
        <v>9754.9377192364591</v>
      </c>
      <c r="E16" s="249"/>
      <c r="F16" s="250">
        <v>6</v>
      </c>
      <c r="G16" s="250">
        <v>7</v>
      </c>
      <c r="H16" s="139">
        <v>9372.4482029990158</v>
      </c>
      <c r="I16" s="249"/>
      <c r="J16" s="250">
        <v>6</v>
      </c>
      <c r="K16" s="250">
        <v>8</v>
      </c>
      <c r="L16" s="139">
        <v>10795.046217145544</v>
      </c>
      <c r="M16" s="249"/>
      <c r="N16" s="250">
        <v>7</v>
      </c>
      <c r="O16" s="250">
        <v>9</v>
      </c>
      <c r="P16" s="139">
        <v>8886.5161269915825</v>
      </c>
      <c r="Q16" s="249"/>
      <c r="R16" s="250">
        <v>6</v>
      </c>
      <c r="S16" s="250">
        <v>7</v>
      </c>
      <c r="T16" s="139">
        <v>9430.3800877320336</v>
      </c>
      <c r="U16" s="249"/>
      <c r="V16" s="250">
        <v>7</v>
      </c>
      <c r="W16" s="250">
        <v>8</v>
      </c>
      <c r="X16" s="101">
        <v>0.15178510281778057</v>
      </c>
      <c r="Y16" s="101">
        <v>-0.12641595987296839</v>
      </c>
    </row>
    <row r="17" spans="1:25" ht="28.35" customHeight="1">
      <c r="A17" s="76" t="s">
        <v>12</v>
      </c>
      <c r="C17" s="96" t="s">
        <v>558</v>
      </c>
      <c r="D17" s="137">
        <v>9025.0164801853407</v>
      </c>
      <c r="E17" s="251"/>
      <c r="F17" s="247">
        <v>5</v>
      </c>
      <c r="G17" s="247">
        <v>5</v>
      </c>
      <c r="H17" s="137">
        <v>7684.2598742925766</v>
      </c>
      <c r="I17" s="251"/>
      <c r="J17" s="247">
        <v>4</v>
      </c>
      <c r="K17" s="247">
        <v>4</v>
      </c>
      <c r="L17" s="137">
        <v>6978.1376919735239</v>
      </c>
      <c r="M17" s="251"/>
      <c r="N17" s="247">
        <v>3</v>
      </c>
      <c r="O17" s="247">
        <v>3</v>
      </c>
      <c r="P17" s="137">
        <v>7571.7608688003756</v>
      </c>
      <c r="Q17" s="251"/>
      <c r="R17" s="247">
        <v>5</v>
      </c>
      <c r="S17" s="247">
        <v>5</v>
      </c>
      <c r="T17" s="137">
        <v>7854.1016942495326</v>
      </c>
      <c r="U17" s="251"/>
      <c r="V17" s="247">
        <v>4</v>
      </c>
      <c r="W17" s="247">
        <v>5</v>
      </c>
      <c r="X17" s="97">
        <v>-9.1892022637256154E-2</v>
      </c>
      <c r="Y17" s="97">
        <v>0.12552976753146772</v>
      </c>
    </row>
    <row r="18" spans="1:25" ht="28.35" customHeight="1">
      <c r="D18" s="140"/>
      <c r="E18" s="252"/>
      <c r="F18" s="252"/>
      <c r="G18" s="252"/>
      <c r="H18" s="140"/>
      <c r="I18" s="252"/>
      <c r="J18" s="252"/>
      <c r="K18" s="252"/>
      <c r="L18" s="140"/>
      <c r="M18" s="252"/>
      <c r="N18" s="252"/>
      <c r="O18" s="252"/>
      <c r="P18" s="140"/>
      <c r="Q18" s="252"/>
      <c r="R18" s="252"/>
      <c r="S18" s="252"/>
      <c r="T18" s="140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236"/>
      <c r="F19" s="236"/>
      <c r="G19" s="236"/>
      <c r="H19" s="141"/>
      <c r="I19" s="236"/>
      <c r="J19" s="236"/>
      <c r="K19" s="236"/>
      <c r="L19" s="141"/>
      <c r="M19" s="236"/>
      <c r="N19" s="236"/>
      <c r="O19" s="236"/>
      <c r="P19" s="141"/>
      <c r="Q19" s="236"/>
      <c r="R19" s="236"/>
      <c r="S19" s="236"/>
      <c r="T19" s="141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39">
        <v>10563.274660869471</v>
      </c>
      <c r="E20" s="249"/>
      <c r="F20" s="250">
        <v>2</v>
      </c>
      <c r="G20" s="250">
        <v>8</v>
      </c>
      <c r="H20" s="139">
        <v>9132.2198590649168</v>
      </c>
      <c r="I20" s="249"/>
      <c r="J20" s="250">
        <v>2</v>
      </c>
      <c r="K20" s="250">
        <v>7</v>
      </c>
      <c r="L20" s="139">
        <v>8784.440807860221</v>
      </c>
      <c r="M20" s="249"/>
      <c r="N20" s="250">
        <v>1</v>
      </c>
      <c r="O20" s="250">
        <v>5</v>
      </c>
      <c r="P20" s="139">
        <v>9459.0597548368496</v>
      </c>
      <c r="Q20" s="249"/>
      <c r="R20" s="250">
        <v>2</v>
      </c>
      <c r="S20" s="250">
        <v>9</v>
      </c>
      <c r="T20" s="139">
        <v>9654.8719881219895</v>
      </c>
      <c r="U20" s="249"/>
      <c r="V20" s="250">
        <v>2</v>
      </c>
      <c r="W20" s="250">
        <v>9</v>
      </c>
      <c r="X20" s="101">
        <v>-3.8082641085286584E-2</v>
      </c>
      <c r="Y20" s="101">
        <v>9.9087830324147141E-2</v>
      </c>
    </row>
    <row r="21" spans="1:25" ht="28.35" customHeight="1">
      <c r="A21" s="76" t="s">
        <v>14</v>
      </c>
      <c r="C21" s="96" t="s">
        <v>560</v>
      </c>
      <c r="D21" s="137">
        <v>13578.360246343973</v>
      </c>
      <c r="E21" s="251"/>
      <c r="F21" s="247">
        <v>3</v>
      </c>
      <c r="G21" s="247">
        <v>13</v>
      </c>
      <c r="H21" s="137">
        <v>13119.073091260352</v>
      </c>
      <c r="I21" s="251"/>
      <c r="J21" s="247">
        <v>3</v>
      </c>
      <c r="K21" s="247">
        <v>13</v>
      </c>
      <c r="L21" s="137">
        <v>12378.442188531359</v>
      </c>
      <c r="M21" s="251"/>
      <c r="N21" s="247">
        <v>3</v>
      </c>
      <c r="O21" s="247">
        <v>11</v>
      </c>
      <c r="P21" s="137">
        <v>13338.029013809139</v>
      </c>
      <c r="Q21" s="251"/>
      <c r="R21" s="247">
        <v>3</v>
      </c>
      <c r="S21" s="247">
        <v>11</v>
      </c>
      <c r="T21" s="137">
        <v>13819.524908844303</v>
      </c>
      <c r="U21" s="251"/>
      <c r="V21" s="247">
        <v>3</v>
      </c>
      <c r="W21" s="247">
        <v>12</v>
      </c>
      <c r="X21" s="97">
        <v>-5.6454514551213641E-2</v>
      </c>
      <c r="Y21" s="97">
        <v>0.11641874626583548</v>
      </c>
    </row>
    <row r="22" spans="1:25" ht="28.35" customHeight="1">
      <c r="A22" s="76" t="s">
        <v>15</v>
      </c>
      <c r="C22" s="96" t="s">
        <v>561</v>
      </c>
      <c r="D22" s="137">
        <v>9108.840402218153</v>
      </c>
      <c r="E22" s="251"/>
      <c r="F22" s="247">
        <v>1</v>
      </c>
      <c r="G22" s="247">
        <v>6</v>
      </c>
      <c r="H22" s="137">
        <v>8785.2197320673513</v>
      </c>
      <c r="I22" s="251"/>
      <c r="J22" s="247">
        <v>1</v>
      </c>
      <c r="K22" s="247">
        <v>6</v>
      </c>
      <c r="L22" s="137">
        <v>9250.7393873417677</v>
      </c>
      <c r="M22" s="251"/>
      <c r="N22" s="247">
        <v>2</v>
      </c>
      <c r="O22" s="247">
        <v>6</v>
      </c>
      <c r="P22" s="137">
        <v>7657.3154341348327</v>
      </c>
      <c r="Q22" s="251"/>
      <c r="R22" s="247">
        <v>1</v>
      </c>
      <c r="S22" s="247">
        <v>6</v>
      </c>
      <c r="T22" s="137">
        <v>7524.3111274695329</v>
      </c>
      <c r="U22" s="251"/>
      <c r="V22" s="247">
        <v>1</v>
      </c>
      <c r="W22" s="247">
        <v>4</v>
      </c>
      <c r="X22" s="97">
        <v>5.2988959806571589E-2</v>
      </c>
      <c r="Y22" s="97">
        <v>-0.18662597524199953</v>
      </c>
    </row>
    <row r="23" spans="1:25" ht="28.35" customHeight="1">
      <c r="D23" s="140"/>
      <c r="E23" s="253"/>
      <c r="F23" s="253"/>
      <c r="G23" s="253"/>
      <c r="H23" s="142"/>
      <c r="I23" s="253"/>
      <c r="J23" s="253"/>
      <c r="K23" s="253"/>
      <c r="L23" s="142"/>
      <c r="M23" s="253"/>
      <c r="N23" s="253"/>
      <c r="O23" s="253"/>
      <c r="P23" s="142"/>
      <c r="Q23" s="253"/>
      <c r="R23" s="253"/>
      <c r="S23" s="253"/>
      <c r="T23" s="142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236"/>
      <c r="F24" s="236"/>
      <c r="G24" s="236"/>
      <c r="H24" s="141"/>
      <c r="I24" s="236"/>
      <c r="J24" s="236"/>
      <c r="K24" s="236"/>
      <c r="L24" s="141"/>
      <c r="M24" s="236"/>
      <c r="N24" s="236"/>
      <c r="O24" s="236"/>
      <c r="P24" s="141"/>
      <c r="Q24" s="236"/>
      <c r="R24" s="236"/>
      <c r="S24" s="236"/>
      <c r="T24" s="141"/>
      <c r="U24" s="236"/>
      <c r="V24" s="236"/>
      <c r="W24" s="236"/>
      <c r="X24" s="94"/>
      <c r="Y24" s="95"/>
    </row>
    <row r="25" spans="1:25" ht="28.35" customHeight="1">
      <c r="A25" s="161" t="s">
        <v>214</v>
      </c>
      <c r="C25" s="100" t="s">
        <v>562</v>
      </c>
      <c r="D25" s="139">
        <v>17640.513904809613</v>
      </c>
      <c r="E25" s="249"/>
      <c r="F25" s="249"/>
      <c r="G25" s="250">
        <v>14</v>
      </c>
      <c r="H25" s="139">
        <v>17270.116170662826</v>
      </c>
      <c r="I25" s="249"/>
      <c r="J25" s="249"/>
      <c r="K25" s="250">
        <v>14</v>
      </c>
      <c r="L25" s="139">
        <v>16971.294744185332</v>
      </c>
      <c r="M25" s="249"/>
      <c r="N25" s="249"/>
      <c r="O25" s="250">
        <v>14</v>
      </c>
      <c r="P25" s="139">
        <v>16926.25733706871</v>
      </c>
      <c r="Q25" s="249"/>
      <c r="R25" s="249"/>
      <c r="S25" s="250">
        <v>14</v>
      </c>
      <c r="T25" s="139">
        <v>17111.973168039804</v>
      </c>
      <c r="U25" s="249"/>
      <c r="V25" s="249"/>
      <c r="W25" s="250">
        <v>14</v>
      </c>
      <c r="X25" s="101">
        <v>-1.7302803497356245E-2</v>
      </c>
      <c r="Y25" s="101">
        <v>8.2891980827020095E-3</v>
      </c>
    </row>
    <row r="26" spans="1:25" ht="28.35" customHeight="1">
      <c r="D26" s="140"/>
      <c r="E26" s="254"/>
      <c r="F26" s="254"/>
      <c r="G26" s="254"/>
      <c r="H26" s="140"/>
      <c r="I26" s="254"/>
      <c r="J26" s="254"/>
      <c r="K26" s="254"/>
      <c r="L26" s="140"/>
      <c r="M26" s="254"/>
      <c r="N26" s="254"/>
      <c r="O26" s="254"/>
      <c r="P26" s="140"/>
      <c r="Q26" s="254"/>
      <c r="R26" s="254"/>
      <c r="S26" s="254"/>
      <c r="T26" s="140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236"/>
      <c r="F27" s="236"/>
      <c r="G27" s="236"/>
      <c r="H27" s="141"/>
      <c r="I27" s="236"/>
      <c r="J27" s="236"/>
      <c r="K27" s="236"/>
      <c r="L27" s="141"/>
      <c r="M27" s="236"/>
      <c r="N27" s="236"/>
      <c r="O27" s="236"/>
      <c r="P27" s="141"/>
      <c r="Q27" s="236"/>
      <c r="R27" s="236"/>
      <c r="S27" s="236"/>
      <c r="T27" s="141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13621.406140886964</v>
      </c>
      <c r="E28" s="256"/>
      <c r="F28" s="256"/>
      <c r="G28" s="256"/>
      <c r="H28" s="139">
        <v>13055.107894097147</v>
      </c>
      <c r="I28" s="256"/>
      <c r="J28" s="256"/>
      <c r="K28" s="256"/>
      <c r="L28" s="139">
        <v>13004.914790787163</v>
      </c>
      <c r="M28" s="256"/>
      <c r="N28" s="256"/>
      <c r="O28" s="256"/>
      <c r="P28" s="139">
        <v>13379.461844839965</v>
      </c>
      <c r="Q28" s="256"/>
      <c r="R28" s="256"/>
      <c r="S28" s="256"/>
      <c r="T28" s="139">
        <v>13237.718597279567</v>
      </c>
      <c r="U28" s="256"/>
      <c r="V28" s="256"/>
      <c r="W28" s="256"/>
      <c r="X28" s="105">
        <v>-3.844709956987713E-3</v>
      </c>
      <c r="Y28" s="105">
        <v>1.7901217365708932E-2</v>
      </c>
    </row>
    <row r="29" spans="1:25" ht="28.35" customHeight="1">
      <c r="C29" s="96" t="s">
        <v>28</v>
      </c>
      <c r="D29" s="137">
        <v>10159.106190052964</v>
      </c>
      <c r="E29" s="255"/>
      <c r="F29" s="255"/>
      <c r="G29" s="255"/>
      <c r="H29" s="137">
        <v>9252.3340310319654</v>
      </c>
      <c r="I29" s="255"/>
      <c r="J29" s="255"/>
      <c r="K29" s="255"/>
      <c r="L29" s="137">
        <v>9873.4673670185057</v>
      </c>
      <c r="M29" s="255"/>
      <c r="N29" s="255"/>
      <c r="O29" s="255"/>
      <c r="P29" s="137">
        <v>8902.5502634986187</v>
      </c>
      <c r="Q29" s="255"/>
      <c r="R29" s="255"/>
      <c r="S29" s="255"/>
      <c r="T29" s="137">
        <v>9372.891291062213</v>
      </c>
      <c r="U29" s="255"/>
      <c r="V29" s="255"/>
      <c r="W29" s="255"/>
      <c r="X29" s="106">
        <v>6.7132610420601369E-2</v>
      </c>
      <c r="Y29" s="106">
        <v>-5.0699116870373762E-2</v>
      </c>
    </row>
    <row r="30" spans="1:25" ht="28.35" customHeight="1">
      <c r="C30" s="96" t="s">
        <v>29</v>
      </c>
      <c r="D30" s="137">
        <v>9785.4528937029809</v>
      </c>
      <c r="E30" s="255"/>
      <c r="F30" s="255"/>
      <c r="G30" s="255"/>
      <c r="H30" s="137">
        <v>8705.6945905496596</v>
      </c>
      <c r="I30" s="255"/>
      <c r="J30" s="255"/>
      <c r="K30" s="255"/>
      <c r="L30" s="137">
        <v>9873.4673670185057</v>
      </c>
      <c r="M30" s="255"/>
      <c r="N30" s="255"/>
      <c r="O30" s="255"/>
      <c r="P30" s="137">
        <v>7879.6069351211363</v>
      </c>
      <c r="Q30" s="255"/>
      <c r="R30" s="255"/>
      <c r="S30" s="255"/>
      <c r="T30" s="137">
        <v>8694.3066596230492</v>
      </c>
      <c r="U30" s="255"/>
      <c r="V30" s="255"/>
      <c r="W30" s="255"/>
      <c r="X30" s="106">
        <v>0.1341389551772818</v>
      </c>
      <c r="Y30" s="106">
        <v>-0.11942721473252083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212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5" priority="5" operator="notEqual">
      <formula>""" """</formula>
    </cfRule>
    <cfRule type="cellIs" dxfId="4" priority="6" operator="equal">
      <formula>" "</formula>
    </cfRule>
  </conditionalFormatting>
  <conditionalFormatting sqref="A5">
    <cfRule type="cellIs" dxfId="3" priority="1" operator="notEqual">
      <formula>""" """</formula>
    </cfRule>
    <cfRule type="cellIs" dxfId="2" priority="2" operator="equal">
      <formula>" "</formula>
    </cfRule>
  </conditionalFormatting>
  <pageMargins left="0.7" right="0.7" top="0.75" bottom="0.75" header="0.3" footer="0.3"/>
  <pageSetup scale="49" orientation="landscape" r:id="rId1"/>
  <headerFooter differentFirst="1">
    <oddFooter xml:space="preserve">&amp;L&amp;D&amp;CGreen Mountain Care Board&amp;R&amp;P  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H2001"/>
  <sheetViews>
    <sheetView workbookViewId="0">
      <selection activeCell="B1" sqref="A1:XFD1048576"/>
    </sheetView>
  </sheetViews>
  <sheetFormatPr defaultColWidth="9.140625" defaultRowHeight="12.75"/>
  <cols>
    <col min="1" max="1" width="46.7109375" style="7" bestFit="1" customWidth="1"/>
    <col min="2" max="2" width="97.28515625" style="7" bestFit="1" customWidth="1"/>
    <col min="3" max="4" width="7.28515625" style="7" bestFit="1" customWidth="1"/>
    <col min="5" max="6" width="16.28515625" style="7" bestFit="1" customWidth="1"/>
    <col min="7" max="7" width="25.28515625" style="7" bestFit="1" customWidth="1"/>
    <col min="8" max="16384" width="9.140625" style="7"/>
  </cols>
  <sheetData>
    <row r="1" spans="1:8">
      <c r="A1" s="407" t="s">
        <v>4</v>
      </c>
      <c r="B1" s="407" t="s">
        <v>4</v>
      </c>
      <c r="C1" s="6" t="s">
        <v>367</v>
      </c>
      <c r="D1" s="6" t="s">
        <v>507</v>
      </c>
      <c r="E1" s="6" t="s">
        <v>512</v>
      </c>
      <c r="F1" s="6" t="s">
        <v>512</v>
      </c>
      <c r="G1" s="6" t="s">
        <v>526</v>
      </c>
      <c r="H1" s="7" t="s">
        <v>21</v>
      </c>
    </row>
    <row r="2" spans="1:8">
      <c r="A2" s="407"/>
      <c r="B2" s="407"/>
      <c r="C2" s="6" t="s">
        <v>2</v>
      </c>
      <c r="D2" s="6" t="s">
        <v>2</v>
      </c>
      <c r="E2" s="6" t="s">
        <v>519</v>
      </c>
      <c r="F2" s="6" t="s">
        <v>2</v>
      </c>
      <c r="G2" s="6" t="s">
        <v>530</v>
      </c>
    </row>
    <row r="3" spans="1:8">
      <c r="A3" s="6" t="s">
        <v>0</v>
      </c>
      <c r="B3" s="6" t="s">
        <v>1</v>
      </c>
      <c r="C3" s="6" t="s">
        <v>563</v>
      </c>
      <c r="D3" s="6" t="s">
        <v>563</v>
      </c>
      <c r="E3" s="6" t="s">
        <v>563</v>
      </c>
      <c r="F3" s="6" t="s">
        <v>563</v>
      </c>
      <c r="G3" s="6" t="s">
        <v>563</v>
      </c>
    </row>
    <row r="4" spans="1:8">
      <c r="A4" s="6" t="s">
        <v>41</v>
      </c>
      <c r="B4" s="6" t="s">
        <v>217</v>
      </c>
      <c r="C4" s="6">
        <v>0</v>
      </c>
      <c r="D4" s="6">
        <v>0</v>
      </c>
      <c r="E4" s="6">
        <v>0</v>
      </c>
      <c r="F4" s="6">
        <v>0</v>
      </c>
      <c r="G4" s="6">
        <v>0</v>
      </c>
    </row>
    <row r="5" spans="1:8">
      <c r="A5" s="6" t="s">
        <v>41</v>
      </c>
      <c r="B5" s="6" t="s">
        <v>218</v>
      </c>
      <c r="C5" s="6">
        <v>0</v>
      </c>
      <c r="D5" s="6">
        <v>0</v>
      </c>
      <c r="E5" s="6">
        <v>0</v>
      </c>
      <c r="F5" s="6">
        <v>0</v>
      </c>
      <c r="G5" s="6">
        <v>0</v>
      </c>
    </row>
    <row r="6" spans="1:8">
      <c r="A6" s="6" t="s">
        <v>41</v>
      </c>
      <c r="B6" s="6" t="s">
        <v>219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8">
      <c r="A7" s="6" t="s">
        <v>41</v>
      </c>
      <c r="B7" s="6" t="s">
        <v>220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8">
      <c r="A8" s="6" t="s">
        <v>41</v>
      </c>
      <c r="B8" s="6" t="s">
        <v>221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8">
      <c r="A9" s="6" t="s">
        <v>41</v>
      </c>
      <c r="B9" s="6" t="s">
        <v>222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8">
      <c r="A10" s="6" t="s">
        <v>41</v>
      </c>
      <c r="B10" s="6" t="s">
        <v>223</v>
      </c>
      <c r="C10" s="6">
        <v>14.550000000000004</v>
      </c>
      <c r="D10" s="6">
        <v>0</v>
      </c>
      <c r="E10" s="6">
        <v>0</v>
      </c>
      <c r="F10" s="6">
        <v>0</v>
      </c>
      <c r="G10" s="6">
        <v>0</v>
      </c>
    </row>
    <row r="11" spans="1:8">
      <c r="A11" s="6" t="s">
        <v>41</v>
      </c>
      <c r="B11" s="6" t="s">
        <v>224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8">
      <c r="A12" s="6" t="s">
        <v>41</v>
      </c>
      <c r="B12" s="6" t="s">
        <v>225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8">
      <c r="A13" s="6" t="s">
        <v>41</v>
      </c>
      <c r="B13" s="6" t="s">
        <v>226</v>
      </c>
      <c r="C13" s="6">
        <v>0.31300000000000006</v>
      </c>
      <c r="D13" s="6">
        <v>0</v>
      </c>
      <c r="E13" s="6">
        <v>0</v>
      </c>
      <c r="F13" s="6">
        <v>0</v>
      </c>
      <c r="G13" s="6">
        <v>0</v>
      </c>
    </row>
    <row r="14" spans="1:8">
      <c r="A14" s="6" t="s">
        <v>41</v>
      </c>
      <c r="B14" s="6" t="s">
        <v>227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8">
      <c r="A15" s="6" t="s">
        <v>41</v>
      </c>
      <c r="B15" s="6" t="s">
        <v>228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8">
      <c r="A16" s="6" t="s">
        <v>41</v>
      </c>
      <c r="B16" s="6" t="s">
        <v>229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>
      <c r="A17" s="6" t="s">
        <v>41</v>
      </c>
      <c r="B17" s="6" t="s">
        <v>230</v>
      </c>
      <c r="C17" s="6">
        <v>6.64</v>
      </c>
      <c r="D17" s="6">
        <v>0</v>
      </c>
      <c r="E17" s="6">
        <v>0</v>
      </c>
      <c r="F17" s="6">
        <v>0</v>
      </c>
      <c r="G17" s="6">
        <v>0</v>
      </c>
    </row>
    <row r="18" spans="1:7">
      <c r="A18" s="6" t="s">
        <v>41</v>
      </c>
      <c r="B18" s="6" t="s">
        <v>231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>
      <c r="A19" s="6" t="s">
        <v>41</v>
      </c>
      <c r="B19" s="6" t="s">
        <v>232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>
      <c r="A20" s="6" t="s">
        <v>41</v>
      </c>
      <c r="B20" s="6" t="s">
        <v>233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>
      <c r="A21" s="6" t="s">
        <v>41</v>
      </c>
      <c r="B21" s="6" t="s">
        <v>234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>
      <c r="A22" s="6" t="s">
        <v>41</v>
      </c>
      <c r="B22" s="6" t="s">
        <v>235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>
      <c r="A23" s="6" t="s">
        <v>41</v>
      </c>
      <c r="B23" s="6" t="s">
        <v>236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>
      <c r="A24" s="6" t="s">
        <v>41</v>
      </c>
      <c r="B24" s="6" t="s">
        <v>237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>
      <c r="A25" s="6" t="s">
        <v>41</v>
      </c>
      <c r="B25" s="6" t="s">
        <v>238</v>
      </c>
      <c r="C25" s="6">
        <v>8.0000000000000019E-3</v>
      </c>
      <c r="D25" s="6">
        <v>0</v>
      </c>
      <c r="E25" s="6">
        <v>0</v>
      </c>
      <c r="F25" s="6">
        <v>0</v>
      </c>
      <c r="G25" s="6">
        <v>0</v>
      </c>
    </row>
    <row r="26" spans="1:7">
      <c r="A26" s="6" t="s">
        <v>41</v>
      </c>
      <c r="B26" s="6" t="s">
        <v>239</v>
      </c>
      <c r="C26" s="6">
        <v>3.5299999999999998E-2</v>
      </c>
      <c r="D26" s="6">
        <v>0</v>
      </c>
      <c r="E26" s="6">
        <v>0</v>
      </c>
      <c r="F26" s="6">
        <v>0</v>
      </c>
      <c r="G26" s="6">
        <v>0</v>
      </c>
    </row>
    <row r="27" spans="1:7">
      <c r="A27" s="6" t="s">
        <v>41</v>
      </c>
      <c r="B27" s="6" t="s">
        <v>240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>
      <c r="A28" s="6" t="s">
        <v>41</v>
      </c>
      <c r="B28" s="6" t="s">
        <v>241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>
      <c r="A29" s="6" t="s">
        <v>41</v>
      </c>
      <c r="B29" s="6" t="s">
        <v>242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>
      <c r="A30" s="6" t="s">
        <v>41</v>
      </c>
      <c r="B30" s="6" t="s">
        <v>243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>
      <c r="A31" s="6" t="s">
        <v>41</v>
      </c>
      <c r="B31" s="6" t="s">
        <v>244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>
      <c r="A32" s="6" t="s">
        <v>41</v>
      </c>
      <c r="B32" s="6" t="s">
        <v>245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>
      <c r="A33" s="6" t="s">
        <v>41</v>
      </c>
      <c r="B33" s="6" t="s">
        <v>246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>
      <c r="A34" s="6" t="s">
        <v>41</v>
      </c>
      <c r="B34" s="6" t="s">
        <v>247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>
      <c r="A35" s="6" t="s">
        <v>41</v>
      </c>
      <c r="B35" s="6" t="s">
        <v>248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>
      <c r="A36" s="6" t="s">
        <v>41</v>
      </c>
      <c r="B36" s="6" t="s">
        <v>249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>
      <c r="A37" s="6" t="s">
        <v>41</v>
      </c>
      <c r="B37" s="6" t="s">
        <v>250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>
      <c r="A38" s="6" t="s">
        <v>41</v>
      </c>
      <c r="B38" s="6" t="s">
        <v>251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>
      <c r="A39" s="6" t="s">
        <v>41</v>
      </c>
      <c r="B39" s="6" t="s">
        <v>252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>
      <c r="A40" s="6" t="s">
        <v>41</v>
      </c>
      <c r="B40" s="6" t="s">
        <v>253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>
      <c r="A41" s="6" t="s">
        <v>41</v>
      </c>
      <c r="B41" s="6" t="s">
        <v>254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>
      <c r="A42" s="6" t="s">
        <v>41</v>
      </c>
      <c r="B42" s="6" t="s">
        <v>255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>
      <c r="A43" s="6" t="s">
        <v>41</v>
      </c>
      <c r="B43" s="6" t="s">
        <v>256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>
      <c r="A44" s="6" t="s">
        <v>41</v>
      </c>
      <c r="B44" s="6" t="s">
        <v>257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>
      <c r="A45" s="6" t="s">
        <v>41</v>
      </c>
      <c r="B45" s="6" t="s">
        <v>258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>
      <c r="A46" s="6" t="s">
        <v>41</v>
      </c>
      <c r="B46" s="6" t="s">
        <v>259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>
      <c r="A47" s="6" t="s">
        <v>41</v>
      </c>
      <c r="B47" s="6" t="s">
        <v>260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>
      <c r="A48" s="6" t="s">
        <v>41</v>
      </c>
      <c r="B48" s="6" t="s">
        <v>261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>
      <c r="A49" s="6" t="s">
        <v>41</v>
      </c>
      <c r="B49" s="6" t="s">
        <v>262</v>
      </c>
      <c r="C49" s="6">
        <v>41.909999999999989</v>
      </c>
      <c r="D49" s="6">
        <v>0</v>
      </c>
      <c r="E49" s="6">
        <v>0</v>
      </c>
      <c r="F49" s="6">
        <v>0</v>
      </c>
      <c r="G49" s="6">
        <v>0</v>
      </c>
    </row>
    <row r="50" spans="1:7">
      <c r="A50" s="6" t="s">
        <v>41</v>
      </c>
      <c r="B50" s="6" t="s">
        <v>263</v>
      </c>
      <c r="C50" s="6">
        <v>113.78999999999998</v>
      </c>
      <c r="D50" s="6">
        <v>0</v>
      </c>
      <c r="E50" s="6">
        <v>0</v>
      </c>
      <c r="F50" s="6">
        <v>0</v>
      </c>
      <c r="G50" s="6">
        <v>0</v>
      </c>
    </row>
    <row r="51" spans="1:7">
      <c r="A51" s="6" t="s">
        <v>41</v>
      </c>
      <c r="B51" s="6" t="s">
        <v>264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>
      <c r="A52" s="6" t="s">
        <v>41</v>
      </c>
      <c r="B52" s="6" t="s">
        <v>265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>
      <c r="A53" s="6" t="s">
        <v>41</v>
      </c>
      <c r="B53" s="6" t="s">
        <v>266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>
      <c r="A54" s="6" t="s">
        <v>41</v>
      </c>
      <c r="B54" s="6" t="s">
        <v>267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>
      <c r="A55" s="6" t="s">
        <v>41</v>
      </c>
      <c r="B55" s="6" t="s">
        <v>268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>
      <c r="A56" s="6" t="s">
        <v>41</v>
      </c>
      <c r="B56" s="6" t="s">
        <v>269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>
      <c r="A57" s="6" t="s">
        <v>41</v>
      </c>
      <c r="B57" s="6" t="s">
        <v>270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>
      <c r="A58" s="6" t="s">
        <v>41</v>
      </c>
      <c r="B58" s="6" t="s">
        <v>271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>
      <c r="A59" s="6" t="s">
        <v>41</v>
      </c>
      <c r="B59" s="6" t="s">
        <v>272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>
      <c r="A60" s="6" t="s">
        <v>41</v>
      </c>
      <c r="B60" s="6" t="s">
        <v>273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>
      <c r="A61" s="6" t="s">
        <v>41</v>
      </c>
      <c r="B61" s="6" t="s">
        <v>274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>
      <c r="A62" s="6" t="s">
        <v>41</v>
      </c>
      <c r="B62" s="6" t="s">
        <v>275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>
      <c r="A63" s="6" t="s">
        <v>41</v>
      </c>
      <c r="B63" s="6" t="s">
        <v>276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>
      <c r="A64" s="6" t="s">
        <v>41</v>
      </c>
      <c r="B64" s="6" t="s">
        <v>277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>
      <c r="A65" s="6" t="s">
        <v>41</v>
      </c>
      <c r="B65" s="6" t="s">
        <v>278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>
      <c r="A66" s="6" t="s">
        <v>41</v>
      </c>
      <c r="B66" s="6" t="s">
        <v>279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>
      <c r="A67" s="6" t="s">
        <v>42</v>
      </c>
      <c r="B67" s="6" t="s">
        <v>217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>
      <c r="A68" s="6" t="s">
        <v>42</v>
      </c>
      <c r="B68" s="6" t="s">
        <v>218</v>
      </c>
      <c r="C68" s="6">
        <v>4.2999999999999989</v>
      </c>
      <c r="D68" s="6">
        <v>0</v>
      </c>
      <c r="E68" s="6">
        <v>0</v>
      </c>
      <c r="F68" s="6">
        <v>0</v>
      </c>
      <c r="G68" s="6">
        <v>0</v>
      </c>
    </row>
    <row r="69" spans="1:7">
      <c r="A69" s="6" t="s">
        <v>42</v>
      </c>
      <c r="B69" s="6" t="s">
        <v>219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>
      <c r="A70" s="6" t="s">
        <v>42</v>
      </c>
      <c r="B70" s="6" t="s">
        <v>220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>
      <c r="A71" s="6" t="s">
        <v>42</v>
      </c>
      <c r="B71" s="6" t="s">
        <v>221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>
      <c r="A72" s="6" t="s">
        <v>42</v>
      </c>
      <c r="B72" s="6" t="s">
        <v>222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>
      <c r="A73" s="6" t="s">
        <v>42</v>
      </c>
      <c r="B73" s="6" t="s">
        <v>223</v>
      </c>
      <c r="C73" s="6">
        <v>11.5</v>
      </c>
      <c r="D73" s="6">
        <v>0</v>
      </c>
      <c r="E73" s="6">
        <v>0</v>
      </c>
      <c r="F73" s="6">
        <v>0</v>
      </c>
      <c r="G73" s="6">
        <v>0</v>
      </c>
    </row>
    <row r="74" spans="1:7">
      <c r="A74" s="6" t="s">
        <v>42</v>
      </c>
      <c r="B74" s="6" t="s">
        <v>224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>
      <c r="A75" s="6" t="s">
        <v>42</v>
      </c>
      <c r="B75" s="6" t="s">
        <v>225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>
      <c r="A76" s="6" t="s">
        <v>42</v>
      </c>
      <c r="B76" s="6" t="s">
        <v>226</v>
      </c>
      <c r="C76" s="6">
        <v>0.318</v>
      </c>
      <c r="D76" s="6">
        <v>0</v>
      </c>
      <c r="E76" s="6">
        <v>0</v>
      </c>
      <c r="F76" s="6">
        <v>0</v>
      </c>
      <c r="G76" s="6">
        <v>0</v>
      </c>
    </row>
    <row r="77" spans="1:7">
      <c r="A77" s="6" t="s">
        <v>42</v>
      </c>
      <c r="B77" s="6" t="s">
        <v>227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>
      <c r="A78" s="6" t="s">
        <v>42</v>
      </c>
      <c r="B78" s="6" t="s">
        <v>228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1:7">
      <c r="A79" s="6" t="s">
        <v>42</v>
      </c>
      <c r="B79" s="6" t="s">
        <v>229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>
      <c r="A80" s="6" t="s">
        <v>42</v>
      </c>
      <c r="B80" s="6" t="s">
        <v>230</v>
      </c>
      <c r="C80" s="6">
        <v>2.3999999999999995</v>
      </c>
      <c r="D80" s="6">
        <v>0</v>
      </c>
      <c r="E80" s="6">
        <v>0</v>
      </c>
      <c r="F80" s="6">
        <v>0</v>
      </c>
      <c r="G80" s="6">
        <v>0</v>
      </c>
    </row>
    <row r="81" spans="1:7">
      <c r="A81" s="6" t="s">
        <v>42</v>
      </c>
      <c r="B81" s="6" t="s">
        <v>231</v>
      </c>
      <c r="C81" s="6">
        <v>4.8999999999999995</v>
      </c>
      <c r="D81" s="6">
        <v>0</v>
      </c>
      <c r="E81" s="6">
        <v>0</v>
      </c>
      <c r="F81" s="6">
        <v>0</v>
      </c>
      <c r="G81" s="6">
        <v>0</v>
      </c>
    </row>
    <row r="82" spans="1:7">
      <c r="A82" s="6" t="s">
        <v>42</v>
      </c>
      <c r="B82" s="6" t="s">
        <v>232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1:7">
      <c r="A83" s="6" t="s">
        <v>42</v>
      </c>
      <c r="B83" s="6" t="s">
        <v>233</v>
      </c>
      <c r="C83" s="6">
        <v>3.100000000000001</v>
      </c>
      <c r="D83" s="6">
        <v>0</v>
      </c>
      <c r="E83" s="6">
        <v>0</v>
      </c>
      <c r="F83" s="6">
        <v>0</v>
      </c>
      <c r="G83" s="6">
        <v>0</v>
      </c>
    </row>
    <row r="84" spans="1:7">
      <c r="A84" s="6" t="s">
        <v>42</v>
      </c>
      <c r="B84" s="6" t="s">
        <v>234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>
      <c r="A85" s="6" t="s">
        <v>42</v>
      </c>
      <c r="B85" s="6" t="s">
        <v>235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>
      <c r="A86" s="6" t="s">
        <v>42</v>
      </c>
      <c r="B86" s="6" t="s">
        <v>236</v>
      </c>
      <c r="C86" s="6">
        <v>3.3000000000000008E-2</v>
      </c>
      <c r="D86" s="6">
        <v>0</v>
      </c>
      <c r="E86" s="6">
        <v>0</v>
      </c>
      <c r="F86" s="6">
        <v>0</v>
      </c>
      <c r="G86" s="6">
        <v>0</v>
      </c>
    </row>
    <row r="87" spans="1:7">
      <c r="A87" s="6" t="s">
        <v>42</v>
      </c>
      <c r="B87" s="6" t="s">
        <v>237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</row>
    <row r="88" spans="1:7">
      <c r="A88" s="6" t="s">
        <v>42</v>
      </c>
      <c r="B88" s="6" t="s">
        <v>238</v>
      </c>
      <c r="C88" s="6">
        <v>-7.0000000000000019E-3</v>
      </c>
      <c r="D88" s="6">
        <v>0</v>
      </c>
      <c r="E88" s="6">
        <v>0</v>
      </c>
      <c r="F88" s="6">
        <v>0</v>
      </c>
      <c r="G88" s="6">
        <v>0</v>
      </c>
    </row>
    <row r="89" spans="1:7">
      <c r="A89" s="6" t="s">
        <v>42</v>
      </c>
      <c r="B89" s="6" t="s">
        <v>239</v>
      </c>
      <c r="C89" s="6">
        <v>5.4000000000000013E-2</v>
      </c>
      <c r="D89" s="6">
        <v>0</v>
      </c>
      <c r="E89" s="6">
        <v>0</v>
      </c>
      <c r="F89" s="6">
        <v>0</v>
      </c>
      <c r="G89" s="6">
        <v>0</v>
      </c>
    </row>
    <row r="90" spans="1:7">
      <c r="A90" s="6" t="s">
        <v>42</v>
      </c>
      <c r="B90" s="6" t="s">
        <v>240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</row>
    <row r="91" spans="1:7">
      <c r="A91" s="6" t="s">
        <v>42</v>
      </c>
      <c r="B91" s="6" t="s">
        <v>241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</row>
    <row r="92" spans="1:7">
      <c r="A92" s="6" t="s">
        <v>42</v>
      </c>
      <c r="B92" s="6" t="s">
        <v>242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>
      <c r="A93" s="6" t="s">
        <v>42</v>
      </c>
      <c r="B93" s="6" t="s">
        <v>243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1:7">
      <c r="A94" s="6" t="s">
        <v>42</v>
      </c>
      <c r="B94" s="6" t="s">
        <v>244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</row>
    <row r="95" spans="1:7">
      <c r="A95" s="6" t="s">
        <v>42</v>
      </c>
      <c r="B95" s="6" t="s">
        <v>245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</row>
    <row r="96" spans="1:7">
      <c r="A96" s="6" t="s">
        <v>42</v>
      </c>
      <c r="B96" s="6" t="s">
        <v>246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</row>
    <row r="97" spans="1:7">
      <c r="A97" s="6" t="s">
        <v>42</v>
      </c>
      <c r="B97" s="6" t="s">
        <v>247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</row>
    <row r="98" spans="1:7">
      <c r="A98" s="6" t="s">
        <v>42</v>
      </c>
      <c r="B98" s="6" t="s">
        <v>248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</row>
    <row r="99" spans="1:7">
      <c r="A99" s="6" t="s">
        <v>42</v>
      </c>
      <c r="B99" s="6" t="s">
        <v>249</v>
      </c>
      <c r="C99" s="6">
        <v>3.2999999999999994</v>
      </c>
      <c r="D99" s="6">
        <v>0</v>
      </c>
      <c r="E99" s="6">
        <v>0</v>
      </c>
      <c r="F99" s="6">
        <v>0</v>
      </c>
      <c r="G99" s="6">
        <v>0</v>
      </c>
    </row>
    <row r="100" spans="1:7">
      <c r="A100" s="6" t="s">
        <v>42</v>
      </c>
      <c r="B100" s="6" t="s">
        <v>250</v>
      </c>
      <c r="C100" s="6">
        <v>4.4999999999999991E-2</v>
      </c>
      <c r="D100" s="6">
        <v>0</v>
      </c>
      <c r="E100" s="6">
        <v>0</v>
      </c>
      <c r="F100" s="6">
        <v>0</v>
      </c>
      <c r="G100" s="6">
        <v>0</v>
      </c>
    </row>
    <row r="101" spans="1:7">
      <c r="A101" s="6" t="s">
        <v>42</v>
      </c>
      <c r="B101" s="6" t="s">
        <v>251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</row>
    <row r="102" spans="1:7">
      <c r="A102" s="6" t="s">
        <v>42</v>
      </c>
      <c r="B102" s="6" t="s">
        <v>252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>
      <c r="A103" s="6" t="s">
        <v>42</v>
      </c>
      <c r="B103" s="6" t="s">
        <v>253</v>
      </c>
      <c r="C103" s="6">
        <v>63840</v>
      </c>
      <c r="D103" s="6">
        <v>0</v>
      </c>
      <c r="E103" s="6">
        <v>0</v>
      </c>
      <c r="F103" s="6">
        <v>0</v>
      </c>
      <c r="G103" s="6">
        <v>0</v>
      </c>
    </row>
    <row r="104" spans="1:7">
      <c r="A104" s="6" t="s">
        <v>42</v>
      </c>
      <c r="B104" s="6" t="s">
        <v>254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</row>
    <row r="105" spans="1:7">
      <c r="A105" s="6" t="s">
        <v>42</v>
      </c>
      <c r="B105" s="6" t="s">
        <v>255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</row>
    <row r="106" spans="1:7">
      <c r="A106" s="6" t="s">
        <v>42</v>
      </c>
      <c r="B106" s="6" t="s">
        <v>256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</row>
    <row r="107" spans="1:7">
      <c r="A107" s="6" t="s">
        <v>42</v>
      </c>
      <c r="B107" s="6" t="s">
        <v>257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</row>
    <row r="108" spans="1:7">
      <c r="A108" s="6" t="s">
        <v>42</v>
      </c>
      <c r="B108" s="6" t="s">
        <v>258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</row>
    <row r="109" spans="1:7">
      <c r="A109" s="6" t="s">
        <v>42</v>
      </c>
      <c r="B109" s="6" t="s">
        <v>259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</row>
    <row r="110" spans="1:7">
      <c r="A110" s="6" t="s">
        <v>42</v>
      </c>
      <c r="B110" s="6" t="s">
        <v>260</v>
      </c>
      <c r="C110" s="6">
        <v>2.6000000000000005</v>
      </c>
      <c r="D110" s="6">
        <v>0</v>
      </c>
      <c r="E110" s="6">
        <v>0</v>
      </c>
      <c r="F110" s="6">
        <v>0</v>
      </c>
      <c r="G110" s="6">
        <v>0</v>
      </c>
    </row>
    <row r="111" spans="1:7">
      <c r="A111" s="6" t="s">
        <v>42</v>
      </c>
      <c r="B111" s="6" t="s">
        <v>261</v>
      </c>
      <c r="C111" s="6">
        <v>47.600000000000016</v>
      </c>
      <c r="D111" s="6">
        <v>0</v>
      </c>
      <c r="E111" s="6">
        <v>0</v>
      </c>
      <c r="F111" s="6">
        <v>0</v>
      </c>
      <c r="G111" s="6">
        <v>0</v>
      </c>
    </row>
    <row r="112" spans="1:7">
      <c r="A112" s="6" t="s">
        <v>42</v>
      </c>
      <c r="B112" s="6" t="s">
        <v>262</v>
      </c>
      <c r="C112" s="6">
        <v>49.29999999999999</v>
      </c>
      <c r="D112" s="6">
        <v>0</v>
      </c>
      <c r="E112" s="6">
        <v>0</v>
      </c>
      <c r="F112" s="6">
        <v>0</v>
      </c>
      <c r="G112" s="6">
        <v>0</v>
      </c>
    </row>
    <row r="113" spans="1:7">
      <c r="A113" s="6" t="s">
        <v>42</v>
      </c>
      <c r="B113" s="6" t="s">
        <v>263</v>
      </c>
      <c r="C113" s="6">
        <v>166.59999999999997</v>
      </c>
      <c r="D113" s="6">
        <v>0</v>
      </c>
      <c r="E113" s="6">
        <v>0</v>
      </c>
      <c r="F113" s="6">
        <v>0</v>
      </c>
      <c r="G113" s="6">
        <v>0</v>
      </c>
    </row>
    <row r="114" spans="1:7">
      <c r="A114" s="6" t="s">
        <v>42</v>
      </c>
      <c r="B114" s="6" t="s">
        <v>264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</row>
    <row r="115" spans="1:7">
      <c r="A115" s="6" t="s">
        <v>42</v>
      </c>
      <c r="B115" s="6" t="s">
        <v>265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</row>
    <row r="116" spans="1:7">
      <c r="A116" s="6" t="s">
        <v>42</v>
      </c>
      <c r="B116" s="6" t="s">
        <v>266</v>
      </c>
      <c r="C116" s="6">
        <v>20.900000000000002</v>
      </c>
      <c r="D116" s="6">
        <v>0</v>
      </c>
      <c r="E116" s="6">
        <v>0</v>
      </c>
      <c r="F116" s="6">
        <v>0</v>
      </c>
      <c r="G116" s="6">
        <v>0</v>
      </c>
    </row>
    <row r="117" spans="1:7">
      <c r="A117" s="6" t="s">
        <v>42</v>
      </c>
      <c r="B117" s="6" t="s">
        <v>267</v>
      </c>
      <c r="C117" s="6">
        <v>27702</v>
      </c>
      <c r="D117" s="6">
        <v>0</v>
      </c>
      <c r="E117" s="6">
        <v>0</v>
      </c>
      <c r="F117" s="6">
        <v>0</v>
      </c>
      <c r="G117" s="6">
        <v>0</v>
      </c>
    </row>
    <row r="118" spans="1:7">
      <c r="A118" s="6" t="s">
        <v>42</v>
      </c>
      <c r="B118" s="6" t="s">
        <v>268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</row>
    <row r="119" spans="1:7">
      <c r="A119" s="6" t="s">
        <v>42</v>
      </c>
      <c r="B119" s="6" t="s">
        <v>269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</row>
    <row r="120" spans="1:7">
      <c r="A120" s="6" t="s">
        <v>42</v>
      </c>
      <c r="B120" s="6" t="s">
        <v>270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</row>
    <row r="121" spans="1:7">
      <c r="A121" s="6" t="s">
        <v>42</v>
      </c>
      <c r="B121" s="6" t="s">
        <v>271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</row>
    <row r="122" spans="1:7">
      <c r="A122" s="6" t="s">
        <v>42</v>
      </c>
      <c r="B122" s="6" t="s">
        <v>272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</row>
    <row r="123" spans="1:7">
      <c r="A123" s="6" t="s">
        <v>42</v>
      </c>
      <c r="B123" s="6" t="s">
        <v>273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</row>
    <row r="124" spans="1:7">
      <c r="A124" s="6" t="s">
        <v>42</v>
      </c>
      <c r="B124" s="6" t="s">
        <v>274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</row>
    <row r="125" spans="1:7">
      <c r="A125" s="6" t="s">
        <v>42</v>
      </c>
      <c r="B125" s="6" t="s">
        <v>275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</row>
    <row r="126" spans="1:7">
      <c r="A126" s="6" t="s">
        <v>42</v>
      </c>
      <c r="B126" s="6" t="s">
        <v>276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</row>
    <row r="127" spans="1:7">
      <c r="A127" s="6" t="s">
        <v>42</v>
      </c>
      <c r="B127" s="6" t="s">
        <v>277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</row>
    <row r="128" spans="1:7">
      <c r="A128" s="6" t="s">
        <v>42</v>
      </c>
      <c r="B128" s="6" t="s">
        <v>278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</row>
    <row r="129" spans="1:7">
      <c r="A129" s="6" t="s">
        <v>42</v>
      </c>
      <c r="B129" s="6" t="s">
        <v>279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</row>
    <row r="130" spans="1:7">
      <c r="A130" s="6" t="s">
        <v>43</v>
      </c>
      <c r="B130" s="6" t="s">
        <v>217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</row>
    <row r="131" spans="1:7">
      <c r="A131" s="6" t="s">
        <v>43</v>
      </c>
      <c r="B131" s="6" t="s">
        <v>218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</row>
    <row r="132" spans="1:7">
      <c r="A132" s="6" t="s">
        <v>43</v>
      </c>
      <c r="B132" s="6" t="s">
        <v>219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</row>
    <row r="133" spans="1:7">
      <c r="A133" s="6" t="s">
        <v>43</v>
      </c>
      <c r="B133" s="6" t="s">
        <v>220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</row>
    <row r="134" spans="1:7">
      <c r="A134" s="6" t="s">
        <v>43</v>
      </c>
      <c r="B134" s="6" t="s">
        <v>221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</row>
    <row r="135" spans="1:7">
      <c r="A135" s="6" t="s">
        <v>43</v>
      </c>
      <c r="B135" s="6" t="s">
        <v>222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</row>
    <row r="136" spans="1:7">
      <c r="A136" s="6" t="s">
        <v>43</v>
      </c>
      <c r="B136" s="6" t="s">
        <v>223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</row>
    <row r="137" spans="1:7">
      <c r="A137" s="6" t="s">
        <v>43</v>
      </c>
      <c r="B137" s="6" t="s">
        <v>224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</row>
    <row r="138" spans="1:7">
      <c r="A138" s="6" t="s">
        <v>43</v>
      </c>
      <c r="B138" s="6" t="s">
        <v>225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</row>
    <row r="139" spans="1:7">
      <c r="A139" s="6" t="s">
        <v>43</v>
      </c>
      <c r="B139" s="6" t="s">
        <v>226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</row>
    <row r="140" spans="1:7">
      <c r="A140" s="6" t="s">
        <v>43</v>
      </c>
      <c r="B140" s="6" t="s">
        <v>227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</row>
    <row r="141" spans="1:7">
      <c r="A141" s="6" t="s">
        <v>43</v>
      </c>
      <c r="B141" s="6" t="s">
        <v>228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</row>
    <row r="142" spans="1:7">
      <c r="A142" s="6" t="s">
        <v>43</v>
      </c>
      <c r="B142" s="6" t="s">
        <v>229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</row>
    <row r="143" spans="1:7">
      <c r="A143" s="6" t="s">
        <v>43</v>
      </c>
      <c r="B143" s="6" t="s">
        <v>230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</row>
    <row r="144" spans="1:7">
      <c r="A144" s="6" t="s">
        <v>43</v>
      </c>
      <c r="B144" s="6" t="s">
        <v>231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</row>
    <row r="145" spans="1:7">
      <c r="A145" s="6" t="s">
        <v>43</v>
      </c>
      <c r="B145" s="6" t="s">
        <v>232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</row>
    <row r="146" spans="1:7">
      <c r="A146" s="6" t="s">
        <v>43</v>
      </c>
      <c r="B146" s="6" t="s">
        <v>233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</row>
    <row r="147" spans="1:7">
      <c r="A147" s="6" t="s">
        <v>43</v>
      </c>
      <c r="B147" s="6" t="s">
        <v>234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</row>
    <row r="148" spans="1:7">
      <c r="A148" s="6" t="s">
        <v>43</v>
      </c>
      <c r="B148" s="6" t="s">
        <v>235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</row>
    <row r="149" spans="1:7">
      <c r="A149" s="6" t="s">
        <v>43</v>
      </c>
      <c r="B149" s="6" t="s">
        <v>236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</row>
    <row r="150" spans="1:7">
      <c r="A150" s="6" t="s">
        <v>43</v>
      </c>
      <c r="B150" s="6" t="s">
        <v>237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</row>
    <row r="151" spans="1:7">
      <c r="A151" s="6" t="s">
        <v>43</v>
      </c>
      <c r="B151" s="6" t="s">
        <v>238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</row>
    <row r="152" spans="1:7">
      <c r="A152" s="6" t="s">
        <v>43</v>
      </c>
      <c r="B152" s="6" t="s">
        <v>239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</row>
    <row r="153" spans="1:7">
      <c r="A153" s="6" t="s">
        <v>43</v>
      </c>
      <c r="B153" s="6" t="s">
        <v>240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</row>
    <row r="154" spans="1:7">
      <c r="A154" s="6" t="s">
        <v>43</v>
      </c>
      <c r="B154" s="6" t="s">
        <v>241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</row>
    <row r="155" spans="1:7">
      <c r="A155" s="6" t="s">
        <v>43</v>
      </c>
      <c r="B155" s="6" t="s">
        <v>242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</row>
    <row r="156" spans="1:7">
      <c r="A156" s="6" t="s">
        <v>43</v>
      </c>
      <c r="B156" s="6" t="s">
        <v>243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</row>
    <row r="157" spans="1:7">
      <c r="A157" s="6" t="s">
        <v>43</v>
      </c>
      <c r="B157" s="6" t="s">
        <v>244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</row>
    <row r="158" spans="1:7">
      <c r="A158" s="6" t="s">
        <v>43</v>
      </c>
      <c r="B158" s="6" t="s">
        <v>245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</row>
    <row r="159" spans="1:7">
      <c r="A159" s="6" t="s">
        <v>43</v>
      </c>
      <c r="B159" s="6" t="s">
        <v>246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</row>
    <row r="160" spans="1:7">
      <c r="A160" s="6" t="s">
        <v>43</v>
      </c>
      <c r="B160" s="6" t="s">
        <v>247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</row>
    <row r="161" spans="1:7">
      <c r="A161" s="6" t="s">
        <v>43</v>
      </c>
      <c r="B161" s="6" t="s">
        <v>248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</row>
    <row r="162" spans="1:7">
      <c r="A162" s="6" t="s">
        <v>43</v>
      </c>
      <c r="B162" s="6" t="s">
        <v>249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</row>
    <row r="163" spans="1:7">
      <c r="A163" s="6" t="s">
        <v>43</v>
      </c>
      <c r="B163" s="6" t="s">
        <v>250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</row>
    <row r="164" spans="1:7">
      <c r="A164" s="6" t="s">
        <v>43</v>
      </c>
      <c r="B164" s="6" t="s">
        <v>251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</row>
    <row r="165" spans="1:7">
      <c r="A165" s="6" t="s">
        <v>43</v>
      </c>
      <c r="B165" s="6" t="s">
        <v>252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</row>
    <row r="166" spans="1:7">
      <c r="A166" s="6" t="s">
        <v>43</v>
      </c>
      <c r="B166" s="6" t="s">
        <v>253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</row>
    <row r="167" spans="1:7">
      <c r="A167" s="6" t="s">
        <v>43</v>
      </c>
      <c r="B167" s="6" t="s">
        <v>254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</row>
    <row r="168" spans="1:7">
      <c r="A168" s="6" t="s">
        <v>43</v>
      </c>
      <c r="B168" s="6" t="s">
        <v>255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</row>
    <row r="169" spans="1:7">
      <c r="A169" s="6" t="s">
        <v>43</v>
      </c>
      <c r="B169" s="6" t="s">
        <v>256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</row>
    <row r="170" spans="1:7">
      <c r="A170" s="6" t="s">
        <v>43</v>
      </c>
      <c r="B170" s="6" t="s">
        <v>257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</row>
    <row r="171" spans="1:7">
      <c r="A171" s="6" t="s">
        <v>43</v>
      </c>
      <c r="B171" s="6" t="s">
        <v>258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</row>
    <row r="172" spans="1:7">
      <c r="A172" s="6" t="s">
        <v>43</v>
      </c>
      <c r="B172" s="6" t="s">
        <v>259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</row>
    <row r="173" spans="1:7">
      <c r="A173" s="6" t="s">
        <v>43</v>
      </c>
      <c r="B173" s="6" t="s">
        <v>260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</row>
    <row r="174" spans="1:7">
      <c r="A174" s="6" t="s">
        <v>43</v>
      </c>
      <c r="B174" s="6" t="s">
        <v>261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</row>
    <row r="175" spans="1:7">
      <c r="A175" s="6" t="s">
        <v>43</v>
      </c>
      <c r="B175" s="6" t="s">
        <v>262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</row>
    <row r="176" spans="1:7">
      <c r="A176" s="6" t="s">
        <v>43</v>
      </c>
      <c r="B176" s="6" t="s">
        <v>263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</row>
    <row r="177" spans="1:7">
      <c r="A177" s="6" t="s">
        <v>43</v>
      </c>
      <c r="B177" s="6" t="s">
        <v>264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</row>
    <row r="178" spans="1:7">
      <c r="A178" s="6" t="s">
        <v>43</v>
      </c>
      <c r="B178" s="6" t="s">
        <v>265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</row>
    <row r="179" spans="1:7">
      <c r="A179" s="6" t="s">
        <v>43</v>
      </c>
      <c r="B179" s="6" t="s">
        <v>266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</row>
    <row r="180" spans="1:7">
      <c r="A180" s="6" t="s">
        <v>43</v>
      </c>
      <c r="B180" s="6" t="s">
        <v>267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</row>
    <row r="181" spans="1:7">
      <c r="A181" s="6" t="s">
        <v>43</v>
      </c>
      <c r="B181" s="6" t="s">
        <v>268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</row>
    <row r="182" spans="1:7">
      <c r="A182" s="6" t="s">
        <v>43</v>
      </c>
      <c r="B182" s="6" t="s">
        <v>269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</row>
    <row r="183" spans="1:7">
      <c r="A183" s="6" t="s">
        <v>43</v>
      </c>
      <c r="B183" s="6" t="s">
        <v>270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</row>
    <row r="184" spans="1:7">
      <c r="A184" s="6" t="s">
        <v>43</v>
      </c>
      <c r="B184" s="6" t="s">
        <v>271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</row>
    <row r="185" spans="1:7">
      <c r="A185" s="6" t="s">
        <v>43</v>
      </c>
      <c r="B185" s="6" t="s">
        <v>272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</row>
    <row r="186" spans="1:7">
      <c r="A186" s="6" t="s">
        <v>43</v>
      </c>
      <c r="B186" s="6" t="s">
        <v>273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</row>
    <row r="187" spans="1:7">
      <c r="A187" s="6" t="s">
        <v>43</v>
      </c>
      <c r="B187" s="6" t="s">
        <v>274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</row>
    <row r="188" spans="1:7">
      <c r="A188" s="6" t="s">
        <v>43</v>
      </c>
      <c r="B188" s="6" t="s">
        <v>275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</row>
    <row r="189" spans="1:7">
      <c r="A189" s="6" t="s">
        <v>43</v>
      </c>
      <c r="B189" s="6" t="s">
        <v>276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</row>
    <row r="190" spans="1:7">
      <c r="A190" s="6" t="s">
        <v>43</v>
      </c>
      <c r="B190" s="6" t="s">
        <v>277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</row>
    <row r="191" spans="1:7">
      <c r="A191" s="6" t="s">
        <v>43</v>
      </c>
      <c r="B191" s="6" t="s">
        <v>278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</row>
    <row r="192" spans="1:7">
      <c r="A192" s="6" t="s">
        <v>43</v>
      </c>
      <c r="B192" s="6" t="s">
        <v>279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</row>
    <row r="193" spans="1:7">
      <c r="A193" s="6" t="s">
        <v>44</v>
      </c>
      <c r="B193" s="6" t="s">
        <v>217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</row>
    <row r="194" spans="1:7">
      <c r="A194" s="6" t="s">
        <v>44</v>
      </c>
      <c r="B194" s="6" t="s">
        <v>218</v>
      </c>
      <c r="C194" s="6">
        <v>5.1000000000000005</v>
      </c>
      <c r="D194" s="6">
        <v>0</v>
      </c>
      <c r="E194" s="6">
        <v>0</v>
      </c>
      <c r="F194" s="6">
        <v>0</v>
      </c>
      <c r="G194" s="6">
        <v>0</v>
      </c>
    </row>
    <row r="195" spans="1:7">
      <c r="A195" s="6" t="s">
        <v>44</v>
      </c>
      <c r="B195" s="6" t="s">
        <v>219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</row>
    <row r="196" spans="1:7">
      <c r="A196" s="6" t="s">
        <v>44</v>
      </c>
      <c r="B196" s="6" t="s">
        <v>220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</row>
    <row r="197" spans="1:7">
      <c r="A197" s="6" t="s">
        <v>44</v>
      </c>
      <c r="B197" s="6" t="s">
        <v>221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</row>
    <row r="198" spans="1:7">
      <c r="A198" s="6" t="s">
        <v>44</v>
      </c>
      <c r="B198" s="6" t="s">
        <v>222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</row>
    <row r="199" spans="1:7">
      <c r="A199" s="6" t="s">
        <v>44</v>
      </c>
      <c r="B199" s="6" t="s">
        <v>223</v>
      </c>
      <c r="C199" s="6">
        <v>11</v>
      </c>
      <c r="D199" s="6">
        <v>0</v>
      </c>
      <c r="E199" s="6">
        <v>0</v>
      </c>
      <c r="F199" s="6">
        <v>0</v>
      </c>
      <c r="G199" s="6">
        <v>0</v>
      </c>
    </row>
    <row r="200" spans="1:7">
      <c r="A200" s="6" t="s">
        <v>44</v>
      </c>
      <c r="B200" s="6" t="s">
        <v>224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</row>
    <row r="201" spans="1:7">
      <c r="A201" s="6" t="s">
        <v>44</v>
      </c>
      <c r="B201" s="6" t="s">
        <v>225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</row>
    <row r="202" spans="1:7">
      <c r="A202" s="6" t="s">
        <v>44</v>
      </c>
      <c r="B202" s="6" t="s">
        <v>226</v>
      </c>
      <c r="C202" s="6">
        <v>0.30799999999999994</v>
      </c>
      <c r="D202" s="6">
        <v>0</v>
      </c>
      <c r="E202" s="6">
        <v>0</v>
      </c>
      <c r="F202" s="6">
        <v>0</v>
      </c>
      <c r="G202" s="6">
        <v>0</v>
      </c>
    </row>
    <row r="203" spans="1:7">
      <c r="A203" s="6" t="s">
        <v>44</v>
      </c>
      <c r="B203" s="6" t="s">
        <v>227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</row>
    <row r="204" spans="1:7">
      <c r="A204" s="6" t="s">
        <v>44</v>
      </c>
      <c r="B204" s="6" t="s">
        <v>228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</row>
    <row r="205" spans="1:7">
      <c r="A205" s="6" t="s">
        <v>44</v>
      </c>
      <c r="B205" s="6" t="s">
        <v>229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</row>
    <row r="206" spans="1:7">
      <c r="A206" s="6" t="s">
        <v>44</v>
      </c>
      <c r="B206" s="6" t="s">
        <v>230</v>
      </c>
      <c r="C206" s="6">
        <v>2.6000000000000005</v>
      </c>
      <c r="D206" s="6">
        <v>0</v>
      </c>
      <c r="E206" s="6">
        <v>0</v>
      </c>
      <c r="F206" s="6">
        <v>0</v>
      </c>
      <c r="G206" s="6">
        <v>0</v>
      </c>
    </row>
    <row r="207" spans="1:7">
      <c r="A207" s="6" t="s">
        <v>44</v>
      </c>
      <c r="B207" s="6" t="s">
        <v>231</v>
      </c>
      <c r="C207" s="6">
        <v>4.7999999999999989</v>
      </c>
      <c r="D207" s="6">
        <v>0</v>
      </c>
      <c r="E207" s="6">
        <v>0</v>
      </c>
      <c r="F207" s="6">
        <v>0</v>
      </c>
      <c r="G207" s="6">
        <v>0</v>
      </c>
    </row>
    <row r="208" spans="1:7">
      <c r="A208" s="6" t="s">
        <v>44</v>
      </c>
      <c r="B208" s="6" t="s">
        <v>232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</row>
    <row r="209" spans="1:7">
      <c r="A209" s="6" t="s">
        <v>44</v>
      </c>
      <c r="B209" s="6" t="s">
        <v>233</v>
      </c>
      <c r="C209" s="6">
        <v>4.6000000000000005</v>
      </c>
      <c r="D209" s="6">
        <v>0</v>
      </c>
      <c r="E209" s="6">
        <v>0</v>
      </c>
      <c r="F209" s="6">
        <v>0</v>
      </c>
      <c r="G209" s="6">
        <v>0</v>
      </c>
    </row>
    <row r="210" spans="1:7">
      <c r="A210" s="6" t="s">
        <v>44</v>
      </c>
      <c r="B210" s="6" t="s">
        <v>234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</row>
    <row r="211" spans="1:7">
      <c r="A211" s="6" t="s">
        <v>44</v>
      </c>
      <c r="B211" s="6" t="s">
        <v>235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</row>
    <row r="212" spans="1:7">
      <c r="A212" s="6" t="s">
        <v>44</v>
      </c>
      <c r="B212" s="6" t="s">
        <v>236</v>
      </c>
      <c r="C212" s="6">
        <v>3.9999999999999994E-2</v>
      </c>
      <c r="D212" s="6">
        <v>0</v>
      </c>
      <c r="E212" s="6">
        <v>0</v>
      </c>
      <c r="F212" s="6">
        <v>0</v>
      </c>
      <c r="G212" s="6">
        <v>0</v>
      </c>
    </row>
    <row r="213" spans="1:7">
      <c r="A213" s="6" t="s">
        <v>44</v>
      </c>
      <c r="B213" s="6" t="s">
        <v>237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</row>
    <row r="214" spans="1:7">
      <c r="A214" s="6" t="s">
        <v>44</v>
      </c>
      <c r="B214" s="6" t="s">
        <v>238</v>
      </c>
      <c r="C214" s="6">
        <v>8.0000000000000019E-3</v>
      </c>
      <c r="D214" s="6">
        <v>0</v>
      </c>
      <c r="E214" s="6">
        <v>0</v>
      </c>
      <c r="F214" s="6">
        <v>0</v>
      </c>
      <c r="G214" s="6">
        <v>0</v>
      </c>
    </row>
    <row r="215" spans="1:7">
      <c r="A215" s="6" t="s">
        <v>44</v>
      </c>
      <c r="B215" s="6" t="s">
        <v>239</v>
      </c>
      <c r="C215" s="6">
        <v>4.4999999999999991E-2</v>
      </c>
      <c r="D215" s="6">
        <v>0</v>
      </c>
      <c r="E215" s="6">
        <v>0</v>
      </c>
      <c r="F215" s="6">
        <v>0</v>
      </c>
      <c r="G215" s="6">
        <v>0</v>
      </c>
    </row>
    <row r="216" spans="1:7">
      <c r="A216" s="6" t="s">
        <v>44</v>
      </c>
      <c r="B216" s="6" t="s">
        <v>240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</row>
    <row r="217" spans="1:7">
      <c r="A217" s="6" t="s">
        <v>44</v>
      </c>
      <c r="B217" s="6" t="s">
        <v>241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</row>
    <row r="218" spans="1:7">
      <c r="A218" s="6" t="s">
        <v>44</v>
      </c>
      <c r="B218" s="6" t="s">
        <v>242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</row>
    <row r="219" spans="1:7">
      <c r="A219" s="6" t="s">
        <v>44</v>
      </c>
      <c r="B219" s="6" t="s">
        <v>243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</row>
    <row r="220" spans="1:7">
      <c r="A220" s="6" t="s">
        <v>44</v>
      </c>
      <c r="B220" s="6" t="s">
        <v>244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</row>
    <row r="221" spans="1:7">
      <c r="A221" s="6" t="s">
        <v>44</v>
      </c>
      <c r="B221" s="6" t="s">
        <v>245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</row>
    <row r="222" spans="1:7">
      <c r="A222" s="6" t="s">
        <v>44</v>
      </c>
      <c r="B222" s="6" t="s">
        <v>246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</row>
    <row r="223" spans="1:7">
      <c r="A223" s="6" t="s">
        <v>44</v>
      </c>
      <c r="B223" s="6" t="s">
        <v>247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</row>
    <row r="224" spans="1:7">
      <c r="A224" s="6" t="s">
        <v>44</v>
      </c>
      <c r="B224" s="6" t="s">
        <v>248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</row>
    <row r="225" spans="1:7">
      <c r="A225" s="6" t="s">
        <v>44</v>
      </c>
      <c r="B225" s="6" t="s">
        <v>249</v>
      </c>
      <c r="C225" s="6">
        <v>3.2000000000000006</v>
      </c>
      <c r="D225" s="6">
        <v>0</v>
      </c>
      <c r="E225" s="6">
        <v>0</v>
      </c>
      <c r="F225" s="6">
        <v>0</v>
      </c>
      <c r="G225" s="6">
        <v>0</v>
      </c>
    </row>
    <row r="226" spans="1:7">
      <c r="A226" s="6" t="s">
        <v>44</v>
      </c>
      <c r="B226" s="6" t="s">
        <v>250</v>
      </c>
      <c r="C226" s="6">
        <v>3.8999999999999993E-2</v>
      </c>
      <c r="D226" s="6">
        <v>0</v>
      </c>
      <c r="E226" s="6">
        <v>0</v>
      </c>
      <c r="F226" s="6">
        <v>0</v>
      </c>
      <c r="G226" s="6">
        <v>0</v>
      </c>
    </row>
    <row r="227" spans="1:7">
      <c r="A227" s="6" t="s">
        <v>44</v>
      </c>
      <c r="B227" s="6" t="s">
        <v>251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</row>
    <row r="228" spans="1:7">
      <c r="A228" s="6" t="s">
        <v>44</v>
      </c>
      <c r="B228" s="6" t="s">
        <v>252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</row>
    <row r="229" spans="1:7">
      <c r="A229" s="6" t="s">
        <v>44</v>
      </c>
      <c r="B229" s="6" t="s">
        <v>253</v>
      </c>
      <c r="C229" s="6">
        <v>66657</v>
      </c>
      <c r="D229" s="6">
        <v>0</v>
      </c>
      <c r="E229" s="6">
        <v>0</v>
      </c>
      <c r="F229" s="6">
        <v>0</v>
      </c>
      <c r="G229" s="6">
        <v>0</v>
      </c>
    </row>
    <row r="230" spans="1:7">
      <c r="A230" s="6" t="s">
        <v>44</v>
      </c>
      <c r="B230" s="6" t="s">
        <v>254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</row>
    <row r="231" spans="1:7">
      <c r="A231" s="6" t="s">
        <v>44</v>
      </c>
      <c r="B231" s="6" t="s">
        <v>255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</row>
    <row r="232" spans="1:7">
      <c r="A232" s="6" t="s">
        <v>44</v>
      </c>
      <c r="B232" s="6" t="s">
        <v>256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</row>
    <row r="233" spans="1:7">
      <c r="A233" s="6" t="s">
        <v>44</v>
      </c>
      <c r="B233" s="6" t="s">
        <v>257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</row>
    <row r="234" spans="1:7">
      <c r="A234" s="6" t="s">
        <v>44</v>
      </c>
      <c r="B234" s="6" t="s">
        <v>258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</row>
    <row r="235" spans="1:7">
      <c r="A235" s="6" t="s">
        <v>44</v>
      </c>
      <c r="B235" s="6" t="s">
        <v>259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</row>
    <row r="236" spans="1:7">
      <c r="A236" s="6" t="s">
        <v>44</v>
      </c>
      <c r="B236" s="6" t="s">
        <v>260</v>
      </c>
      <c r="C236" s="6">
        <v>1.8999999999999995</v>
      </c>
      <c r="D236" s="6">
        <v>0</v>
      </c>
      <c r="E236" s="6">
        <v>0</v>
      </c>
      <c r="F236" s="6">
        <v>0</v>
      </c>
      <c r="G236" s="6">
        <v>0</v>
      </c>
    </row>
    <row r="237" spans="1:7">
      <c r="A237" s="6" t="s">
        <v>44</v>
      </c>
      <c r="B237" s="6" t="s">
        <v>261</v>
      </c>
      <c r="C237" s="6">
        <v>60</v>
      </c>
      <c r="D237" s="6">
        <v>0</v>
      </c>
      <c r="E237" s="6">
        <v>0</v>
      </c>
      <c r="F237" s="6">
        <v>0</v>
      </c>
      <c r="G237" s="6">
        <v>0</v>
      </c>
    </row>
    <row r="238" spans="1:7">
      <c r="A238" s="6" t="s">
        <v>44</v>
      </c>
      <c r="B238" s="6" t="s">
        <v>262</v>
      </c>
      <c r="C238" s="6">
        <v>49</v>
      </c>
      <c r="D238" s="6">
        <v>0</v>
      </c>
      <c r="E238" s="6">
        <v>0</v>
      </c>
      <c r="F238" s="6">
        <v>0</v>
      </c>
      <c r="G238" s="6">
        <v>0</v>
      </c>
    </row>
    <row r="239" spans="1:7">
      <c r="A239" s="6" t="s">
        <v>44</v>
      </c>
      <c r="B239" s="6" t="s">
        <v>263</v>
      </c>
      <c r="C239" s="6">
        <v>136.90000000000003</v>
      </c>
      <c r="D239" s="6">
        <v>0</v>
      </c>
      <c r="E239" s="6">
        <v>0</v>
      </c>
      <c r="F239" s="6">
        <v>0</v>
      </c>
      <c r="G239" s="6">
        <v>0</v>
      </c>
    </row>
    <row r="240" spans="1:7">
      <c r="A240" s="6" t="s">
        <v>44</v>
      </c>
      <c r="B240" s="6" t="s">
        <v>264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</row>
    <row r="241" spans="1:7">
      <c r="A241" s="6" t="s">
        <v>44</v>
      </c>
      <c r="B241" s="6" t="s">
        <v>265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</row>
    <row r="242" spans="1:7">
      <c r="A242" s="6" t="s">
        <v>44</v>
      </c>
      <c r="B242" s="6" t="s">
        <v>266</v>
      </c>
      <c r="C242" s="6">
        <v>20.599999999999998</v>
      </c>
      <c r="D242" s="6">
        <v>0</v>
      </c>
      <c r="E242" s="6">
        <v>0</v>
      </c>
      <c r="F242" s="6">
        <v>0</v>
      </c>
      <c r="G242" s="6">
        <v>0</v>
      </c>
    </row>
    <row r="243" spans="1:7">
      <c r="A243" s="6" t="s">
        <v>44</v>
      </c>
      <c r="B243" s="6" t="s">
        <v>267</v>
      </c>
      <c r="C243" s="6">
        <v>39129</v>
      </c>
      <c r="D243" s="6">
        <v>0</v>
      </c>
      <c r="E243" s="6">
        <v>0</v>
      </c>
      <c r="F243" s="6">
        <v>0</v>
      </c>
      <c r="G243" s="6">
        <v>0</v>
      </c>
    </row>
    <row r="244" spans="1:7">
      <c r="A244" s="6" t="s">
        <v>44</v>
      </c>
      <c r="B244" s="6" t="s">
        <v>268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</row>
    <row r="245" spans="1:7">
      <c r="A245" s="6" t="s">
        <v>44</v>
      </c>
      <c r="B245" s="6" t="s">
        <v>269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</row>
    <row r="246" spans="1:7">
      <c r="A246" s="6" t="s">
        <v>44</v>
      </c>
      <c r="B246" s="6" t="s">
        <v>270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</row>
    <row r="247" spans="1:7">
      <c r="A247" s="6" t="s">
        <v>44</v>
      </c>
      <c r="B247" s="6" t="s">
        <v>271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</row>
    <row r="248" spans="1:7">
      <c r="A248" s="6" t="s">
        <v>44</v>
      </c>
      <c r="B248" s="6" t="s">
        <v>272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</row>
    <row r="249" spans="1:7">
      <c r="A249" s="6" t="s">
        <v>44</v>
      </c>
      <c r="B249" s="6" t="s">
        <v>273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</row>
    <row r="250" spans="1:7">
      <c r="A250" s="6" t="s">
        <v>44</v>
      </c>
      <c r="B250" s="6" t="s">
        <v>274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</row>
    <row r="251" spans="1:7">
      <c r="A251" s="6" t="s">
        <v>44</v>
      </c>
      <c r="B251" s="6" t="s">
        <v>275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</row>
    <row r="252" spans="1:7">
      <c r="A252" s="6" t="s">
        <v>44</v>
      </c>
      <c r="B252" s="6" t="s">
        <v>276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</row>
    <row r="253" spans="1:7">
      <c r="A253" s="6" t="s">
        <v>44</v>
      </c>
      <c r="B253" s="6" t="s">
        <v>277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</row>
    <row r="254" spans="1:7">
      <c r="A254" s="6" t="s">
        <v>44</v>
      </c>
      <c r="B254" s="6" t="s">
        <v>278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</row>
    <row r="255" spans="1:7">
      <c r="A255" s="6" t="s">
        <v>44</v>
      </c>
      <c r="B255" s="6" t="s">
        <v>279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</row>
    <row r="256" spans="1:7">
      <c r="A256" s="6" t="s">
        <v>215</v>
      </c>
      <c r="B256" s="6" t="s">
        <v>217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</row>
    <row r="257" spans="1:7">
      <c r="A257" s="6" t="s">
        <v>215</v>
      </c>
      <c r="B257" s="6" t="s">
        <v>218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</row>
    <row r="258" spans="1:7">
      <c r="A258" s="6" t="s">
        <v>215</v>
      </c>
      <c r="B258" s="6" t="s">
        <v>219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</row>
    <row r="259" spans="1:7">
      <c r="A259" s="6" t="s">
        <v>215</v>
      </c>
      <c r="B259" s="6" t="s">
        <v>220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</row>
    <row r="260" spans="1:7">
      <c r="A260" s="6" t="s">
        <v>215</v>
      </c>
      <c r="B260" s="6" t="s">
        <v>221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</row>
    <row r="261" spans="1:7">
      <c r="A261" s="6" t="s">
        <v>215</v>
      </c>
      <c r="B261" s="6" t="s">
        <v>222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</row>
    <row r="262" spans="1:7">
      <c r="A262" s="6" t="s">
        <v>215</v>
      </c>
      <c r="B262" s="6" t="s">
        <v>223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</row>
    <row r="263" spans="1:7">
      <c r="A263" s="6" t="s">
        <v>215</v>
      </c>
      <c r="B263" s="6" t="s">
        <v>224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</row>
    <row r="264" spans="1:7">
      <c r="A264" s="6" t="s">
        <v>215</v>
      </c>
      <c r="B264" s="6" t="s">
        <v>225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</row>
    <row r="265" spans="1:7">
      <c r="A265" s="6" t="s">
        <v>215</v>
      </c>
      <c r="B265" s="6" t="s">
        <v>226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</row>
    <row r="266" spans="1:7">
      <c r="A266" s="6" t="s">
        <v>215</v>
      </c>
      <c r="B266" s="6" t="s">
        <v>227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</row>
    <row r="267" spans="1:7">
      <c r="A267" s="6" t="s">
        <v>215</v>
      </c>
      <c r="B267" s="6" t="s">
        <v>228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</row>
    <row r="268" spans="1:7">
      <c r="A268" s="6" t="s">
        <v>215</v>
      </c>
      <c r="B268" s="6" t="s">
        <v>229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</row>
    <row r="269" spans="1:7">
      <c r="A269" s="6" t="s">
        <v>215</v>
      </c>
      <c r="B269" s="6" t="s">
        <v>230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</row>
    <row r="270" spans="1:7">
      <c r="A270" s="6" t="s">
        <v>215</v>
      </c>
      <c r="B270" s="6" t="s">
        <v>231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</row>
    <row r="271" spans="1:7">
      <c r="A271" s="6" t="s">
        <v>215</v>
      </c>
      <c r="B271" s="6" t="s">
        <v>232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</row>
    <row r="272" spans="1:7">
      <c r="A272" s="6" t="s">
        <v>215</v>
      </c>
      <c r="B272" s="6" t="s">
        <v>233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</row>
    <row r="273" spans="1:7">
      <c r="A273" s="6" t="s">
        <v>215</v>
      </c>
      <c r="B273" s="6" t="s">
        <v>234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</row>
    <row r="274" spans="1:7">
      <c r="A274" s="6" t="s">
        <v>215</v>
      </c>
      <c r="B274" s="6" t="s">
        <v>235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</row>
    <row r="275" spans="1:7">
      <c r="A275" s="6" t="s">
        <v>215</v>
      </c>
      <c r="B275" s="6" t="s">
        <v>236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</row>
    <row r="276" spans="1:7">
      <c r="A276" s="6" t="s">
        <v>215</v>
      </c>
      <c r="B276" s="6" t="s">
        <v>237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</row>
    <row r="277" spans="1:7">
      <c r="A277" s="6" t="s">
        <v>215</v>
      </c>
      <c r="B277" s="6" t="s">
        <v>238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</row>
    <row r="278" spans="1:7">
      <c r="A278" s="6" t="s">
        <v>215</v>
      </c>
      <c r="B278" s="6" t="s">
        <v>239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</row>
    <row r="279" spans="1:7">
      <c r="A279" s="6" t="s">
        <v>215</v>
      </c>
      <c r="B279" s="6" t="s">
        <v>240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</row>
    <row r="280" spans="1:7">
      <c r="A280" s="6" t="s">
        <v>215</v>
      </c>
      <c r="B280" s="6" t="s">
        <v>241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</row>
    <row r="281" spans="1:7">
      <c r="A281" s="6" t="s">
        <v>215</v>
      </c>
      <c r="B281" s="6" t="s">
        <v>242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</row>
    <row r="282" spans="1:7">
      <c r="A282" s="6" t="s">
        <v>215</v>
      </c>
      <c r="B282" s="6" t="s">
        <v>243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</row>
    <row r="283" spans="1:7">
      <c r="A283" s="6" t="s">
        <v>215</v>
      </c>
      <c r="B283" s="6" t="s">
        <v>244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</row>
    <row r="284" spans="1:7">
      <c r="A284" s="6" t="s">
        <v>215</v>
      </c>
      <c r="B284" s="6" t="s">
        <v>245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</row>
    <row r="285" spans="1:7">
      <c r="A285" s="6" t="s">
        <v>215</v>
      </c>
      <c r="B285" s="6" t="s">
        <v>246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</row>
    <row r="286" spans="1:7">
      <c r="A286" s="6" t="s">
        <v>215</v>
      </c>
      <c r="B286" s="6" t="s">
        <v>247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</row>
    <row r="287" spans="1:7">
      <c r="A287" s="6" t="s">
        <v>215</v>
      </c>
      <c r="B287" s="6" t="s">
        <v>248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</row>
    <row r="288" spans="1:7">
      <c r="A288" s="6" t="s">
        <v>215</v>
      </c>
      <c r="B288" s="6" t="s">
        <v>249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</row>
    <row r="289" spans="1:7">
      <c r="A289" s="6" t="s">
        <v>215</v>
      </c>
      <c r="B289" s="6" t="s">
        <v>250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</row>
    <row r="290" spans="1:7">
      <c r="A290" s="6" t="s">
        <v>215</v>
      </c>
      <c r="B290" s="6" t="s">
        <v>251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</row>
    <row r="291" spans="1:7">
      <c r="A291" s="6" t="s">
        <v>215</v>
      </c>
      <c r="B291" s="6" t="s">
        <v>252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</row>
    <row r="292" spans="1:7">
      <c r="A292" s="6" t="s">
        <v>215</v>
      </c>
      <c r="B292" s="6" t="s">
        <v>253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</row>
    <row r="293" spans="1:7">
      <c r="A293" s="6" t="s">
        <v>215</v>
      </c>
      <c r="B293" s="6" t="s">
        <v>254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</row>
    <row r="294" spans="1:7">
      <c r="A294" s="6" t="s">
        <v>215</v>
      </c>
      <c r="B294" s="6" t="s">
        <v>255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</row>
    <row r="295" spans="1:7">
      <c r="A295" s="6" t="s">
        <v>215</v>
      </c>
      <c r="B295" s="6" t="s">
        <v>256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</row>
    <row r="296" spans="1:7">
      <c r="A296" s="6" t="s">
        <v>215</v>
      </c>
      <c r="B296" s="6" t="s">
        <v>257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</row>
    <row r="297" spans="1:7">
      <c r="A297" s="6" t="s">
        <v>215</v>
      </c>
      <c r="B297" s="6" t="s">
        <v>258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</row>
    <row r="298" spans="1:7">
      <c r="A298" s="6" t="s">
        <v>215</v>
      </c>
      <c r="B298" s="6" t="s">
        <v>259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</row>
    <row r="299" spans="1:7">
      <c r="A299" s="6" t="s">
        <v>215</v>
      </c>
      <c r="B299" s="6" t="s">
        <v>260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</row>
    <row r="300" spans="1:7">
      <c r="A300" s="6" t="s">
        <v>215</v>
      </c>
      <c r="B300" s="6" t="s">
        <v>261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</row>
    <row r="301" spans="1:7">
      <c r="A301" s="6" t="s">
        <v>215</v>
      </c>
      <c r="B301" s="6" t="s">
        <v>262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</row>
    <row r="302" spans="1:7">
      <c r="A302" s="6" t="s">
        <v>215</v>
      </c>
      <c r="B302" s="6" t="s">
        <v>263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</row>
    <row r="303" spans="1:7">
      <c r="A303" s="6" t="s">
        <v>215</v>
      </c>
      <c r="B303" s="6" t="s">
        <v>264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</row>
    <row r="304" spans="1:7">
      <c r="A304" s="6" t="s">
        <v>215</v>
      </c>
      <c r="B304" s="6" t="s">
        <v>265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</row>
    <row r="305" spans="1:7">
      <c r="A305" s="6" t="s">
        <v>215</v>
      </c>
      <c r="B305" s="6" t="s">
        <v>266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</row>
    <row r="306" spans="1:7">
      <c r="A306" s="6" t="s">
        <v>215</v>
      </c>
      <c r="B306" s="6" t="s">
        <v>267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</row>
    <row r="307" spans="1:7">
      <c r="A307" s="6" t="s">
        <v>215</v>
      </c>
      <c r="B307" s="6" t="s">
        <v>268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</row>
    <row r="308" spans="1:7">
      <c r="A308" s="6" t="s">
        <v>215</v>
      </c>
      <c r="B308" s="6" t="s">
        <v>269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</row>
    <row r="309" spans="1:7">
      <c r="A309" s="6" t="s">
        <v>215</v>
      </c>
      <c r="B309" s="6" t="s">
        <v>270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</row>
    <row r="310" spans="1:7">
      <c r="A310" s="6" t="s">
        <v>215</v>
      </c>
      <c r="B310" s="6" t="s">
        <v>271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</row>
    <row r="311" spans="1:7">
      <c r="A311" s="6" t="s">
        <v>215</v>
      </c>
      <c r="B311" s="6" t="s">
        <v>272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</row>
    <row r="312" spans="1:7">
      <c r="A312" s="6" t="s">
        <v>215</v>
      </c>
      <c r="B312" s="6" t="s">
        <v>273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</row>
    <row r="313" spans="1:7">
      <c r="A313" s="6" t="s">
        <v>215</v>
      </c>
      <c r="B313" s="6" t="s">
        <v>274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</row>
    <row r="314" spans="1:7">
      <c r="A314" s="6" t="s">
        <v>215</v>
      </c>
      <c r="B314" s="6" t="s">
        <v>275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</row>
    <row r="315" spans="1:7">
      <c r="A315" s="6" t="s">
        <v>215</v>
      </c>
      <c r="B315" s="6" t="s">
        <v>276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</row>
    <row r="316" spans="1:7">
      <c r="A316" s="6" t="s">
        <v>215</v>
      </c>
      <c r="B316" s="6" t="s">
        <v>277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</row>
    <row r="317" spans="1:7">
      <c r="A317" s="6" t="s">
        <v>215</v>
      </c>
      <c r="B317" s="6" t="s">
        <v>278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</row>
    <row r="318" spans="1:7">
      <c r="A318" s="6" t="s">
        <v>215</v>
      </c>
      <c r="B318" s="6" t="s">
        <v>279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</row>
    <row r="319" spans="1:7">
      <c r="A319" s="6" t="s">
        <v>45</v>
      </c>
      <c r="B319" s="6" t="s">
        <v>217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</row>
    <row r="320" spans="1:7">
      <c r="A320" s="6" t="s">
        <v>45</v>
      </c>
      <c r="B320" s="6" t="s">
        <v>218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</row>
    <row r="321" spans="1:7">
      <c r="A321" s="6" t="s">
        <v>45</v>
      </c>
      <c r="B321" s="6" t="s">
        <v>219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</row>
    <row r="322" spans="1:7">
      <c r="A322" s="6" t="s">
        <v>45</v>
      </c>
      <c r="B322" s="6" t="s">
        <v>220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</row>
    <row r="323" spans="1:7">
      <c r="A323" s="6" t="s">
        <v>45</v>
      </c>
      <c r="B323" s="6" t="s">
        <v>221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</row>
    <row r="324" spans="1:7">
      <c r="A324" s="6" t="s">
        <v>45</v>
      </c>
      <c r="B324" s="6" t="s">
        <v>222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</row>
    <row r="325" spans="1:7">
      <c r="A325" s="6" t="s">
        <v>45</v>
      </c>
      <c r="B325" s="6" t="s">
        <v>223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</row>
    <row r="326" spans="1:7">
      <c r="A326" s="6" t="s">
        <v>45</v>
      </c>
      <c r="B326" s="6" t="s">
        <v>224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</row>
    <row r="327" spans="1:7">
      <c r="A327" s="6" t="s">
        <v>45</v>
      </c>
      <c r="B327" s="6" t="s">
        <v>225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</row>
    <row r="328" spans="1:7">
      <c r="A328" s="6" t="s">
        <v>45</v>
      </c>
      <c r="B328" s="6" t="s">
        <v>226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</row>
    <row r="329" spans="1:7">
      <c r="A329" s="6" t="s">
        <v>45</v>
      </c>
      <c r="B329" s="6" t="s">
        <v>227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</row>
    <row r="330" spans="1:7">
      <c r="A330" s="6" t="s">
        <v>45</v>
      </c>
      <c r="B330" s="6" t="s">
        <v>228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</row>
    <row r="331" spans="1:7">
      <c r="A331" s="6" t="s">
        <v>45</v>
      </c>
      <c r="B331" s="6" t="s">
        <v>229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</row>
    <row r="332" spans="1:7">
      <c r="A332" s="6" t="s">
        <v>45</v>
      </c>
      <c r="B332" s="6" t="s">
        <v>230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</row>
    <row r="333" spans="1:7">
      <c r="A333" s="6" t="s">
        <v>45</v>
      </c>
      <c r="B333" s="6" t="s">
        <v>231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</row>
    <row r="334" spans="1:7">
      <c r="A334" s="6" t="s">
        <v>45</v>
      </c>
      <c r="B334" s="6" t="s">
        <v>232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</row>
    <row r="335" spans="1:7">
      <c r="A335" s="6" t="s">
        <v>45</v>
      </c>
      <c r="B335" s="6" t="s">
        <v>233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</row>
    <row r="336" spans="1:7">
      <c r="A336" s="6" t="s">
        <v>45</v>
      </c>
      <c r="B336" s="6" t="s">
        <v>234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</row>
    <row r="337" spans="1:7">
      <c r="A337" s="6" t="s">
        <v>45</v>
      </c>
      <c r="B337" s="6" t="s">
        <v>235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</row>
    <row r="338" spans="1:7">
      <c r="A338" s="6" t="s">
        <v>45</v>
      </c>
      <c r="B338" s="6" t="s">
        <v>236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</row>
    <row r="339" spans="1:7">
      <c r="A339" s="6" t="s">
        <v>45</v>
      </c>
      <c r="B339" s="6" t="s">
        <v>237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</row>
    <row r="340" spans="1:7">
      <c r="A340" s="6" t="s">
        <v>45</v>
      </c>
      <c r="B340" s="6" t="s">
        <v>238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</row>
    <row r="341" spans="1:7">
      <c r="A341" s="6" t="s">
        <v>45</v>
      </c>
      <c r="B341" s="6" t="s">
        <v>239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</row>
    <row r="342" spans="1:7">
      <c r="A342" s="6" t="s">
        <v>45</v>
      </c>
      <c r="B342" s="6" t="s">
        <v>240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</row>
    <row r="343" spans="1:7">
      <c r="A343" s="6" t="s">
        <v>45</v>
      </c>
      <c r="B343" s="6" t="s">
        <v>241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</row>
    <row r="344" spans="1:7">
      <c r="A344" s="6" t="s">
        <v>45</v>
      </c>
      <c r="B344" s="6" t="s">
        <v>242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</row>
    <row r="345" spans="1:7">
      <c r="A345" s="6" t="s">
        <v>45</v>
      </c>
      <c r="B345" s="6" t="s">
        <v>243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</row>
    <row r="346" spans="1:7">
      <c r="A346" s="6" t="s">
        <v>45</v>
      </c>
      <c r="B346" s="6" t="s">
        <v>244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</row>
    <row r="347" spans="1:7">
      <c r="A347" s="6" t="s">
        <v>45</v>
      </c>
      <c r="B347" s="6" t="s">
        <v>245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</row>
    <row r="348" spans="1:7">
      <c r="A348" s="6" t="s">
        <v>45</v>
      </c>
      <c r="B348" s="6" t="s">
        <v>246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</row>
    <row r="349" spans="1:7">
      <c r="A349" s="6" t="s">
        <v>45</v>
      </c>
      <c r="B349" s="6" t="s">
        <v>247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</row>
    <row r="350" spans="1:7">
      <c r="A350" s="6" t="s">
        <v>45</v>
      </c>
      <c r="B350" s="6" t="s">
        <v>248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</row>
    <row r="351" spans="1:7">
      <c r="A351" s="6" t="s">
        <v>45</v>
      </c>
      <c r="B351" s="6" t="s">
        <v>249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</row>
    <row r="352" spans="1:7">
      <c r="A352" s="6" t="s">
        <v>45</v>
      </c>
      <c r="B352" s="6" t="s">
        <v>250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</row>
    <row r="353" spans="1:7">
      <c r="A353" s="6" t="s">
        <v>45</v>
      </c>
      <c r="B353" s="6" t="s">
        <v>251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</row>
    <row r="354" spans="1:7">
      <c r="A354" s="6" t="s">
        <v>45</v>
      </c>
      <c r="B354" s="6" t="s">
        <v>252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</row>
    <row r="355" spans="1:7">
      <c r="A355" s="6" t="s">
        <v>45</v>
      </c>
      <c r="B355" s="6" t="s">
        <v>253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</row>
    <row r="356" spans="1:7">
      <c r="A356" s="6" t="s">
        <v>45</v>
      </c>
      <c r="B356" s="6" t="s">
        <v>254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</row>
    <row r="357" spans="1:7">
      <c r="A357" s="6" t="s">
        <v>45</v>
      </c>
      <c r="B357" s="6" t="s">
        <v>255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</row>
    <row r="358" spans="1:7">
      <c r="A358" s="6" t="s">
        <v>45</v>
      </c>
      <c r="B358" s="6" t="s">
        <v>256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</row>
    <row r="359" spans="1:7">
      <c r="A359" s="6" t="s">
        <v>45</v>
      </c>
      <c r="B359" s="6" t="s">
        <v>257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</row>
    <row r="360" spans="1:7">
      <c r="A360" s="6" t="s">
        <v>45</v>
      </c>
      <c r="B360" s="6" t="s">
        <v>258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</row>
    <row r="361" spans="1:7">
      <c r="A361" s="6" t="s">
        <v>45</v>
      </c>
      <c r="B361" s="6" t="s">
        <v>259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</row>
    <row r="362" spans="1:7">
      <c r="A362" s="6" t="s">
        <v>45</v>
      </c>
      <c r="B362" s="6" t="s">
        <v>260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</row>
    <row r="363" spans="1:7">
      <c r="A363" s="6" t="s">
        <v>45</v>
      </c>
      <c r="B363" s="6" t="s">
        <v>261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</row>
    <row r="364" spans="1:7">
      <c r="A364" s="6" t="s">
        <v>45</v>
      </c>
      <c r="B364" s="6" t="s">
        <v>262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</row>
    <row r="365" spans="1:7">
      <c r="A365" s="6" t="s">
        <v>45</v>
      </c>
      <c r="B365" s="6" t="s">
        <v>263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</row>
    <row r="366" spans="1:7">
      <c r="A366" s="6" t="s">
        <v>45</v>
      </c>
      <c r="B366" s="6" t="s">
        <v>264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</row>
    <row r="367" spans="1:7">
      <c r="A367" s="6" t="s">
        <v>45</v>
      </c>
      <c r="B367" s="6" t="s">
        <v>265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</row>
    <row r="368" spans="1:7">
      <c r="A368" s="6" t="s">
        <v>45</v>
      </c>
      <c r="B368" s="6" t="s">
        <v>266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</row>
    <row r="369" spans="1:7">
      <c r="A369" s="6" t="s">
        <v>45</v>
      </c>
      <c r="B369" s="6" t="s">
        <v>267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</row>
    <row r="370" spans="1:7">
      <c r="A370" s="6" t="s">
        <v>45</v>
      </c>
      <c r="B370" s="6" t="s">
        <v>268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</row>
    <row r="371" spans="1:7">
      <c r="A371" s="6" t="s">
        <v>45</v>
      </c>
      <c r="B371" s="6" t="s">
        <v>269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</row>
    <row r="372" spans="1:7">
      <c r="A372" s="6" t="s">
        <v>45</v>
      </c>
      <c r="B372" s="6" t="s">
        <v>270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</row>
    <row r="373" spans="1:7">
      <c r="A373" s="6" t="s">
        <v>45</v>
      </c>
      <c r="B373" s="6" t="s">
        <v>271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</row>
    <row r="374" spans="1:7">
      <c r="A374" s="6" t="s">
        <v>45</v>
      </c>
      <c r="B374" s="6" t="s">
        <v>272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</row>
    <row r="375" spans="1:7">
      <c r="A375" s="6" t="s">
        <v>45</v>
      </c>
      <c r="B375" s="6" t="s">
        <v>273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</row>
    <row r="376" spans="1:7">
      <c r="A376" s="6" t="s">
        <v>45</v>
      </c>
      <c r="B376" s="6" t="s">
        <v>274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</row>
    <row r="377" spans="1:7">
      <c r="A377" s="6" t="s">
        <v>45</v>
      </c>
      <c r="B377" s="6" t="s">
        <v>275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</row>
    <row r="378" spans="1:7">
      <c r="A378" s="6" t="s">
        <v>45</v>
      </c>
      <c r="B378" s="6" t="s">
        <v>276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</row>
    <row r="379" spans="1:7">
      <c r="A379" s="6" t="s">
        <v>45</v>
      </c>
      <c r="B379" s="6" t="s">
        <v>277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</row>
    <row r="380" spans="1:7">
      <c r="A380" s="6" t="s">
        <v>45</v>
      </c>
      <c r="B380" s="6" t="s">
        <v>278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</row>
    <row r="381" spans="1:7">
      <c r="A381" s="6" t="s">
        <v>45</v>
      </c>
      <c r="B381" s="6" t="s">
        <v>279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</row>
    <row r="382" spans="1:7">
      <c r="A382" s="6" t="s">
        <v>0</v>
      </c>
      <c r="B382" s="6" t="s">
        <v>1</v>
      </c>
      <c r="C382" s="6" t="s">
        <v>563</v>
      </c>
      <c r="D382" s="6" t="s">
        <v>563</v>
      </c>
      <c r="E382" s="6" t="s">
        <v>563</v>
      </c>
      <c r="F382" s="6" t="s">
        <v>563</v>
      </c>
      <c r="G382" s="6" t="s">
        <v>563</v>
      </c>
    </row>
    <row r="383" spans="1:7">
      <c r="A383" s="6" t="s">
        <v>3</v>
      </c>
      <c r="B383" s="6" t="s">
        <v>46</v>
      </c>
      <c r="C383" s="6">
        <v>16.668493150684931</v>
      </c>
      <c r="D383" s="6">
        <v>18.446575342465749</v>
      </c>
      <c r="E383" s="6">
        <v>15.328767123287671</v>
      </c>
      <c r="F383" s="6">
        <v>17.32328767123288</v>
      </c>
      <c r="G383" s="6">
        <v>14.724043715846994</v>
      </c>
    </row>
    <row r="384" spans="1:7">
      <c r="A384" s="6" t="s">
        <v>3</v>
      </c>
      <c r="B384" s="6" t="s">
        <v>47</v>
      </c>
      <c r="C384" s="6">
        <v>3.137699845281074</v>
      </c>
      <c r="D384" s="6">
        <v>3.4247202441505595</v>
      </c>
      <c r="E384" s="6">
        <v>3.0194279546681053</v>
      </c>
      <c r="F384" s="6">
        <v>3.0009492168960619</v>
      </c>
      <c r="G384" s="6">
        <v>2.5455833726972124</v>
      </c>
    </row>
    <row r="385" spans="1:7">
      <c r="A385" s="6" t="s">
        <v>3</v>
      </c>
      <c r="B385" s="6" t="s">
        <v>48</v>
      </c>
      <c r="C385" s="6">
        <v>3.3182941903584675</v>
      </c>
      <c r="D385" s="6">
        <v>3.593140153755173</v>
      </c>
      <c r="E385" s="6">
        <v>3.1568123393316192</v>
      </c>
      <c r="F385" s="6">
        <v>3.1348314606741576</v>
      </c>
      <c r="G385" s="6">
        <v>2.5809682804674456</v>
      </c>
    </row>
    <row r="386" spans="1:7">
      <c r="A386" s="6" t="s">
        <v>3</v>
      </c>
      <c r="B386" s="6" t="s">
        <v>49</v>
      </c>
      <c r="C386" s="6">
        <v>7694.8242859591819</v>
      </c>
      <c r="D386" s="6">
        <v>7478.9433616256729</v>
      </c>
      <c r="E386" s="6">
        <v>6847.2599851031591</v>
      </c>
      <c r="F386" s="6">
        <v>8230.8336568294581</v>
      </c>
      <c r="G386" s="6">
        <v>8180.3015660371548</v>
      </c>
    </row>
    <row r="387" spans="1:7">
      <c r="A387" s="6" t="s">
        <v>3</v>
      </c>
      <c r="B387" s="6" t="s">
        <v>50</v>
      </c>
      <c r="C387" s="6">
        <v>25533.690723927597</v>
      </c>
      <c r="D387" s="6">
        <v>26872.891700317901</v>
      </c>
      <c r="E387" s="6">
        <v>21615.51481158529</v>
      </c>
      <c r="F387" s="6">
        <v>25802.276295004711</v>
      </c>
      <c r="G387" s="6">
        <v>21113.098866600067</v>
      </c>
    </row>
    <row r="388" spans="1:7">
      <c r="A388" s="6" t="s">
        <v>3</v>
      </c>
      <c r="B388" s="6" t="s">
        <v>51</v>
      </c>
      <c r="C388" s="6">
        <v>14.70958904109589</v>
      </c>
      <c r="D388" s="6">
        <v>16.646575342465752</v>
      </c>
      <c r="E388" s="6">
        <v>13.457534246575342</v>
      </c>
      <c r="F388" s="6">
        <v>15.287671232876713</v>
      </c>
      <c r="G388" s="6">
        <v>12.672131147540984</v>
      </c>
    </row>
    <row r="389" spans="1:7">
      <c r="A389" s="6" t="s">
        <v>3</v>
      </c>
      <c r="B389" s="6" t="s">
        <v>358</v>
      </c>
      <c r="C389" s="6">
        <v>1617.9999999999998</v>
      </c>
      <c r="D389" s="6">
        <v>1691.0000000000007</v>
      </c>
      <c r="E389" s="6">
        <v>1556.0000000000002</v>
      </c>
      <c r="F389" s="6">
        <v>1779.9999999999998</v>
      </c>
      <c r="G389" s="6">
        <v>1797</v>
      </c>
    </row>
    <row r="390" spans="1:7">
      <c r="A390" s="6" t="s">
        <v>3</v>
      </c>
      <c r="B390" s="6" t="s">
        <v>356</v>
      </c>
      <c r="C390" s="6">
        <v>5369</v>
      </c>
      <c r="D390" s="6">
        <v>6076</v>
      </c>
      <c r="E390" s="6">
        <v>4912</v>
      </c>
      <c r="F390" s="6">
        <v>5580</v>
      </c>
      <c r="G390" s="6">
        <v>4638</v>
      </c>
    </row>
    <row r="391" spans="1:7">
      <c r="A391" s="6" t="s">
        <v>3</v>
      </c>
      <c r="B391" s="6" t="s">
        <v>52</v>
      </c>
      <c r="C391" s="6">
        <v>9.9493277591173221</v>
      </c>
      <c r="D391" s="6">
        <v>10.121835562775427</v>
      </c>
      <c r="E391" s="6">
        <v>11.214032411397818</v>
      </c>
      <c r="F391" s="6">
        <v>12.090447930489042</v>
      </c>
      <c r="G391" s="6">
        <v>12.922274506327909</v>
      </c>
    </row>
    <row r="392" spans="1:7">
      <c r="A392" s="6" t="s">
        <v>3</v>
      </c>
      <c r="B392" s="6" t="s">
        <v>53</v>
      </c>
      <c r="C392" s="6">
        <v>12.722298445442576</v>
      </c>
      <c r="D392" s="6">
        <v>13.908375928864245</v>
      </c>
      <c r="E392" s="6">
        <v>16.542755981683644</v>
      </c>
      <c r="F392" s="6">
        <v>17.793551317517068</v>
      </c>
      <c r="G392" s="6">
        <v>20.274176956058778</v>
      </c>
    </row>
    <row r="393" spans="1:7">
      <c r="A393" s="6" t="s">
        <v>3</v>
      </c>
      <c r="B393" s="6" t="s">
        <v>54</v>
      </c>
      <c r="C393" s="6">
        <v>7.357492179505086</v>
      </c>
      <c r="D393" s="6">
        <v>7.1438379130188512</v>
      </c>
      <c r="E393" s="6">
        <v>7.7379037518251694</v>
      </c>
      <c r="F393" s="6">
        <v>8.2908015607129872</v>
      </c>
      <c r="G393" s="6">
        <v>8.7182019730307019</v>
      </c>
    </row>
    <row r="394" spans="1:7">
      <c r="A394" s="6" t="s">
        <v>3</v>
      </c>
      <c r="B394" s="6" t="s">
        <v>55</v>
      </c>
      <c r="C394" s="6">
        <v>0.13453379331722257</v>
      </c>
      <c r="D394" s="6">
        <v>0.11641232551300626</v>
      </c>
      <c r="E394" s="6">
        <v>0.21642231919644564</v>
      </c>
      <c r="F394" s="6">
        <v>9.7250080505879632E-2</v>
      </c>
      <c r="G394" s="6">
        <v>0.22120013702894031</v>
      </c>
    </row>
    <row r="395" spans="1:7">
      <c r="A395" s="6" t="s">
        <v>3</v>
      </c>
      <c r="B395" s="6" t="s">
        <v>56</v>
      </c>
      <c r="C395" s="6">
        <v>565299.30021739122</v>
      </c>
      <c r="D395" s="6">
        <v>506957.94913043478</v>
      </c>
      <c r="E395" s="6">
        <v>566304.42592592596</v>
      </c>
      <c r="F395" s="6">
        <v>403257.39130434784</v>
      </c>
      <c r="G395" s="6">
        <v>584916.12962962966</v>
      </c>
    </row>
    <row r="396" spans="1:7">
      <c r="A396" s="6" t="s">
        <v>3</v>
      </c>
      <c r="B396" s="6" t="s">
        <v>57</v>
      </c>
      <c r="C396" s="6">
        <v>611249.6469565219</v>
      </c>
      <c r="D396" s="6">
        <v>590741.97260869574</v>
      </c>
      <c r="E396" s="6">
        <v>606411.11111111112</v>
      </c>
      <c r="F396" s="6">
        <v>578526.51043478248</v>
      </c>
      <c r="G396" s="6">
        <v>893590.03703703708</v>
      </c>
    </row>
    <row r="397" spans="1:7">
      <c r="A397" s="6" t="s">
        <v>3</v>
      </c>
      <c r="B397" s="6" t="s">
        <v>58</v>
      </c>
      <c r="C397" s="6">
        <v>0.10762663807187375</v>
      </c>
      <c r="D397" s="6">
        <v>9.4599609657512115E-2</v>
      </c>
      <c r="E397" s="6">
        <v>0.18114868128502748</v>
      </c>
      <c r="F397" s="6">
        <v>8.2554280239623842E-2</v>
      </c>
      <c r="G397" s="6">
        <v>0.18764206726435773</v>
      </c>
    </row>
    <row r="398" spans="1:7">
      <c r="A398" s="6" t="s">
        <v>3</v>
      </c>
      <c r="B398" s="6" t="s">
        <v>59</v>
      </c>
      <c r="C398" s="6">
        <v>1.4046741909034155</v>
      </c>
      <c r="D398" s="6">
        <v>2.0010219738026436</v>
      </c>
      <c r="E398" s="6">
        <v>3.344715790434214</v>
      </c>
      <c r="F398" s="6">
        <v>3.5476910125084102</v>
      </c>
      <c r="G398" s="6">
        <v>2.8662770650273988</v>
      </c>
    </row>
    <row r="399" spans="1:7">
      <c r="A399" s="6" t="s">
        <v>3</v>
      </c>
      <c r="B399" s="6" t="s">
        <v>60</v>
      </c>
      <c r="C399" s="6">
        <v>6.0622596053709907</v>
      </c>
      <c r="D399" s="6">
        <v>6.2627111083422395</v>
      </c>
      <c r="E399" s="6">
        <v>5.4731052919944458</v>
      </c>
      <c r="F399" s="6">
        <v>5.4481464367808758</v>
      </c>
      <c r="G399" s="6">
        <v>4.1416625564030705</v>
      </c>
    </row>
    <row r="400" spans="1:7">
      <c r="A400" s="6" t="s">
        <v>3</v>
      </c>
      <c r="B400" s="6" t="s">
        <v>61</v>
      </c>
      <c r="C400" s="6">
        <v>1.2929369593994962</v>
      </c>
      <c r="D400" s="6">
        <v>0.79586087550858109</v>
      </c>
      <c r="E400" s="6">
        <v>0.44691155107400504</v>
      </c>
      <c r="F400" s="6">
        <v>0.87168690386645109</v>
      </c>
      <c r="G400" s="6">
        <v>0.32419407172045134</v>
      </c>
    </row>
    <row r="401" spans="1:7">
      <c r="A401" s="6" t="s">
        <v>3</v>
      </c>
      <c r="B401" s="6" t="s">
        <v>62</v>
      </c>
      <c r="C401" s="6">
        <v>7.838119501258757</v>
      </c>
      <c r="D401" s="6">
        <v>4.9842467457425705</v>
      </c>
      <c r="E401" s="6">
        <v>2.4459939752365831</v>
      </c>
      <c r="F401" s="6">
        <v>4.7490778992885589</v>
      </c>
      <c r="G401" s="6">
        <v>1.3427024478524447</v>
      </c>
    </row>
    <row r="402" spans="1:7">
      <c r="A402" s="6" t="s">
        <v>3</v>
      </c>
      <c r="B402" s="6" t="s">
        <v>63</v>
      </c>
      <c r="C402" s="6">
        <v>7.3569928793210421E-2</v>
      </c>
      <c r="D402" s="6">
        <v>5.2467679662528695E-2</v>
      </c>
      <c r="E402" s="6">
        <v>2.7898092236200423E-2</v>
      </c>
      <c r="F402" s="6">
        <v>5.0262778856767325E-2</v>
      </c>
      <c r="G402" s="6">
        <v>1.7990312140049203E-2</v>
      </c>
    </row>
    <row r="403" spans="1:7">
      <c r="A403" s="6" t="s">
        <v>3</v>
      </c>
      <c r="B403" s="6" t="s">
        <v>64</v>
      </c>
      <c r="C403" s="6">
        <v>0.50031090507564935</v>
      </c>
      <c r="D403" s="6">
        <v>0.55862442292632641</v>
      </c>
      <c r="E403" s="6">
        <v>0.57411649778573304</v>
      </c>
      <c r="F403" s="6">
        <v>0.59830112083029441</v>
      </c>
      <c r="G403" s="6">
        <v>0.58982452909446936</v>
      </c>
    </row>
    <row r="404" spans="1:7">
      <c r="A404" s="6" t="s">
        <v>3</v>
      </c>
      <c r="B404" s="6" t="s">
        <v>65</v>
      </c>
      <c r="C404" s="6">
        <v>2.6062347536196673E-2</v>
      </c>
      <c r="D404" s="6">
        <v>3.3896501387779852E-2</v>
      </c>
      <c r="E404" s="6">
        <v>2.2537815175823629E-2</v>
      </c>
      <c r="F404" s="6">
        <v>1.8123451608176473E-2</v>
      </c>
      <c r="G404" s="6">
        <v>1.8800203502846231E-2</v>
      </c>
    </row>
    <row r="405" spans="1:7">
      <c r="A405" s="6" t="s">
        <v>3</v>
      </c>
      <c r="B405" s="6" t="s">
        <v>66</v>
      </c>
      <c r="C405" s="6">
        <v>7.9356450266448095E-3</v>
      </c>
      <c r="D405" s="6">
        <v>6.8703169771200563E-3</v>
      </c>
      <c r="E405" s="6">
        <v>8.6234559592316129E-3</v>
      </c>
      <c r="F405" s="6">
        <v>1.1887355742937155E-2</v>
      </c>
      <c r="G405" s="6">
        <v>1.5333999227155384E-2</v>
      </c>
    </row>
    <row r="406" spans="1:7">
      <c r="A406" s="6" t="s">
        <v>3</v>
      </c>
      <c r="B406" s="6" t="s">
        <v>67</v>
      </c>
      <c r="C406" s="6">
        <v>-3.0903255319393391E-2</v>
      </c>
      <c r="D406" s="6">
        <v>-2.3538025380483236E-2</v>
      </c>
      <c r="E406" s="6">
        <v>1.6195876940102734E-4</v>
      </c>
      <c r="F406" s="6">
        <v>7.6405410031913541E-3</v>
      </c>
      <c r="G406" s="6">
        <v>5.1773147509312605E-3</v>
      </c>
    </row>
    <row r="407" spans="1:7">
      <c r="A407" s="6" t="s">
        <v>3</v>
      </c>
      <c r="B407" s="6" t="s">
        <v>68</v>
      </c>
      <c r="C407" s="6">
        <v>9.3020683718597341E-3</v>
      </c>
      <c r="D407" s="6">
        <v>1.0559039721307064E-2</v>
      </c>
      <c r="E407" s="6">
        <v>8.7813647644296548E-3</v>
      </c>
      <c r="F407" s="6">
        <v>1.6408335984953573E-2</v>
      </c>
      <c r="G407" s="6">
        <v>1.3394043287827706E-2</v>
      </c>
    </row>
    <row r="408" spans="1:7">
      <c r="A408" s="6" t="s">
        <v>3</v>
      </c>
      <c r="B408" s="6" t="s">
        <v>69</v>
      </c>
      <c r="C408" s="6">
        <v>0.78972879173441546</v>
      </c>
      <c r="D408" s="6">
        <v>0.77389854178111683</v>
      </c>
      <c r="E408" s="6">
        <v>0.77275581716113917</v>
      </c>
      <c r="F408" s="6">
        <v>0.78374001052456421</v>
      </c>
      <c r="G408" s="6">
        <v>0.78032594697232727</v>
      </c>
    </row>
    <row r="409" spans="1:7">
      <c r="A409" s="6" t="s">
        <v>3</v>
      </c>
      <c r="B409" s="6" t="s">
        <v>70</v>
      </c>
      <c r="C409" s="6">
        <v>0.21027120826558438</v>
      </c>
      <c r="D409" s="6">
        <v>0.22610145821888322</v>
      </c>
      <c r="E409" s="6">
        <v>0.22724418283886125</v>
      </c>
      <c r="F409" s="6">
        <v>0.21625998947543559</v>
      </c>
      <c r="G409" s="6">
        <v>0.21967405302767271</v>
      </c>
    </row>
    <row r="410" spans="1:7">
      <c r="A410" s="6" t="s">
        <v>3</v>
      </c>
      <c r="B410" s="6" t="s">
        <v>71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</row>
    <row r="411" spans="1:7">
      <c r="A411" s="6" t="s">
        <v>3</v>
      </c>
      <c r="B411" s="6" t="s">
        <v>368</v>
      </c>
      <c r="C411" s="6">
        <v>0.49968909255965649</v>
      </c>
      <c r="D411" s="6">
        <v>0.44137557964145363</v>
      </c>
      <c r="E411" s="6">
        <v>0.4258835022142673</v>
      </c>
      <c r="F411" s="6">
        <v>0.40169887907113072</v>
      </c>
      <c r="G411" s="6">
        <v>0.4101754709055303</v>
      </c>
    </row>
    <row r="412" spans="1:7">
      <c r="A412" s="6" t="s">
        <v>3</v>
      </c>
      <c r="B412" s="6" t="s">
        <v>72</v>
      </c>
      <c r="C412" s="6">
        <v>0.42477360864573616</v>
      </c>
      <c r="D412" s="6">
        <v>0.39982819397689479</v>
      </c>
      <c r="E412" s="6">
        <v>0.30704215359844916</v>
      </c>
      <c r="F412" s="6">
        <v>0.24671409808330527</v>
      </c>
      <c r="G412" s="6">
        <v>0.24655722705827596</v>
      </c>
    </row>
    <row r="413" spans="1:7">
      <c r="A413" s="6" t="s">
        <v>3</v>
      </c>
      <c r="B413" s="6" t="s">
        <v>73</v>
      </c>
      <c r="C413" s="6">
        <v>0.33107030893565198</v>
      </c>
      <c r="D413" s="6">
        <v>0.27225129458739772</v>
      </c>
      <c r="E413" s="6">
        <v>0.24472917394917751</v>
      </c>
      <c r="F413" s="6">
        <v>0.1997697989728843</v>
      </c>
      <c r="G413" s="6">
        <v>0.20072124307362818</v>
      </c>
    </row>
    <row r="414" spans="1:7">
      <c r="A414" s="6" t="s">
        <v>3</v>
      </c>
      <c r="B414" s="6" t="s">
        <v>74</v>
      </c>
      <c r="C414" s="6">
        <v>0.6708842482835452</v>
      </c>
      <c r="D414" s="6">
        <v>0.57356446119832805</v>
      </c>
      <c r="E414" s="6">
        <v>0.658956661175366</v>
      </c>
      <c r="F414" s="6">
        <v>0.70129133835610447</v>
      </c>
      <c r="G414" s="6">
        <v>0.72443555753914857</v>
      </c>
    </row>
    <row r="415" spans="1:7">
      <c r="A415" s="6" t="s">
        <v>3</v>
      </c>
      <c r="B415" s="6" t="s">
        <v>75</v>
      </c>
      <c r="C415" s="6">
        <v>17.828188146611947</v>
      </c>
      <c r="D415" s="6">
        <v>16.950599160567673</v>
      </c>
      <c r="E415" s="6">
        <v>14.444781944398375</v>
      </c>
      <c r="F415" s="6">
        <v>17.81874276244687</v>
      </c>
      <c r="G415" s="6">
        <v>16.611773141981054</v>
      </c>
    </row>
    <row r="416" spans="1:7">
      <c r="A416" s="6" t="s">
        <v>3</v>
      </c>
      <c r="B416" s="6" t="s">
        <v>76</v>
      </c>
      <c r="C416" s="6">
        <v>5.6090949443454194</v>
      </c>
      <c r="D416" s="6">
        <v>5.8994964751824739</v>
      </c>
      <c r="E416" s="6">
        <v>6.9229151665234774</v>
      </c>
      <c r="F416" s="6">
        <v>5.612068221263665</v>
      </c>
      <c r="G416" s="6">
        <v>6.0198269712268893</v>
      </c>
    </row>
    <row r="417" spans="1:7">
      <c r="A417" s="6" t="s">
        <v>3</v>
      </c>
      <c r="B417" s="6" t="s">
        <v>77</v>
      </c>
      <c r="C417" s="6">
        <v>6.1697954950308702</v>
      </c>
      <c r="D417" s="6">
        <v>5.992853385335339</v>
      </c>
      <c r="E417" s="6">
        <v>8.0044797224660922</v>
      </c>
      <c r="F417" s="6">
        <v>6.5343382138978532</v>
      </c>
      <c r="G417" s="6">
        <v>8.5132268425238742</v>
      </c>
    </row>
    <row r="418" spans="1:7">
      <c r="A418" s="6" t="s">
        <v>3</v>
      </c>
      <c r="B418" s="6" t="s">
        <v>78</v>
      </c>
      <c r="C418" s="6">
        <v>9.0310062649877534E-3</v>
      </c>
      <c r="D418" s="6">
        <v>1.0801141591636922E-2</v>
      </c>
      <c r="E418" s="6">
        <v>8.6889494926958612E-3</v>
      </c>
      <c r="F418" s="6">
        <v>1.8302184345480976E-2</v>
      </c>
      <c r="G418" s="6">
        <v>1.3328517344237917E-2</v>
      </c>
    </row>
    <row r="419" spans="1:7">
      <c r="A419" s="6" t="s">
        <v>3</v>
      </c>
      <c r="B419" s="6" t="s">
        <v>79</v>
      </c>
      <c r="C419" s="6">
        <v>0.21797724084629458</v>
      </c>
      <c r="D419" s="6">
        <v>0.21240882478304596</v>
      </c>
      <c r="E419" s="6">
        <v>0.20669007006323811</v>
      </c>
      <c r="F419" s="6">
        <v>0.21597850573684663</v>
      </c>
      <c r="G419" s="6">
        <v>0.21312338103386533</v>
      </c>
    </row>
    <row r="420" spans="1:7">
      <c r="A420" s="6" t="s">
        <v>3</v>
      </c>
      <c r="B420" s="6" t="s">
        <v>80</v>
      </c>
      <c r="C420" s="6">
        <v>10565.920901969675</v>
      </c>
      <c r="D420" s="6">
        <v>11192.193623165123</v>
      </c>
      <c r="E420" s="6">
        <v>12728.4102589376</v>
      </c>
      <c r="F420" s="6">
        <v>10581.585101982169</v>
      </c>
      <c r="G420" s="6">
        <v>11170.756757842606</v>
      </c>
    </row>
    <row r="421" spans="1:7">
      <c r="A421" s="6" t="s">
        <v>3</v>
      </c>
      <c r="B421" s="6" t="s">
        <v>81</v>
      </c>
      <c r="C421" s="6">
        <v>57729.931025694503</v>
      </c>
      <c r="D421" s="6">
        <v>59342.253139023574</v>
      </c>
      <c r="E421" s="6">
        <v>59725.021623104069</v>
      </c>
      <c r="F421" s="6">
        <v>58827.928732248009</v>
      </c>
      <c r="G421" s="6">
        <v>61847.719519129205</v>
      </c>
    </row>
    <row r="422" spans="1:7">
      <c r="A422" s="6" t="s">
        <v>3</v>
      </c>
      <c r="B422" s="6" t="s">
        <v>82</v>
      </c>
      <c r="C422" s="6">
        <v>73365.510507170824</v>
      </c>
      <c r="D422" s="6">
        <v>76398.38738044507</v>
      </c>
      <c r="E422" s="6">
        <v>75589.536527224045</v>
      </c>
      <c r="F422" s="6">
        <v>74538.089907343281</v>
      </c>
      <c r="G422" s="6">
        <v>77782.446592478242</v>
      </c>
    </row>
    <row r="423" spans="1:7">
      <c r="A423" s="6" t="s">
        <v>3</v>
      </c>
      <c r="B423" s="6" t="s">
        <v>83</v>
      </c>
      <c r="C423" s="6">
        <v>0.27084008596021419</v>
      </c>
      <c r="D423" s="6">
        <v>0.28741972775222041</v>
      </c>
      <c r="E423" s="6">
        <v>0.26562593822457425</v>
      </c>
      <c r="F423" s="6">
        <v>0.26705276751454499</v>
      </c>
      <c r="G423" s="6">
        <v>0.25764453721564451</v>
      </c>
    </row>
    <row r="424" spans="1:7">
      <c r="A424" s="6" t="s">
        <v>3</v>
      </c>
      <c r="B424" s="6" t="s">
        <v>84</v>
      </c>
      <c r="C424" s="6">
        <v>0.60878619554411928</v>
      </c>
      <c r="D424" s="6">
        <v>0.62387034967078137</v>
      </c>
      <c r="E424" s="6">
        <v>0.63474755478023337</v>
      </c>
      <c r="F424" s="6">
        <v>0.60304731783718224</v>
      </c>
      <c r="G424" s="6">
        <v>0.62623860407176601</v>
      </c>
    </row>
    <row r="425" spans="1:7">
      <c r="A425" s="6" t="s">
        <v>3</v>
      </c>
      <c r="B425" s="6" t="s">
        <v>85</v>
      </c>
      <c r="C425" s="6">
        <v>5.4536756627439335E-2</v>
      </c>
      <c r="D425" s="6">
        <v>5.6950313403797317E-2</v>
      </c>
      <c r="E425" s="6">
        <v>5.535348185120003E-2</v>
      </c>
      <c r="F425" s="6">
        <v>4.9828858093583561E-2</v>
      </c>
      <c r="G425" s="6">
        <v>5.2832136131433081E-2</v>
      </c>
    </row>
    <row r="426" spans="1:7">
      <c r="A426" s="6" t="s">
        <v>3</v>
      </c>
      <c r="B426" s="6" t="s">
        <v>86</v>
      </c>
      <c r="C426" s="6">
        <v>576.23105677549449</v>
      </c>
      <c r="D426" s="6">
        <v>637.39893451523562</v>
      </c>
      <c r="E426" s="6">
        <v>704.56182626273073</v>
      </c>
      <c r="F426" s="6">
        <v>527.26830245184749</v>
      </c>
      <c r="G426" s="6">
        <v>590.17494172146667</v>
      </c>
    </row>
    <row r="427" spans="1:7">
      <c r="A427" s="6" t="s">
        <v>3</v>
      </c>
      <c r="B427" s="6" t="s">
        <v>87</v>
      </c>
      <c r="C427" s="6">
        <v>0.50607736085981991</v>
      </c>
      <c r="D427" s="6">
        <v>0.56201965442102941</v>
      </c>
      <c r="E427" s="6">
        <v>0.57759752334211178</v>
      </c>
      <c r="F427" s="6">
        <v>0.601515675861653</v>
      </c>
      <c r="G427" s="6">
        <v>0.592647146367281</v>
      </c>
    </row>
    <row r="428" spans="1:7">
      <c r="A428" s="6" t="s">
        <v>3</v>
      </c>
      <c r="B428" s="6" t="s">
        <v>88</v>
      </c>
      <c r="C428" s="6">
        <v>3.2788698539802237</v>
      </c>
      <c r="D428" s="6">
        <v>3.5224919421195953</v>
      </c>
      <c r="E428" s="6">
        <v>3.4751688819002542</v>
      </c>
      <c r="F428" s="6">
        <v>4.320593853483075</v>
      </c>
      <c r="G428" s="6">
        <v>2.858161529154275</v>
      </c>
    </row>
    <row r="429" spans="1:7">
      <c r="A429" s="6" t="s">
        <v>3</v>
      </c>
      <c r="B429" s="6" t="s">
        <v>89</v>
      </c>
      <c r="C429" s="6">
        <v>80.106492946448085</v>
      </c>
      <c r="D429" s="6">
        <v>71.520701474086835</v>
      </c>
      <c r="E429" s="6">
        <v>64.045693980827338</v>
      </c>
      <c r="F429" s="6">
        <v>52.832327610055437</v>
      </c>
      <c r="G429" s="6">
        <v>59.173583887390677</v>
      </c>
    </row>
    <row r="430" spans="1:7">
      <c r="A430" s="6" t="s">
        <v>3</v>
      </c>
      <c r="B430" s="6" t="s">
        <v>90</v>
      </c>
      <c r="C430" s="6">
        <v>46.214184909199197</v>
      </c>
      <c r="D430" s="6">
        <v>35.122812332537251</v>
      </c>
      <c r="E430" s="6">
        <v>37.573765274129414</v>
      </c>
      <c r="F430" s="6">
        <v>57.57741744963517</v>
      </c>
      <c r="G430" s="6">
        <v>60.655655517073555</v>
      </c>
    </row>
    <row r="431" spans="1:7">
      <c r="A431" s="6" t="s">
        <v>3</v>
      </c>
      <c r="B431" s="6" t="s">
        <v>91</v>
      </c>
      <c r="C431" s="6">
        <v>194.96386137774658</v>
      </c>
      <c r="D431" s="6">
        <v>196.29557119532919</v>
      </c>
      <c r="E431" s="6">
        <v>196.24809774303392</v>
      </c>
      <c r="F431" s="6">
        <v>156.92955775324407</v>
      </c>
      <c r="G431" s="6">
        <v>121.56768841784333</v>
      </c>
    </row>
    <row r="432" spans="1:7">
      <c r="A432" s="6" t="s">
        <v>3</v>
      </c>
      <c r="B432" s="6" t="s">
        <v>92</v>
      </c>
      <c r="C432" s="6">
        <v>2.5318864622395316E-2</v>
      </c>
      <c r="D432" s="6">
        <v>3.4752785945639179E-2</v>
      </c>
      <c r="E432" s="6">
        <v>5.5506475638798423E-2</v>
      </c>
      <c r="F432" s="6">
        <v>5.7088679663368662E-2</v>
      </c>
      <c r="G432" s="6">
        <v>5.7735922284647884E-2</v>
      </c>
    </row>
    <row r="433" spans="1:7">
      <c r="A433" s="6" t="s">
        <v>3</v>
      </c>
      <c r="B433" s="6" t="s">
        <v>93</v>
      </c>
      <c r="C433" s="6">
        <v>4.5227543943703656</v>
      </c>
      <c r="D433" s="6">
        <v>5.4362594305908054</v>
      </c>
      <c r="E433" s="6">
        <v>2.756947789997056</v>
      </c>
      <c r="F433" s="6">
        <v>5.4371170720281858</v>
      </c>
      <c r="G433" s="6">
        <v>1.661007744294785</v>
      </c>
    </row>
    <row r="434" spans="1:7">
      <c r="A434" s="6" t="s">
        <v>3</v>
      </c>
      <c r="B434" s="6" t="s">
        <v>94</v>
      </c>
      <c r="C434" s="6">
        <v>0.34416534462972342</v>
      </c>
      <c r="D434" s="6">
        <v>0.46730592653056918</v>
      </c>
      <c r="E434" s="6">
        <v>0.3040494533122961</v>
      </c>
      <c r="F434" s="6">
        <v>0.48358919268306477</v>
      </c>
      <c r="G434" s="6">
        <v>0.28675421683596186</v>
      </c>
    </row>
    <row r="435" spans="1:7">
      <c r="A435" s="6" t="s">
        <v>3</v>
      </c>
      <c r="B435" s="6" t="s">
        <v>95</v>
      </c>
      <c r="C435" s="6">
        <v>16290.159535843217</v>
      </c>
      <c r="D435" s="6">
        <v>18264.376230925744</v>
      </c>
      <c r="E435" s="6">
        <v>21284.716135995681</v>
      </c>
      <c r="F435" s="6">
        <v>18689.013602278123</v>
      </c>
      <c r="G435" s="6">
        <v>19515.816721776093</v>
      </c>
    </row>
    <row r="436" spans="1:7">
      <c r="A436" s="6" t="s">
        <v>3</v>
      </c>
      <c r="B436" s="6" t="s">
        <v>96</v>
      </c>
      <c r="C436" s="6">
        <v>0</v>
      </c>
      <c r="D436" s="6">
        <v>0</v>
      </c>
      <c r="E436" s="6">
        <v>3523.4406147379477</v>
      </c>
      <c r="F436" s="6">
        <v>0</v>
      </c>
      <c r="G436" s="6">
        <v>0</v>
      </c>
    </row>
    <row r="437" spans="1:7">
      <c r="A437" s="6" t="s">
        <v>3</v>
      </c>
      <c r="B437" s="6" t="s">
        <v>97</v>
      </c>
      <c r="C437" s="6">
        <v>19522.014425216315</v>
      </c>
      <c r="D437" s="6">
        <v>21234.632566528675</v>
      </c>
      <c r="E437" s="6">
        <v>25347.415809768627</v>
      </c>
      <c r="F437" s="6">
        <v>22122.332393258432</v>
      </c>
      <c r="G437" s="6">
        <v>22991.08736783528</v>
      </c>
    </row>
    <row r="438" spans="1:7">
      <c r="A438" s="6" t="s">
        <v>3</v>
      </c>
      <c r="B438" s="6" t="s">
        <v>98</v>
      </c>
      <c r="C438" s="6">
        <v>9754.9377192364591</v>
      </c>
      <c r="D438" s="6">
        <v>9372.4482029990158</v>
      </c>
      <c r="E438" s="6">
        <v>10795.046217145544</v>
      </c>
      <c r="F438" s="6">
        <v>8886.5161269915825</v>
      </c>
      <c r="G438" s="6">
        <v>9430.3800877320336</v>
      </c>
    </row>
    <row r="439" spans="1:7">
      <c r="A439" s="6" t="s">
        <v>3</v>
      </c>
      <c r="B439" s="6" t="s">
        <v>105</v>
      </c>
      <c r="C439" s="6">
        <v>0.44332929898700202</v>
      </c>
      <c r="D439" s="6">
        <v>0.4648274445956323</v>
      </c>
      <c r="E439" s="6">
        <v>0.45495682521858999</v>
      </c>
      <c r="F439" s="6">
        <v>0.46488489638023289</v>
      </c>
      <c r="G439" s="6">
        <v>0.46446567837638925</v>
      </c>
    </row>
    <row r="440" spans="1:7">
      <c r="A440" s="6" t="s">
        <v>3</v>
      </c>
      <c r="B440" s="6" t="s">
        <v>106</v>
      </c>
      <c r="C440" s="6">
        <v>0.19967854152688411</v>
      </c>
      <c r="D440" s="6">
        <v>0.18195929208772238</v>
      </c>
      <c r="E440" s="6">
        <v>0.18455626379080847</v>
      </c>
      <c r="F440" s="6">
        <v>0.18240676380366433</v>
      </c>
      <c r="G440" s="6">
        <v>0.18163456359854213</v>
      </c>
    </row>
    <row r="441" spans="1:7">
      <c r="A441" s="6" t="s">
        <v>3</v>
      </c>
      <c r="B441" s="6" t="s">
        <v>107</v>
      </c>
      <c r="C441" s="6">
        <v>0.3569921594861139</v>
      </c>
      <c r="D441" s="6">
        <v>0.3532132633166451</v>
      </c>
      <c r="E441" s="6">
        <v>0.36048691099060148</v>
      </c>
      <c r="F441" s="6">
        <v>0.35270833981610294</v>
      </c>
      <c r="G441" s="6">
        <v>0.35389975802506884</v>
      </c>
    </row>
    <row r="442" spans="1:7">
      <c r="A442" s="6" t="s">
        <v>3</v>
      </c>
      <c r="B442" s="6" t="s">
        <v>99</v>
      </c>
      <c r="C442" s="6">
        <v>0</v>
      </c>
      <c r="D442" s="6">
        <v>0</v>
      </c>
      <c r="E442" s="6">
        <v>0</v>
      </c>
      <c r="F442" s="6">
        <v>0</v>
      </c>
      <c r="G442" s="6">
        <v>0</v>
      </c>
    </row>
    <row r="443" spans="1:7">
      <c r="A443" s="6" t="s">
        <v>3</v>
      </c>
      <c r="B443" s="6" t="s">
        <v>108</v>
      </c>
      <c r="C443" s="6">
        <v>0.38126332187751322</v>
      </c>
      <c r="D443" s="6">
        <v>0.45264879871493474</v>
      </c>
      <c r="E443" s="6">
        <v>0.37684479657145348</v>
      </c>
      <c r="F443" s="6">
        <v>0.34327295203173341</v>
      </c>
      <c r="G443" s="6">
        <v>0.34181272446481881</v>
      </c>
    </row>
    <row r="444" spans="1:7">
      <c r="A444" s="6" t="s">
        <v>3</v>
      </c>
      <c r="B444" s="6" t="s">
        <v>109</v>
      </c>
      <c r="C444" s="6">
        <v>0.13384208617407375</v>
      </c>
      <c r="D444" s="6">
        <v>0.12955766005316843</v>
      </c>
      <c r="E444" s="6">
        <v>0.1284745539783233</v>
      </c>
      <c r="F444" s="6">
        <v>0.11674866867378988</v>
      </c>
      <c r="G444" s="6">
        <v>0.10784332513287698</v>
      </c>
    </row>
    <row r="445" spans="1:7">
      <c r="A445" s="6" t="s">
        <v>3</v>
      </c>
      <c r="B445" s="6" t="s">
        <v>110</v>
      </c>
      <c r="C445" s="6">
        <v>0.48489459194841317</v>
      </c>
      <c r="D445" s="6">
        <v>0.41779354123189688</v>
      </c>
      <c r="E445" s="6">
        <v>0.49468064945022305</v>
      </c>
      <c r="F445" s="6">
        <v>0.53997837929447667</v>
      </c>
      <c r="G445" s="6">
        <v>0.55034395040230433</v>
      </c>
    </row>
    <row r="446" spans="1:7">
      <c r="A446" s="6" t="s">
        <v>3</v>
      </c>
      <c r="B446" s="6" t="s">
        <v>100</v>
      </c>
      <c r="C446" s="6">
        <v>0</v>
      </c>
      <c r="D446" s="6">
        <v>0</v>
      </c>
      <c r="E446" s="6">
        <v>0</v>
      </c>
      <c r="F446" s="6">
        <v>0</v>
      </c>
      <c r="G446" s="6">
        <v>0</v>
      </c>
    </row>
    <row r="447" spans="1:7">
      <c r="A447" s="6" t="s">
        <v>3</v>
      </c>
      <c r="B447" s="6" t="s">
        <v>101</v>
      </c>
      <c r="C447" s="6">
        <v>-1192080.4600000002</v>
      </c>
      <c r="D447" s="6">
        <v>-1091092.9999999998</v>
      </c>
      <c r="E447" s="6">
        <v>-1496690.0000000002</v>
      </c>
      <c r="F447" s="6">
        <v>-2164512</v>
      </c>
      <c r="G447" s="6">
        <v>-2883927</v>
      </c>
    </row>
    <row r="448" spans="1:7">
      <c r="A448" s="6" t="s">
        <v>5</v>
      </c>
      <c r="B448" s="6" t="s">
        <v>46</v>
      </c>
      <c r="C448" s="6">
        <v>175.66575342465754</v>
      </c>
      <c r="D448" s="6">
        <v>169.2876712328767</v>
      </c>
      <c r="E448" s="6">
        <v>187.87945205479451</v>
      </c>
      <c r="F448" s="6">
        <v>183.30136986301369</v>
      </c>
      <c r="G448" s="6">
        <v>191.85792349726776</v>
      </c>
    </row>
    <row r="449" spans="1:7">
      <c r="A449" s="6" t="s">
        <v>5</v>
      </c>
      <c r="B449" s="6" t="s">
        <v>47</v>
      </c>
      <c r="C449" s="6">
        <v>13.274948240165632</v>
      </c>
      <c r="D449" s="6">
        <v>13.703703703703704</v>
      </c>
      <c r="E449" s="6">
        <v>14.649548183119352</v>
      </c>
      <c r="F449" s="6">
        <v>14.766056058265283</v>
      </c>
      <c r="G449" s="6">
        <v>15.940976163450625</v>
      </c>
    </row>
    <row r="450" spans="1:7">
      <c r="A450" s="6" t="s">
        <v>5</v>
      </c>
      <c r="B450" s="6" t="s">
        <v>48</v>
      </c>
      <c r="C450" s="6">
        <v>4.5240280125573529</v>
      </c>
      <c r="D450" s="6">
        <v>4.5872372752595592</v>
      </c>
      <c r="E450" s="6">
        <v>4.498302618816683</v>
      </c>
      <c r="F450" s="6">
        <v>5.122333590336674</v>
      </c>
      <c r="G450" s="6">
        <v>5.1887821345105172</v>
      </c>
    </row>
    <row r="451" spans="1:7">
      <c r="A451" s="6" t="s">
        <v>5</v>
      </c>
      <c r="B451" s="6" t="s">
        <v>49</v>
      </c>
      <c r="C451" s="6">
        <v>17820.563910671386</v>
      </c>
      <c r="D451" s="6">
        <v>18165.921434242238</v>
      </c>
      <c r="E451" s="6">
        <v>18276.965535134332</v>
      </c>
      <c r="F451" s="6">
        <v>17629.354024839969</v>
      </c>
      <c r="G451" s="6">
        <v>17478.257204695958</v>
      </c>
    </row>
    <row r="452" spans="1:7">
      <c r="A452" s="6" t="s">
        <v>5</v>
      </c>
      <c r="B452" s="6" t="s">
        <v>50</v>
      </c>
      <c r="C452" s="6">
        <v>83089.454198565276</v>
      </c>
      <c r="D452" s="6">
        <v>86070.92744669813</v>
      </c>
      <c r="E452" s="6">
        <v>84795.531902188188</v>
      </c>
      <c r="F452" s="6">
        <v>93363.053461559524</v>
      </c>
      <c r="G452" s="6">
        <v>93659.908377096101</v>
      </c>
    </row>
    <row r="453" spans="1:7">
      <c r="A453" s="6" t="s">
        <v>5</v>
      </c>
      <c r="B453" s="6" t="s">
        <v>51</v>
      </c>
      <c r="C453" s="6">
        <v>51.326027397260276</v>
      </c>
      <c r="D453" s="6">
        <v>49.630136986301373</v>
      </c>
      <c r="E453" s="6">
        <v>50.824657534246576</v>
      </c>
      <c r="F453" s="6">
        <v>54.605479452054794</v>
      </c>
      <c r="G453" s="6">
        <v>54.595628415300546</v>
      </c>
    </row>
    <row r="454" spans="1:7">
      <c r="A454" s="6" t="s">
        <v>5</v>
      </c>
      <c r="B454" s="6" t="s">
        <v>358</v>
      </c>
      <c r="C454" s="6">
        <v>4141</v>
      </c>
      <c r="D454" s="6">
        <v>3949</v>
      </c>
      <c r="E454" s="6">
        <v>4124</v>
      </c>
      <c r="F454" s="6">
        <v>3891</v>
      </c>
      <c r="G454" s="6">
        <v>3851</v>
      </c>
    </row>
    <row r="455" spans="1:7">
      <c r="A455" s="6" t="s">
        <v>5</v>
      </c>
      <c r="B455" s="6" t="s">
        <v>356</v>
      </c>
      <c r="C455" s="6">
        <v>18734</v>
      </c>
      <c r="D455" s="6">
        <v>18115</v>
      </c>
      <c r="E455" s="6">
        <v>18551</v>
      </c>
      <c r="F455" s="6">
        <v>19931</v>
      </c>
      <c r="G455" s="6">
        <v>19982</v>
      </c>
    </row>
    <row r="456" spans="1:7">
      <c r="A456" s="6" t="s">
        <v>5</v>
      </c>
      <c r="B456" s="6" t="s">
        <v>52</v>
      </c>
      <c r="C456" s="6">
        <v>10.22968944194961</v>
      </c>
      <c r="D456" s="6">
        <v>10.834326783946644</v>
      </c>
      <c r="E456" s="6">
        <v>12.203929063974851</v>
      </c>
      <c r="F456" s="6">
        <v>12.204821167630207</v>
      </c>
      <c r="G456" s="6">
        <v>12.931054133789162</v>
      </c>
    </row>
    <row r="457" spans="1:7">
      <c r="A457" s="6" t="s">
        <v>5</v>
      </c>
      <c r="B457" s="6" t="s">
        <v>53</v>
      </c>
      <c r="C457" s="6">
        <v>15.963604685941403</v>
      </c>
      <c r="D457" s="6">
        <v>16.306487803690047</v>
      </c>
      <c r="E457" s="6">
        <v>18.060196715418996</v>
      </c>
      <c r="F457" s="6">
        <v>17.327099660851143</v>
      </c>
      <c r="G457" s="6">
        <v>16.830719622245539</v>
      </c>
    </row>
    <row r="458" spans="1:7">
      <c r="A458" s="6" t="s">
        <v>5</v>
      </c>
      <c r="B458" s="6" t="s">
        <v>54</v>
      </c>
      <c r="C458" s="6">
        <v>6.556445352957935</v>
      </c>
      <c r="D458" s="6">
        <v>7.0271495352803095</v>
      </c>
      <c r="E458" s="6">
        <v>8.1344257513012739</v>
      </c>
      <c r="F458" s="6">
        <v>8.1252008641022293</v>
      </c>
      <c r="G458" s="6">
        <v>9.5560005333855198</v>
      </c>
    </row>
    <row r="459" spans="1:7">
      <c r="A459" s="6" t="s">
        <v>5</v>
      </c>
      <c r="B459" s="6" t="s">
        <v>55</v>
      </c>
      <c r="C459" s="6">
        <v>0.16833188459050602</v>
      </c>
      <c r="D459" s="6">
        <v>0.12254618483224955</v>
      </c>
      <c r="E459" s="6">
        <v>0.11788548387351706</v>
      </c>
      <c r="F459" s="6">
        <v>0.10391282810972331</v>
      </c>
      <c r="G459" s="6">
        <v>5.6771745394332065E-2</v>
      </c>
    </row>
    <row r="460" spans="1:7">
      <c r="A460" s="6" t="s">
        <v>5</v>
      </c>
      <c r="B460" s="6" t="s">
        <v>56</v>
      </c>
      <c r="C460" s="6">
        <v>355491.70750988141</v>
      </c>
      <c r="D460" s="6">
        <v>319234.28063241107</v>
      </c>
      <c r="E460" s="6">
        <v>339135.4703557312</v>
      </c>
      <c r="F460" s="6">
        <v>323104.1508695652</v>
      </c>
      <c r="G460" s="6">
        <v>247218.51667984188</v>
      </c>
    </row>
    <row r="461" spans="1:7">
      <c r="A461" s="6" t="s">
        <v>5</v>
      </c>
      <c r="B461" s="6" t="s">
        <v>57</v>
      </c>
      <c r="C461" s="6">
        <v>282199.93675889331</v>
      </c>
      <c r="D461" s="6">
        <v>271077.71936758893</v>
      </c>
      <c r="E461" s="6">
        <v>282805.20158102765</v>
      </c>
      <c r="F461" s="6">
        <v>266287.31620553357</v>
      </c>
      <c r="G461" s="6">
        <v>299549.08644268778</v>
      </c>
    </row>
    <row r="462" spans="1:7">
      <c r="A462" s="6" t="s">
        <v>5</v>
      </c>
      <c r="B462" s="6" t="s">
        <v>58</v>
      </c>
      <c r="C462" s="6">
        <v>0.10136081022068345</v>
      </c>
      <c r="D462" s="6">
        <v>7.4389780466215111E-2</v>
      </c>
      <c r="E462" s="6">
        <v>7.0185627255490476E-2</v>
      </c>
      <c r="F462" s="6">
        <v>5.8071347795110022E-2</v>
      </c>
      <c r="G462" s="6">
        <v>3.7191938224859548E-2</v>
      </c>
    </row>
    <row r="463" spans="1:7">
      <c r="A463" s="6" t="s">
        <v>5</v>
      </c>
      <c r="B463" s="6" t="s">
        <v>59</v>
      </c>
      <c r="C463" s="6">
        <v>2.2365605033133851</v>
      </c>
      <c r="D463" s="6">
        <v>0.42240509898232359</v>
      </c>
      <c r="E463" s="6">
        <v>3.7528211985158326</v>
      </c>
      <c r="F463" s="6">
        <v>1.3008766833472156</v>
      </c>
      <c r="G463" s="6">
        <v>2.7731556919597136</v>
      </c>
    </row>
    <row r="464" spans="1:7">
      <c r="A464" s="6" t="s">
        <v>5</v>
      </c>
      <c r="B464" s="6" t="s">
        <v>60</v>
      </c>
      <c r="C464" s="6">
        <v>5.7076461338410454</v>
      </c>
      <c r="D464" s="6">
        <v>5.6141608189361998</v>
      </c>
      <c r="E464" s="6">
        <v>5.1319283433594602</v>
      </c>
      <c r="F464" s="6">
        <v>5.1146567663317395</v>
      </c>
      <c r="G464" s="6">
        <v>4.8241714212223243</v>
      </c>
    </row>
    <row r="465" spans="1:7">
      <c r="A465" s="6" t="s">
        <v>5</v>
      </c>
      <c r="B465" s="6" t="s">
        <v>61</v>
      </c>
      <c r="C465" s="6">
        <v>1.0930110575263927</v>
      </c>
      <c r="D465" s="6">
        <v>0.88668469227707969</v>
      </c>
      <c r="E465" s="6">
        <v>1.335134455183655</v>
      </c>
      <c r="F465" s="6">
        <v>0.78657885119415683</v>
      </c>
      <c r="G465" s="6">
        <v>1.1320867822403768</v>
      </c>
    </row>
    <row r="466" spans="1:7">
      <c r="A466" s="6" t="s">
        <v>5</v>
      </c>
      <c r="B466" s="6" t="s">
        <v>62</v>
      </c>
      <c r="C466" s="6">
        <v>6.2385203367360278</v>
      </c>
      <c r="D466" s="6">
        <v>4.9779904581324823</v>
      </c>
      <c r="E466" s="6">
        <v>6.8518143527527897</v>
      </c>
      <c r="F466" s="6">
        <v>4.0230808435136405</v>
      </c>
      <c r="G466" s="6">
        <v>5.4613807012275668</v>
      </c>
    </row>
    <row r="467" spans="1:7">
      <c r="A467" s="6" t="s">
        <v>5</v>
      </c>
      <c r="B467" s="6" t="s">
        <v>63</v>
      </c>
      <c r="C467" s="6">
        <v>5.6861021353494599E-2</v>
      </c>
      <c r="D467" s="6">
        <v>5.2533077962358503E-2</v>
      </c>
      <c r="E467" s="6">
        <v>8.1708752762105902E-2</v>
      </c>
      <c r="F467" s="6">
        <v>4.325424483136435E-2</v>
      </c>
      <c r="G467" s="6">
        <v>6.5199799112577436E-2</v>
      </c>
    </row>
    <row r="468" spans="1:7">
      <c r="A468" s="6" t="s">
        <v>5</v>
      </c>
      <c r="B468" s="6" t="s">
        <v>64</v>
      </c>
      <c r="C468" s="6">
        <v>0.50607308499051529</v>
      </c>
      <c r="D468" s="6">
        <v>0.57369036943588891</v>
      </c>
      <c r="E468" s="6">
        <v>0.61078773943501286</v>
      </c>
      <c r="F468" s="6">
        <v>0.6012039433489923</v>
      </c>
      <c r="G468" s="6">
        <v>0.60845291581151217</v>
      </c>
    </row>
    <row r="469" spans="1:7">
      <c r="A469" s="6" t="s">
        <v>5</v>
      </c>
      <c r="B469" s="6" t="s">
        <v>65</v>
      </c>
      <c r="C469" s="6">
        <v>1.5317051623406202E-2</v>
      </c>
      <c r="D469" s="6">
        <v>7.844397148987577E-3</v>
      </c>
      <c r="E469" s="6">
        <v>1.231911694132411E-2</v>
      </c>
      <c r="F469" s="6">
        <v>1.3409780276382245E-2</v>
      </c>
      <c r="G469" s="6">
        <v>1.0905289290894054E-2</v>
      </c>
    </row>
    <row r="470" spans="1:7">
      <c r="A470" s="6" t="s">
        <v>5</v>
      </c>
      <c r="B470" s="6" t="s">
        <v>66</v>
      </c>
      <c r="C470" s="6">
        <v>1.3840207231062411E-2</v>
      </c>
      <c r="D470" s="6">
        <v>1.1263585841037425E-2</v>
      </c>
      <c r="E470" s="6">
        <v>9.9703147449754434E-3</v>
      </c>
      <c r="F470" s="6">
        <v>1.080273491797326E-2</v>
      </c>
      <c r="G470" s="6">
        <v>1.1021304099009314E-2</v>
      </c>
    </row>
    <row r="471" spans="1:7">
      <c r="A471" s="6" t="s">
        <v>5</v>
      </c>
      <c r="B471" s="6" t="s">
        <v>67</v>
      </c>
      <c r="C471" s="6">
        <v>-9.1374116665301434E-3</v>
      </c>
      <c r="D471" s="6">
        <v>-3.7799053481727199E-2</v>
      </c>
      <c r="E471" s="6">
        <v>1.445721827549225E-2</v>
      </c>
      <c r="F471" s="6">
        <v>-2.0908325597840463E-2</v>
      </c>
      <c r="G471" s="6">
        <v>7.9875619262019634E-4</v>
      </c>
    </row>
    <row r="472" spans="1:7">
      <c r="A472" s="6" t="s">
        <v>5</v>
      </c>
      <c r="B472" s="6" t="s">
        <v>68</v>
      </c>
      <c r="C472" s="6">
        <v>6.7162671217382022E-2</v>
      </c>
      <c r="D472" s="6">
        <v>8.6688633079227747E-3</v>
      </c>
      <c r="E472" s="6">
        <v>3.2696352333684488E-2</v>
      </c>
      <c r="F472" s="6">
        <v>-4.027143982565537E-2</v>
      </c>
      <c r="G472" s="6">
        <v>1.7461685217650076E-2</v>
      </c>
    </row>
    <row r="473" spans="1:7">
      <c r="A473" s="6" t="s">
        <v>5</v>
      </c>
      <c r="B473" s="6" t="s">
        <v>69</v>
      </c>
      <c r="C473" s="6">
        <v>0.71789017263619692</v>
      </c>
      <c r="D473" s="6">
        <v>0.58901928447150742</v>
      </c>
      <c r="E473" s="6">
        <v>0.56825358447938168</v>
      </c>
      <c r="F473" s="6">
        <v>0.58155047135212445</v>
      </c>
      <c r="G473" s="6">
        <v>0.57229646923223554</v>
      </c>
    </row>
    <row r="474" spans="1:7">
      <c r="A474" s="6" t="s">
        <v>5</v>
      </c>
      <c r="B474" s="6" t="s">
        <v>70</v>
      </c>
      <c r="C474" s="6">
        <v>0.2323719956763135</v>
      </c>
      <c r="D474" s="6">
        <v>0.21738506435221322</v>
      </c>
      <c r="E474" s="6">
        <v>0.2256392064685091</v>
      </c>
      <c r="F474" s="6">
        <v>0.22149070291601633</v>
      </c>
      <c r="G474" s="6">
        <v>0.22110599448322987</v>
      </c>
    </row>
    <row r="475" spans="1:7">
      <c r="A475" s="6" t="s">
        <v>5</v>
      </c>
      <c r="B475" s="6" t="s">
        <v>71</v>
      </c>
      <c r="C475" s="6">
        <v>4.9737831687489485E-2</v>
      </c>
      <c r="D475" s="6">
        <v>4.74000429938254E-2</v>
      </c>
      <c r="E475" s="6">
        <v>5.4178473341879849E-2</v>
      </c>
      <c r="F475" s="6">
        <v>4.838102431454043E-2</v>
      </c>
      <c r="G475" s="6">
        <v>5.0984547999246982E-2</v>
      </c>
    </row>
    <row r="476" spans="1:7">
      <c r="A476" s="6" t="s">
        <v>5</v>
      </c>
      <c r="B476" s="6" t="s">
        <v>368</v>
      </c>
      <c r="C476" s="6">
        <v>0.49392691500948471</v>
      </c>
      <c r="D476" s="6">
        <v>0.42630963056411114</v>
      </c>
      <c r="E476" s="6">
        <v>0.38921226066049863</v>
      </c>
      <c r="F476" s="6">
        <v>0.39879605665100759</v>
      </c>
      <c r="G476" s="6">
        <v>0.39154708378659714</v>
      </c>
    </row>
    <row r="477" spans="1:7">
      <c r="A477" s="6" t="s">
        <v>5</v>
      </c>
      <c r="B477" s="6" t="s">
        <v>72</v>
      </c>
      <c r="C477" s="6">
        <v>0.44331049778547477</v>
      </c>
      <c r="D477" s="6">
        <v>0.29106128889691646</v>
      </c>
      <c r="E477" s="6">
        <v>0.26028212213789037</v>
      </c>
      <c r="F477" s="6">
        <v>0.24067402175547803</v>
      </c>
      <c r="G477" s="6">
        <v>0.2239563939211488</v>
      </c>
    </row>
    <row r="478" spans="1:7">
      <c r="A478" s="6" t="s">
        <v>5</v>
      </c>
      <c r="B478" s="6" t="s">
        <v>73</v>
      </c>
      <c r="C478" s="6">
        <v>0.30838548067457661</v>
      </c>
      <c r="D478" s="6">
        <v>0.25635105635397226</v>
      </c>
      <c r="E478" s="6">
        <v>0.25485509330947237</v>
      </c>
      <c r="F478" s="6">
        <v>0.24729591598000916</v>
      </c>
      <c r="G478" s="6">
        <v>0.22449776009879988</v>
      </c>
    </row>
    <row r="479" spans="1:7">
      <c r="A479" s="6" t="s">
        <v>5</v>
      </c>
      <c r="B479" s="6" t="s">
        <v>74</v>
      </c>
      <c r="C479" s="6">
        <v>0.62822599049923766</v>
      </c>
      <c r="D479" s="6">
        <v>0.65647916331036804</v>
      </c>
      <c r="E479" s="6">
        <v>0.5982468037006794</v>
      </c>
      <c r="F479" s="6">
        <v>0.65596365600592488</v>
      </c>
      <c r="G479" s="6">
        <v>0.64931120044166024</v>
      </c>
    </row>
    <row r="480" spans="1:7">
      <c r="A480" s="6" t="s">
        <v>5</v>
      </c>
      <c r="B480" s="6" t="s">
        <v>75</v>
      </c>
      <c r="C480" s="6">
        <v>14.227802399839899</v>
      </c>
      <c r="D480" s="6">
        <v>14.656200984487116</v>
      </c>
      <c r="E480" s="6">
        <v>14.238610753287062</v>
      </c>
      <c r="F480" s="6">
        <v>14.212371511354378</v>
      </c>
      <c r="G480" s="6">
        <v>14.218288107425446</v>
      </c>
    </row>
    <row r="481" spans="1:7">
      <c r="A481" s="6" t="s">
        <v>5</v>
      </c>
      <c r="B481" s="6" t="s">
        <v>76</v>
      </c>
      <c r="C481" s="6">
        <v>7.0284923271864708</v>
      </c>
      <c r="D481" s="6">
        <v>6.8230505371647947</v>
      </c>
      <c r="E481" s="6">
        <v>7.0231570855263703</v>
      </c>
      <c r="F481" s="6">
        <v>7.0361234168491302</v>
      </c>
      <c r="G481" s="6">
        <v>7.033195504582257</v>
      </c>
    </row>
    <row r="482" spans="1:7">
      <c r="A482" s="6" t="s">
        <v>5</v>
      </c>
      <c r="B482" s="6" t="s">
        <v>77</v>
      </c>
      <c r="C482" s="6">
        <v>5.5021265623833218</v>
      </c>
      <c r="D482" s="6">
        <v>5.2562062873107234</v>
      </c>
      <c r="E482" s="6">
        <v>5.5253064576614719</v>
      </c>
      <c r="F482" s="6">
        <v>4.8493961710611568</v>
      </c>
      <c r="G482" s="6">
        <v>4.790600458346419</v>
      </c>
    </row>
    <row r="483" spans="1:7">
      <c r="A483" s="6" t="s">
        <v>5</v>
      </c>
      <c r="B483" s="6" t="s">
        <v>78</v>
      </c>
      <c r="C483" s="6">
        <v>8.3948314134646082E-2</v>
      </c>
      <c r="D483" s="6">
        <v>1.0931565201627544E-2</v>
      </c>
      <c r="E483" s="6">
        <v>4.151902037090531E-2</v>
      </c>
      <c r="F483" s="6">
        <v>-5.4002005397936433E-2</v>
      </c>
      <c r="G483" s="6">
        <v>2.5410176066989681E-2</v>
      </c>
    </row>
    <row r="484" spans="1:7">
      <c r="A484" s="6" t="s">
        <v>5</v>
      </c>
      <c r="B484" s="6" t="s">
        <v>79</v>
      </c>
      <c r="C484" s="6">
        <v>0.22176024254749879</v>
      </c>
      <c r="D484" s="6">
        <v>0.23040342623829885</v>
      </c>
      <c r="E484" s="6">
        <v>0.22209684324353149</v>
      </c>
      <c r="F484" s="6">
        <v>0.25430928490684418</v>
      </c>
      <c r="G484" s="6">
        <v>0.3055905145534496</v>
      </c>
    </row>
    <row r="485" spans="1:7">
      <c r="A485" s="6" t="s">
        <v>5</v>
      </c>
      <c r="B485" s="6" t="s">
        <v>80</v>
      </c>
      <c r="C485" s="6">
        <v>11787.814607572978</v>
      </c>
      <c r="D485" s="6">
        <v>11892.263858566639</v>
      </c>
      <c r="E485" s="6">
        <v>12144.409275208836</v>
      </c>
      <c r="F485" s="6">
        <v>12956.571689363045</v>
      </c>
      <c r="G485" s="6">
        <v>13391.274236555771</v>
      </c>
    </row>
    <row r="486" spans="1:7">
      <c r="A486" s="6" t="s">
        <v>5</v>
      </c>
      <c r="B486" s="6" t="s">
        <v>81</v>
      </c>
      <c r="C486" s="6">
        <v>66578.049398845033</v>
      </c>
      <c r="D486" s="6">
        <v>65538.241683945598</v>
      </c>
      <c r="E486" s="6">
        <v>68192.226709195835</v>
      </c>
      <c r="F486" s="6">
        <v>67745.362425626154</v>
      </c>
      <c r="G486" s="6">
        <v>69142.296570603139</v>
      </c>
    </row>
    <row r="487" spans="1:7">
      <c r="A487" s="6" t="s">
        <v>5</v>
      </c>
      <c r="B487" s="6" t="s">
        <v>82</v>
      </c>
      <c r="C487" s="6">
        <v>85905.657639240744</v>
      </c>
      <c r="D487" s="6">
        <v>82850.90299667191</v>
      </c>
      <c r="E487" s="6">
        <v>85188.380961733565</v>
      </c>
      <c r="F487" s="6">
        <v>88491.929383076029</v>
      </c>
      <c r="G487" s="6">
        <v>90669.821271125853</v>
      </c>
    </row>
    <row r="488" spans="1:7">
      <c r="A488" s="6" t="s">
        <v>5</v>
      </c>
      <c r="B488" s="6" t="s">
        <v>83</v>
      </c>
      <c r="C488" s="6">
        <v>0.29030000750864582</v>
      </c>
      <c r="D488" s="6">
        <v>0.26416121134612724</v>
      </c>
      <c r="E488" s="6">
        <v>0.24923888062810207</v>
      </c>
      <c r="F488" s="6">
        <v>0.30624335326608315</v>
      </c>
      <c r="G488" s="6">
        <v>0.31135102199766179</v>
      </c>
    </row>
    <row r="489" spans="1:7">
      <c r="A489" s="6" t="s">
        <v>5</v>
      </c>
      <c r="B489" s="6" t="s">
        <v>84</v>
      </c>
      <c r="C489" s="6">
        <v>0.6687910329444311</v>
      </c>
      <c r="D489" s="6">
        <v>0.66151544798727868</v>
      </c>
      <c r="E489" s="6">
        <v>0.62976848951755737</v>
      </c>
      <c r="F489" s="6">
        <v>0.64213363875913543</v>
      </c>
      <c r="G489" s="6">
        <v>0.60986484478758984</v>
      </c>
    </row>
    <row r="490" spans="1:7">
      <c r="A490" s="6" t="s">
        <v>5</v>
      </c>
      <c r="B490" s="6" t="s">
        <v>85</v>
      </c>
      <c r="C490" s="6">
        <v>4.9469393512167947E-2</v>
      </c>
      <c r="D490" s="6">
        <v>4.7765122245280803E-2</v>
      </c>
      <c r="E490" s="6">
        <v>4.6041389703560726E-2</v>
      </c>
      <c r="F490" s="6">
        <v>4.2156482438886159E-2</v>
      </c>
      <c r="G490" s="6">
        <v>4.2781830532523157E-2</v>
      </c>
    </row>
    <row r="491" spans="1:7">
      <c r="A491" s="6" t="s">
        <v>5</v>
      </c>
      <c r="B491" s="6" t="s">
        <v>86</v>
      </c>
      <c r="C491" s="6">
        <v>583.13603947050922</v>
      </c>
      <c r="D491" s="6">
        <v>568.03543697757027</v>
      </c>
      <c r="E491" s="6">
        <v>559.14548015942751</v>
      </c>
      <c r="F491" s="6">
        <v>546.20348689080276</v>
      </c>
      <c r="G491" s="6">
        <v>572.90322500287255</v>
      </c>
    </row>
    <row r="492" spans="1:7">
      <c r="A492" s="6" t="s">
        <v>5</v>
      </c>
      <c r="B492" s="6" t="s">
        <v>87</v>
      </c>
      <c r="C492" s="6">
        <v>0.5102894518677199</v>
      </c>
      <c r="D492" s="6">
        <v>0.57787437675462672</v>
      </c>
      <c r="E492" s="6">
        <v>0.61440708082610229</v>
      </c>
      <c r="F492" s="6">
        <v>0.60465009251975133</v>
      </c>
      <c r="G492" s="6">
        <v>0.61153737530808572</v>
      </c>
    </row>
    <row r="493" spans="1:7">
      <c r="A493" s="6" t="s">
        <v>5</v>
      </c>
      <c r="B493" s="6" t="s">
        <v>88</v>
      </c>
      <c r="C493" s="6">
        <v>2.5478572911548016</v>
      </c>
      <c r="D493" s="6">
        <v>2.1004932824538738</v>
      </c>
      <c r="E493" s="6">
        <v>3.3523730249601225</v>
      </c>
      <c r="F493" s="6">
        <v>2.0711364967240531</v>
      </c>
      <c r="G493" s="6">
        <v>2.0267449029404725</v>
      </c>
    </row>
    <row r="494" spans="1:7">
      <c r="A494" s="6" t="s">
        <v>5</v>
      </c>
      <c r="B494" s="6" t="s">
        <v>89</v>
      </c>
      <c r="C494" s="6">
        <v>69.041093006584788</v>
      </c>
      <c r="D494" s="6">
        <v>77.217840195223744</v>
      </c>
      <c r="E494" s="6">
        <v>48.315633503065634</v>
      </c>
      <c r="F494" s="6">
        <v>70.416672416069517</v>
      </c>
      <c r="G494" s="6">
        <v>62.571632253531661</v>
      </c>
    </row>
    <row r="495" spans="1:7">
      <c r="A495" s="6" t="s">
        <v>5</v>
      </c>
      <c r="B495" s="6" t="s">
        <v>90</v>
      </c>
      <c r="C495" s="6">
        <v>48.937038075180141</v>
      </c>
      <c r="D495" s="6">
        <v>45.262848421340784</v>
      </c>
      <c r="E495" s="6">
        <v>47.507369440420931</v>
      </c>
      <c r="F495" s="6">
        <v>48.935483982405756</v>
      </c>
      <c r="G495" s="6">
        <v>49.712768611476847</v>
      </c>
    </row>
    <row r="496" spans="1:7">
      <c r="A496" s="6" t="s">
        <v>5</v>
      </c>
      <c r="B496" s="6" t="s">
        <v>91</v>
      </c>
      <c r="C496" s="6">
        <v>115.58477786236338</v>
      </c>
      <c r="D496" s="6">
        <v>109.83236264979622</v>
      </c>
      <c r="E496" s="6">
        <v>112.65454511624421</v>
      </c>
      <c r="F496" s="6">
        <v>95.542601771881905</v>
      </c>
      <c r="G496" s="6">
        <v>74.956640124346293</v>
      </c>
    </row>
    <row r="497" spans="1:7">
      <c r="A497" s="6" t="s">
        <v>5</v>
      </c>
      <c r="B497" s="6" t="s">
        <v>92</v>
      </c>
      <c r="C497" s="6">
        <v>4.0784004059052047E-2</v>
      </c>
      <c r="D497" s="6">
        <v>1.1771545173864209E-2</v>
      </c>
      <c r="E497" s="6">
        <v>5.9832977558401605E-2</v>
      </c>
      <c r="F497" s="6">
        <v>2.2129578301937562E-2</v>
      </c>
      <c r="G497" s="6">
        <v>4.3546414473073863E-2</v>
      </c>
    </row>
    <row r="498" spans="1:7">
      <c r="A498" s="6" t="s">
        <v>5</v>
      </c>
      <c r="B498" s="6" t="s">
        <v>93</v>
      </c>
      <c r="C498" s="6">
        <v>3.4729177894791832</v>
      </c>
      <c r="D498" s="6">
        <v>4.826594035945253</v>
      </c>
      <c r="E498" s="6">
        <v>5.1624375684239032</v>
      </c>
      <c r="F498" s="6">
        <v>6.0354101990225546</v>
      </c>
      <c r="G498" s="6">
        <v>7.566953061802713</v>
      </c>
    </row>
    <row r="499" spans="1:7">
      <c r="A499" s="6" t="s">
        <v>5</v>
      </c>
      <c r="B499" s="6" t="s">
        <v>94</v>
      </c>
      <c r="C499" s="6">
        <v>0.54778682336422146</v>
      </c>
      <c r="D499" s="6">
        <v>0.26151852966118383</v>
      </c>
      <c r="E499" s="6">
        <v>0.54975386951636118</v>
      </c>
      <c r="F499" s="6">
        <v>0.11455764187449247</v>
      </c>
      <c r="G499" s="6">
        <v>0.41705871304198233</v>
      </c>
    </row>
    <row r="500" spans="1:7">
      <c r="A500" s="6" t="s">
        <v>5</v>
      </c>
      <c r="B500" s="6" t="s">
        <v>95</v>
      </c>
      <c r="C500" s="6">
        <v>18335.551600414081</v>
      </c>
      <c r="D500" s="6">
        <v>18761.092009314703</v>
      </c>
      <c r="E500" s="6">
        <v>19883.752378714405</v>
      </c>
      <c r="F500" s="6">
        <v>20440.661772235708</v>
      </c>
      <c r="G500" s="6">
        <v>21632.925570942112</v>
      </c>
    </row>
    <row r="501" spans="1:7">
      <c r="A501" s="6" t="s">
        <v>5</v>
      </c>
      <c r="B501" s="6" t="s">
        <v>96</v>
      </c>
      <c r="C501" s="6">
        <v>631.40730638308673</v>
      </c>
      <c r="D501" s="6">
        <v>517.03023138780804</v>
      </c>
      <c r="E501" s="6">
        <v>467.00372883719621</v>
      </c>
      <c r="F501" s="6">
        <v>559.237688042591</v>
      </c>
      <c r="G501" s="6">
        <v>541.45200680518508</v>
      </c>
    </row>
    <row r="502" spans="1:7">
      <c r="A502" s="6" t="s">
        <v>5</v>
      </c>
      <c r="B502" s="6" t="s">
        <v>97</v>
      </c>
      <c r="C502" s="6">
        <v>21386.311091523788</v>
      </c>
      <c r="D502" s="6">
        <v>21421.565933147638</v>
      </c>
      <c r="E502" s="6">
        <v>22569.794679922405</v>
      </c>
      <c r="F502" s="6">
        <v>23719.04033924441</v>
      </c>
      <c r="G502" s="6">
        <v>24658.265577772014</v>
      </c>
    </row>
    <row r="503" spans="1:7">
      <c r="A503" s="6" t="s">
        <v>5</v>
      </c>
      <c r="B503" s="6" t="s">
        <v>98</v>
      </c>
      <c r="C503" s="6">
        <v>10563.274660869471</v>
      </c>
      <c r="D503" s="6">
        <v>9132.2198590649168</v>
      </c>
      <c r="E503" s="6">
        <v>8784.440807860221</v>
      </c>
      <c r="F503" s="6">
        <v>9459.0597548368496</v>
      </c>
      <c r="G503" s="6">
        <v>9654.8719881219895</v>
      </c>
    </row>
    <row r="504" spans="1:7">
      <c r="A504" s="6" t="s">
        <v>5</v>
      </c>
      <c r="B504" s="6" t="s">
        <v>105</v>
      </c>
      <c r="C504" s="6">
        <v>0.43118815527692428</v>
      </c>
      <c r="D504" s="6">
        <v>0.44517027761930061</v>
      </c>
      <c r="E504" s="6">
        <v>0.44743879680827126</v>
      </c>
      <c r="F504" s="6">
        <v>0.45686212065293613</v>
      </c>
      <c r="G504" s="6">
        <v>0.44271099601284819</v>
      </c>
    </row>
    <row r="505" spans="1:7">
      <c r="A505" s="6" t="s">
        <v>5</v>
      </c>
      <c r="B505" s="6" t="s">
        <v>106</v>
      </c>
      <c r="C505" s="6">
        <v>0.18378557554767358</v>
      </c>
      <c r="D505" s="6">
        <v>0.17914353483074674</v>
      </c>
      <c r="E505" s="6">
        <v>0.17890756295382537</v>
      </c>
      <c r="F505" s="6">
        <v>0.1734505530882858</v>
      </c>
      <c r="G505" s="6">
        <v>0.17075572194150118</v>
      </c>
    </row>
    <row r="506" spans="1:7">
      <c r="A506" s="6" t="s">
        <v>5</v>
      </c>
      <c r="B506" s="6" t="s">
        <v>107</v>
      </c>
      <c r="C506" s="6">
        <v>0.38502626917540222</v>
      </c>
      <c r="D506" s="6">
        <v>0.37568618754995248</v>
      </c>
      <c r="E506" s="6">
        <v>0.37365364023790315</v>
      </c>
      <c r="F506" s="6">
        <v>0.36968732625877804</v>
      </c>
      <c r="G506" s="6">
        <v>0.38653328204565057</v>
      </c>
    </row>
    <row r="507" spans="1:7">
      <c r="A507" s="6" t="s">
        <v>5</v>
      </c>
      <c r="B507" s="6" t="s">
        <v>99</v>
      </c>
      <c r="C507" s="6">
        <v>0</v>
      </c>
      <c r="D507" s="6">
        <v>0</v>
      </c>
      <c r="E507" s="6">
        <v>0</v>
      </c>
      <c r="F507" s="6">
        <v>0</v>
      </c>
      <c r="G507" s="6">
        <v>0</v>
      </c>
    </row>
    <row r="508" spans="1:7">
      <c r="A508" s="6" t="s">
        <v>5</v>
      </c>
      <c r="B508" s="6" t="s">
        <v>108</v>
      </c>
      <c r="C508" s="6">
        <v>0.37623410369858551</v>
      </c>
      <c r="D508" s="6">
        <v>0.36114416452999104</v>
      </c>
      <c r="E508" s="6">
        <v>0.38195064476486817</v>
      </c>
      <c r="F508" s="6">
        <v>0.38008332373919146</v>
      </c>
      <c r="G508" s="6">
        <v>0.34422883686307376</v>
      </c>
    </row>
    <row r="509" spans="1:7">
      <c r="A509" s="6" t="s">
        <v>5</v>
      </c>
      <c r="B509" s="6" t="s">
        <v>109</v>
      </c>
      <c r="C509" s="6">
        <v>0.14767532299200437</v>
      </c>
      <c r="D509" s="6">
        <v>0.14086589649584114</v>
      </c>
      <c r="E509" s="6">
        <v>0.13442138119908631</v>
      </c>
      <c r="F509" s="6">
        <v>0.13074299943337017</v>
      </c>
      <c r="G509" s="6">
        <v>0.13289297194720884</v>
      </c>
    </row>
    <row r="510" spans="1:7">
      <c r="A510" s="6" t="s">
        <v>5</v>
      </c>
      <c r="B510" s="6" t="s">
        <v>110</v>
      </c>
      <c r="C510" s="6">
        <v>0.4760905733094104</v>
      </c>
      <c r="D510" s="6">
        <v>0.49798993897416771</v>
      </c>
      <c r="E510" s="6">
        <v>0.48362797403604563</v>
      </c>
      <c r="F510" s="6">
        <v>0.48917367682743862</v>
      </c>
      <c r="G510" s="6">
        <v>0.52287819118971746</v>
      </c>
    </row>
    <row r="511" spans="1:7">
      <c r="A511" s="6" t="s">
        <v>5</v>
      </c>
      <c r="B511" s="6" t="s">
        <v>100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</row>
    <row r="512" spans="1:7">
      <c r="A512" s="6" t="s">
        <v>5</v>
      </c>
      <c r="B512" s="6" t="s">
        <v>101</v>
      </c>
      <c r="C512" s="6">
        <v>-5274726.1300000008</v>
      </c>
      <c r="D512" s="6">
        <v>-4383139.7700000005</v>
      </c>
      <c r="E512" s="6">
        <v>-4112828.2088337364</v>
      </c>
      <c r="F512" s="6">
        <v>-4517178.2897840105</v>
      </c>
      <c r="G512" s="6">
        <v>-4750000.3032155996</v>
      </c>
    </row>
    <row r="513" spans="1:7">
      <c r="A513" s="6" t="s">
        <v>6</v>
      </c>
      <c r="B513" s="6" t="s">
        <v>46</v>
      </c>
      <c r="C513" s="6">
        <v>15.698630136986299</v>
      </c>
      <c r="D513" s="6">
        <v>14.416438356164383</v>
      </c>
      <c r="E513" s="6">
        <v>15.769863013698632</v>
      </c>
      <c r="F513" s="6">
        <v>14.076712328767123</v>
      </c>
      <c r="G513" s="6">
        <v>14.180327868852459</v>
      </c>
    </row>
    <row r="514" spans="1:7">
      <c r="A514" s="6" t="s">
        <v>6</v>
      </c>
      <c r="B514" s="6" t="s">
        <v>47</v>
      </c>
      <c r="C514" s="6">
        <v>2.8296296296296291</v>
      </c>
      <c r="D514" s="6">
        <v>2.619213539074166</v>
      </c>
      <c r="E514" s="6">
        <v>2.6934955545156773</v>
      </c>
      <c r="F514" s="6">
        <v>2.6430041152263373</v>
      </c>
      <c r="G514" s="6">
        <v>2.5255474452554743</v>
      </c>
    </row>
    <row r="515" spans="1:7">
      <c r="A515" s="6" t="s">
        <v>6</v>
      </c>
      <c r="B515" s="6" t="s">
        <v>48</v>
      </c>
      <c r="C515" s="6">
        <v>2.7248322147651001</v>
      </c>
      <c r="D515" s="6">
        <v>2.5788013318534957</v>
      </c>
      <c r="E515" s="6">
        <v>2.6287362349239642</v>
      </c>
      <c r="F515" s="6">
        <v>2.4727592267135323</v>
      </c>
      <c r="G515" s="6">
        <v>2.4325657894736841</v>
      </c>
    </row>
    <row r="516" spans="1:7">
      <c r="A516" s="6" t="s">
        <v>6</v>
      </c>
      <c r="B516" s="6" t="s">
        <v>49</v>
      </c>
      <c r="C516" s="6">
        <v>5215.8736147426362</v>
      </c>
      <c r="D516" s="6">
        <v>5138.5729700499814</v>
      </c>
      <c r="E516" s="6">
        <v>5214.0969705644147</v>
      </c>
      <c r="F516" s="6">
        <v>4702.0986321919072</v>
      </c>
      <c r="G516" s="6">
        <v>5095.7451791260437</v>
      </c>
    </row>
    <row r="517" spans="1:7">
      <c r="A517" s="6" t="s">
        <v>6</v>
      </c>
      <c r="B517" s="6" t="s">
        <v>50</v>
      </c>
      <c r="C517" s="6">
        <v>14212.380453594027</v>
      </c>
      <c r="D517" s="6">
        <v>13251.358818991264</v>
      </c>
      <c r="E517" s="6">
        <v>13706.485638929946</v>
      </c>
      <c r="F517" s="6">
        <v>11627.157777669619</v>
      </c>
      <c r="G517" s="6">
        <v>12395.735394617464</v>
      </c>
    </row>
    <row r="518" spans="1:7">
      <c r="A518" s="6" t="s">
        <v>6</v>
      </c>
      <c r="B518" s="6" t="s">
        <v>51</v>
      </c>
      <c r="C518" s="6">
        <v>13.34794520547945</v>
      </c>
      <c r="D518" s="6">
        <v>12.731506849315069</v>
      </c>
      <c r="E518" s="6">
        <v>13.734246575342466</v>
      </c>
      <c r="F518" s="6">
        <v>11.564383561643835</v>
      </c>
      <c r="G518" s="6">
        <v>12.122950819672131</v>
      </c>
    </row>
    <row r="519" spans="1:7">
      <c r="A519" s="6" t="s">
        <v>6</v>
      </c>
      <c r="B519" s="6" t="s">
        <v>358</v>
      </c>
      <c r="C519" s="6">
        <v>1788</v>
      </c>
      <c r="D519" s="6">
        <v>1802.0000000000002</v>
      </c>
      <c r="E519" s="6">
        <v>1907.0000000000002</v>
      </c>
      <c r="F519" s="6">
        <v>1707</v>
      </c>
      <c r="G519" s="6">
        <v>1824</v>
      </c>
    </row>
    <row r="520" spans="1:7">
      <c r="A520" s="6" t="s">
        <v>6</v>
      </c>
      <c r="B520" s="6" t="s">
        <v>356</v>
      </c>
      <c r="C520" s="6">
        <v>4871.9999999999991</v>
      </c>
      <c r="D520" s="6">
        <v>4647</v>
      </c>
      <c r="E520" s="6">
        <v>5013</v>
      </c>
      <c r="F520" s="6">
        <v>4221</v>
      </c>
      <c r="G520" s="6">
        <v>4437</v>
      </c>
    </row>
    <row r="521" spans="1:7">
      <c r="A521" s="6" t="s">
        <v>6</v>
      </c>
      <c r="B521" s="6" t="s">
        <v>52</v>
      </c>
      <c r="C521" s="6">
        <v>11.547053676518086</v>
      </c>
      <c r="D521" s="6">
        <v>9.7548027377082072</v>
      </c>
      <c r="E521" s="6">
        <v>11.635423573511616</v>
      </c>
      <c r="F521" s="6">
        <v>11.167027290768257</v>
      </c>
      <c r="G521" s="6">
        <v>11.73860718587655</v>
      </c>
    </row>
    <row r="522" spans="1:7">
      <c r="A522" s="6" t="s">
        <v>6</v>
      </c>
      <c r="B522" s="6" t="s">
        <v>53</v>
      </c>
      <c r="C522" s="6">
        <v>15.214889583375408</v>
      </c>
      <c r="D522" s="6">
        <v>9.8059700540964432</v>
      </c>
      <c r="E522" s="6">
        <v>11.378611166418759</v>
      </c>
      <c r="F522" s="6">
        <v>10.570334531466273</v>
      </c>
      <c r="G522" s="6">
        <v>11.442065909720299</v>
      </c>
    </row>
    <row r="523" spans="1:7">
      <c r="A523" s="6" t="s">
        <v>6</v>
      </c>
      <c r="B523" s="6" t="s">
        <v>54</v>
      </c>
      <c r="C523" s="6">
        <v>9.7214380398932008</v>
      </c>
      <c r="D523" s="6">
        <v>9.716037776860043</v>
      </c>
      <c r="E523" s="6">
        <v>11.842762565655599</v>
      </c>
      <c r="F523" s="6">
        <v>11.69732082592369</v>
      </c>
      <c r="G523" s="6">
        <v>11.980308016800915</v>
      </c>
    </row>
    <row r="524" spans="1:7">
      <c r="A524" s="6" t="s">
        <v>6</v>
      </c>
      <c r="B524" s="6" t="s">
        <v>55</v>
      </c>
      <c r="C524" s="6">
        <v>0.23068294855284821</v>
      </c>
      <c r="D524" s="6">
        <v>0.23279710176084917</v>
      </c>
      <c r="E524" s="6">
        <v>0.22339554105936107</v>
      </c>
      <c r="F524" s="6">
        <v>0.23058019055007956</v>
      </c>
      <c r="G524" s="6">
        <v>0.21267507325133322</v>
      </c>
    </row>
    <row r="525" spans="1:7">
      <c r="A525" s="6" t="s">
        <v>6</v>
      </c>
      <c r="B525" s="6" t="s">
        <v>56</v>
      </c>
      <c r="C525" s="6">
        <v>611781.22580645164</v>
      </c>
      <c r="D525" s="6">
        <v>553346.6451612903</v>
      </c>
      <c r="E525" s="6">
        <v>574070.58064516133</v>
      </c>
      <c r="F525" s="6">
        <v>538179.6451612903</v>
      </c>
      <c r="G525" s="6">
        <v>568682.93548387091</v>
      </c>
    </row>
    <row r="526" spans="1:7">
      <c r="A526" s="6" t="s">
        <v>6</v>
      </c>
      <c r="B526" s="6" t="s">
        <v>57</v>
      </c>
      <c r="C526" s="6">
        <v>907926.96774193551</v>
      </c>
      <c r="D526" s="6">
        <v>874498.58064516133</v>
      </c>
      <c r="E526" s="6">
        <v>887888.48387096776</v>
      </c>
      <c r="F526" s="6">
        <v>832720.09677419357</v>
      </c>
      <c r="G526" s="6">
        <v>830140.41935483867</v>
      </c>
    </row>
    <row r="527" spans="1:7">
      <c r="A527" s="6" t="s">
        <v>6</v>
      </c>
      <c r="B527" s="6" t="s">
        <v>58</v>
      </c>
      <c r="C527" s="6">
        <v>0.1971597142417911</v>
      </c>
      <c r="D527" s="6">
        <v>0.20316924154780469</v>
      </c>
      <c r="E527" s="6">
        <v>0.19104577291528982</v>
      </c>
      <c r="F527" s="6">
        <v>0.19903442321188108</v>
      </c>
      <c r="G527" s="6">
        <v>0.18001559482872936</v>
      </c>
    </row>
    <row r="528" spans="1:7">
      <c r="A528" s="6" t="s">
        <v>6</v>
      </c>
      <c r="B528" s="6" t="s">
        <v>59</v>
      </c>
      <c r="C528" s="6">
        <v>7.2577667026054424</v>
      </c>
      <c r="D528" s="6">
        <v>1.5715020556085966</v>
      </c>
      <c r="E528" s="6">
        <v>5.2946611283245311</v>
      </c>
      <c r="F528" s="6">
        <v>1.2903650480665441</v>
      </c>
      <c r="G528" s="6">
        <v>6.5968048255402625</v>
      </c>
    </row>
    <row r="529" spans="1:7">
      <c r="A529" s="6" t="s">
        <v>6</v>
      </c>
      <c r="B529" s="6" t="s">
        <v>60</v>
      </c>
      <c r="C529" s="6">
        <v>4.2820973734927614</v>
      </c>
      <c r="D529" s="6">
        <v>5.2445499062221117</v>
      </c>
      <c r="E529" s="6">
        <v>4.7090257683641088</v>
      </c>
      <c r="F529" s="6">
        <v>4.8338771283097115</v>
      </c>
      <c r="G529" s="6">
        <v>4.8477237222170952</v>
      </c>
    </row>
    <row r="530" spans="1:7">
      <c r="A530" s="6" t="s">
        <v>6</v>
      </c>
      <c r="B530" s="6" t="s">
        <v>61</v>
      </c>
      <c r="C530" s="6">
        <v>0.99548703829075402</v>
      </c>
      <c r="D530" s="6">
        <v>0.67695792030911228</v>
      </c>
      <c r="E530" s="6">
        <v>0.98180237828576888</v>
      </c>
      <c r="F530" s="6">
        <v>0.54330789971466009</v>
      </c>
      <c r="G530" s="6">
        <v>1.0611090711060558</v>
      </c>
    </row>
    <row r="531" spans="1:7">
      <c r="A531" s="6" t="s">
        <v>6</v>
      </c>
      <c r="B531" s="6" t="s">
        <v>62</v>
      </c>
      <c r="C531" s="6">
        <v>4.2627724320109257</v>
      </c>
      <c r="D531" s="6">
        <v>3.5503395974734708</v>
      </c>
      <c r="E531" s="6">
        <v>4.623332698788853</v>
      </c>
      <c r="F531" s="6">
        <v>2.6262836300606818</v>
      </c>
      <c r="G531" s="6">
        <v>5.1439636158605726</v>
      </c>
    </row>
    <row r="532" spans="1:7">
      <c r="A532" s="6" t="s">
        <v>6</v>
      </c>
      <c r="B532" s="6" t="s">
        <v>63</v>
      </c>
      <c r="C532" s="6">
        <v>3.6520747287107712E-2</v>
      </c>
      <c r="D532" s="6">
        <v>2.9756344474340526E-2</v>
      </c>
      <c r="E532" s="6">
        <v>4.0096826674873139E-2</v>
      </c>
      <c r="F532" s="6">
        <v>2.1989805745652697E-2</v>
      </c>
      <c r="G532" s="6">
        <v>4.2276978388254872E-2</v>
      </c>
    </row>
    <row r="533" spans="1:7">
      <c r="A533" s="6" t="s">
        <v>6</v>
      </c>
      <c r="B533" s="6" t="s">
        <v>64</v>
      </c>
      <c r="C533" s="6">
        <v>0.40800001705380623</v>
      </c>
      <c r="D533" s="6">
        <v>0.38122493723809958</v>
      </c>
      <c r="E533" s="6">
        <v>0.38793010683453538</v>
      </c>
      <c r="F533" s="6">
        <v>0.41108426081399857</v>
      </c>
      <c r="G533" s="6">
        <v>0.4181345739481459</v>
      </c>
    </row>
    <row r="534" spans="1:7">
      <c r="A534" s="6" t="s">
        <v>6</v>
      </c>
      <c r="B534" s="6" t="s">
        <v>65</v>
      </c>
      <c r="C534" s="6">
        <v>1.3016390529831881E-2</v>
      </c>
      <c r="D534" s="6">
        <v>1.7545246067049849E-2</v>
      </c>
      <c r="E534" s="6">
        <v>1.5000017350373993E-2</v>
      </c>
      <c r="F534" s="6">
        <v>1.5907106651241978E-2</v>
      </c>
      <c r="G534" s="6">
        <v>1.6000010250544119E-2</v>
      </c>
    </row>
    <row r="535" spans="1:7">
      <c r="A535" s="6" t="s">
        <v>6</v>
      </c>
      <c r="B535" s="6" t="s">
        <v>66</v>
      </c>
      <c r="C535" s="6">
        <v>6.2862224849771636E-3</v>
      </c>
      <c r="D535" s="6">
        <v>5.7901503964726785E-3</v>
      </c>
      <c r="E535" s="6">
        <v>5.0000028771976963E-3</v>
      </c>
      <c r="F535" s="6">
        <v>7.3974908309002935E-3</v>
      </c>
      <c r="G535" s="6">
        <v>6.0000038439540441E-3</v>
      </c>
    </row>
    <row r="536" spans="1:7">
      <c r="A536" s="6" t="s">
        <v>6</v>
      </c>
      <c r="B536" s="6" t="s">
        <v>67</v>
      </c>
      <c r="C536" s="6">
        <v>-5.6917527910741519E-3</v>
      </c>
      <c r="D536" s="6">
        <v>-3.2943858237733714E-2</v>
      </c>
      <c r="E536" s="6">
        <v>3.2573294921271669E-3</v>
      </c>
      <c r="F536" s="6">
        <v>-3.171855766081598E-2</v>
      </c>
      <c r="G536" s="6">
        <v>1.367348666213038E-2</v>
      </c>
    </row>
    <row r="537" spans="1:7">
      <c r="A537" s="6" t="s">
        <v>6</v>
      </c>
      <c r="B537" s="6" t="s">
        <v>68</v>
      </c>
      <c r="C537" s="6">
        <v>3.8529338002868528E-2</v>
      </c>
      <c r="D537" s="6">
        <v>-2.4287781421638295E-2</v>
      </c>
      <c r="E537" s="6">
        <v>8.4919420319451606E-3</v>
      </c>
      <c r="F537" s="6">
        <v>-2.5761088378136187E-2</v>
      </c>
      <c r="G537" s="6">
        <v>1.7913437599569489E-2</v>
      </c>
    </row>
    <row r="538" spans="1:7">
      <c r="A538" s="6" t="s">
        <v>6</v>
      </c>
      <c r="B538" s="6" t="s">
        <v>69</v>
      </c>
      <c r="C538" s="6">
        <v>0.65012435613682329</v>
      </c>
      <c r="D538" s="6">
        <v>0.63784474664403712</v>
      </c>
      <c r="E538" s="6">
        <v>0.62602500821875839</v>
      </c>
      <c r="F538" s="6">
        <v>0.63194489258183106</v>
      </c>
      <c r="G538" s="6">
        <v>0.63874463027648765</v>
      </c>
    </row>
    <row r="539" spans="1:7">
      <c r="A539" s="6" t="s">
        <v>6</v>
      </c>
      <c r="B539" s="6" t="s">
        <v>70</v>
      </c>
      <c r="C539" s="6">
        <v>0.34279971718375774</v>
      </c>
      <c r="D539" s="6">
        <v>0.35068101796022028</v>
      </c>
      <c r="E539" s="6">
        <v>0.36573926621728542</v>
      </c>
      <c r="F539" s="6">
        <v>0.36302939039036564</v>
      </c>
      <c r="G539" s="6">
        <v>0.35794568524967513</v>
      </c>
    </row>
    <row r="540" spans="1:7">
      <c r="A540" s="6" t="s">
        <v>6</v>
      </c>
      <c r="B540" s="6" t="s">
        <v>71</v>
      </c>
      <c r="C540" s="6">
        <v>7.075926679419124E-3</v>
      </c>
      <c r="D540" s="6">
        <v>1.1474235395742214E-2</v>
      </c>
      <c r="E540" s="6">
        <v>8.2357255639555951E-3</v>
      </c>
      <c r="F540" s="6">
        <v>5.0257170278033532E-3</v>
      </c>
      <c r="G540" s="6">
        <v>3.309684473837169E-3</v>
      </c>
    </row>
    <row r="541" spans="1:7">
      <c r="A541" s="6" t="s">
        <v>6</v>
      </c>
      <c r="B541" s="6" t="s">
        <v>368</v>
      </c>
      <c r="C541" s="6">
        <v>0.59199998294619371</v>
      </c>
      <c r="D541" s="6">
        <v>0.61877506276190053</v>
      </c>
      <c r="E541" s="6">
        <v>0.61206989316546467</v>
      </c>
      <c r="F541" s="6">
        <v>0.58891573918600126</v>
      </c>
      <c r="G541" s="6">
        <v>0.58186542605185376</v>
      </c>
    </row>
    <row r="542" spans="1:7">
      <c r="A542" s="6" t="s">
        <v>6</v>
      </c>
      <c r="B542" s="6" t="s">
        <v>72</v>
      </c>
      <c r="C542" s="6">
        <v>0.47386649337947723</v>
      </c>
      <c r="D542" s="6">
        <v>0.52095699164824327</v>
      </c>
      <c r="E542" s="6">
        <v>0.50880642306263946</v>
      </c>
      <c r="F542" s="6">
        <v>0.45438828988781532</v>
      </c>
      <c r="G542" s="6">
        <v>0.46626780293812004</v>
      </c>
    </row>
    <row r="543" spans="1:7">
      <c r="A543" s="6" t="s">
        <v>6</v>
      </c>
      <c r="B543" s="6" t="s">
        <v>73</v>
      </c>
      <c r="C543" s="6">
        <v>0.34957675721912235</v>
      </c>
      <c r="D543" s="6">
        <v>0.41395804578098611</v>
      </c>
      <c r="E543" s="6">
        <v>0.35760789678640642</v>
      </c>
      <c r="F543" s="6">
        <v>0.40607458893961984</v>
      </c>
      <c r="G543" s="6">
        <v>0.36841411326629597</v>
      </c>
    </row>
    <row r="544" spans="1:7">
      <c r="A544" s="6" t="s">
        <v>6</v>
      </c>
      <c r="B544" s="6" t="s">
        <v>74</v>
      </c>
      <c r="C544" s="6">
        <v>0.74483156361258795</v>
      </c>
      <c r="D544" s="6">
        <v>0.74039278049863533</v>
      </c>
      <c r="E544" s="6">
        <v>0.74950528901530955</v>
      </c>
      <c r="F544" s="6">
        <v>0.74723713710893724</v>
      </c>
      <c r="G544" s="6">
        <v>0.73644599124831367</v>
      </c>
    </row>
    <row r="545" spans="1:7">
      <c r="A545" s="6" t="s">
        <v>6</v>
      </c>
      <c r="B545" s="6" t="s">
        <v>75</v>
      </c>
      <c r="C545" s="6">
        <v>15.079137365546792</v>
      </c>
      <c r="D545" s="6">
        <v>14.761772393134105</v>
      </c>
      <c r="E545" s="6">
        <v>14.754094427177177</v>
      </c>
      <c r="F545" s="6">
        <v>13.613487643867709</v>
      </c>
      <c r="G545" s="6">
        <v>14.045604132100451</v>
      </c>
    </row>
    <row r="546" spans="1:7">
      <c r="A546" s="6" t="s">
        <v>6</v>
      </c>
      <c r="B546" s="6" t="s">
        <v>76</v>
      </c>
      <c r="C546" s="6">
        <v>6.6316790924978646</v>
      </c>
      <c r="D546" s="6">
        <v>6.7742542925611913</v>
      </c>
      <c r="E546" s="6">
        <v>6.7777795847503253</v>
      </c>
      <c r="F546" s="6">
        <v>7.3456562062584814</v>
      </c>
      <c r="G546" s="6">
        <v>7.1196652745933173</v>
      </c>
    </row>
    <row r="547" spans="1:7">
      <c r="A547" s="6" t="s">
        <v>6</v>
      </c>
      <c r="B547" s="6" t="s">
        <v>77</v>
      </c>
      <c r="C547" s="6">
        <v>8.88334648880533</v>
      </c>
      <c r="D547" s="6">
        <v>9.588186520004891</v>
      </c>
      <c r="E547" s="6">
        <v>9.4109462774055217</v>
      </c>
      <c r="F547" s="6">
        <v>10.842804614049701</v>
      </c>
      <c r="G547" s="6">
        <v>10.682867597956385</v>
      </c>
    </row>
    <row r="548" spans="1:7">
      <c r="A548" s="6" t="s">
        <v>6</v>
      </c>
      <c r="B548" s="6" t="s">
        <v>78</v>
      </c>
      <c r="C548" s="6">
        <v>4.832626940087862E-2</v>
      </c>
      <c r="D548" s="6">
        <v>-3.1829377753030817E-2</v>
      </c>
      <c r="E548" s="6">
        <v>1.1501558409161797E-2</v>
      </c>
      <c r="F548" s="6">
        <v>-3.5540120019110576E-2</v>
      </c>
      <c r="G548" s="6">
        <v>2.5011576533945059E-2</v>
      </c>
    </row>
    <row r="549" spans="1:7">
      <c r="A549" s="6" t="s">
        <v>6</v>
      </c>
      <c r="B549" s="6" t="s">
        <v>79</v>
      </c>
      <c r="C549" s="6">
        <v>0.21402029950256526</v>
      </c>
      <c r="D549" s="6">
        <v>0.21305572138797807</v>
      </c>
      <c r="E549" s="6">
        <v>0.22438158509354392</v>
      </c>
      <c r="F549" s="6">
        <v>0.21866877382100244</v>
      </c>
      <c r="G549" s="6">
        <v>0.22526207809445634</v>
      </c>
    </row>
    <row r="550" spans="1:7">
      <c r="A550" s="6" t="s">
        <v>6</v>
      </c>
      <c r="B550" s="6" t="s">
        <v>80</v>
      </c>
      <c r="C550" s="6">
        <v>12803.289138610606</v>
      </c>
      <c r="D550" s="6">
        <v>13560.896654800679</v>
      </c>
      <c r="E550" s="6">
        <v>13647.144539449822</v>
      </c>
      <c r="F550" s="6">
        <v>14950.629388909612</v>
      </c>
      <c r="G550" s="6">
        <v>14221.163235723001</v>
      </c>
    </row>
    <row r="551" spans="1:7">
      <c r="A551" s="6" t="s">
        <v>6</v>
      </c>
      <c r="B551" s="6" t="s">
        <v>81</v>
      </c>
      <c r="C551" s="6">
        <v>66295.70396068228</v>
      </c>
      <c r="D551" s="6">
        <v>68006.498132720488</v>
      </c>
      <c r="E551" s="6">
        <v>67967.874929258629</v>
      </c>
      <c r="F551" s="6">
        <v>69723.00231615518</v>
      </c>
      <c r="G551" s="6">
        <v>69320.664277839038</v>
      </c>
    </row>
    <row r="552" spans="1:7">
      <c r="A552" s="6" t="s">
        <v>6</v>
      </c>
      <c r="B552" s="6" t="s">
        <v>82</v>
      </c>
      <c r="C552" s="6">
        <v>81122.729112460249</v>
      </c>
      <c r="D552" s="6">
        <v>83395.94369434072</v>
      </c>
      <c r="E552" s="6">
        <v>84063.675721561915</v>
      </c>
      <c r="F552" s="6">
        <v>86562.374059061942</v>
      </c>
      <c r="G552" s="6">
        <v>86631.480154355027</v>
      </c>
    </row>
    <row r="553" spans="1:7">
      <c r="A553" s="6" t="s">
        <v>6</v>
      </c>
      <c r="B553" s="6" t="s">
        <v>83</v>
      </c>
      <c r="C553" s="6">
        <v>0.22364986365589196</v>
      </c>
      <c r="D553" s="6">
        <v>0.22629375109987884</v>
      </c>
      <c r="E553" s="6">
        <v>0.23681483066898815</v>
      </c>
      <c r="F553" s="6">
        <v>0.24151816736963727</v>
      </c>
      <c r="G553" s="6">
        <v>0.24972085967228741</v>
      </c>
    </row>
    <row r="554" spans="1:7">
      <c r="A554" s="6" t="s">
        <v>6</v>
      </c>
      <c r="B554" s="6" t="s">
        <v>84</v>
      </c>
      <c r="C554" s="6">
        <v>0.56944045027775514</v>
      </c>
      <c r="D554" s="6">
        <v>0.57630699081297421</v>
      </c>
      <c r="E554" s="6">
        <v>0.55715692192287292</v>
      </c>
      <c r="F554" s="6">
        <v>0.57584173328481203</v>
      </c>
      <c r="G554" s="6">
        <v>0.56260394174693062</v>
      </c>
    </row>
    <row r="555" spans="1:7">
      <c r="A555" s="6" t="s">
        <v>6</v>
      </c>
      <c r="B555" s="6" t="s">
        <v>85</v>
      </c>
      <c r="C555" s="6">
        <v>3.6101793914250613E-2</v>
      </c>
      <c r="D555" s="6">
        <v>4.3467509175071001E-2</v>
      </c>
      <c r="E555" s="6">
        <v>4.1855693848866463E-2</v>
      </c>
      <c r="F555" s="6">
        <v>4.0154676287544905E-2</v>
      </c>
      <c r="G555" s="6">
        <v>4.1402341002213613E-2</v>
      </c>
    </row>
    <row r="556" spans="1:7">
      <c r="A556" s="6" t="s">
        <v>6</v>
      </c>
      <c r="B556" s="6" t="s">
        <v>86</v>
      </c>
      <c r="C556" s="6">
        <v>462.22170590668333</v>
      </c>
      <c r="D556" s="6">
        <v>589.45839976473815</v>
      </c>
      <c r="E556" s="6">
        <v>571.2107037544414</v>
      </c>
      <c r="F556" s="6">
        <v>600.33768340672077</v>
      </c>
      <c r="G556" s="6">
        <v>588.78944973354726</v>
      </c>
    </row>
    <row r="557" spans="1:7">
      <c r="A557" s="6" t="s">
        <v>6</v>
      </c>
      <c r="B557" s="6" t="s">
        <v>87</v>
      </c>
      <c r="C557" s="6">
        <v>0.41700681357864872</v>
      </c>
      <c r="D557" s="6">
        <v>0.38830812872422482</v>
      </c>
      <c r="E557" s="6">
        <v>0.39192651699856229</v>
      </c>
      <c r="F557" s="6">
        <v>0.41511358987235858</v>
      </c>
      <c r="G557" s="6">
        <v>0.42177290047634614</v>
      </c>
    </row>
    <row r="558" spans="1:7">
      <c r="A558" s="6" t="s">
        <v>6</v>
      </c>
      <c r="B558" s="6" t="s">
        <v>88</v>
      </c>
      <c r="C558" s="6">
        <v>3.1043139827917865</v>
      </c>
      <c r="D558" s="6">
        <v>3.369131484622744</v>
      </c>
      <c r="E558" s="6">
        <v>2.960094949716634</v>
      </c>
      <c r="F558" s="6">
        <v>3.1611141201229915</v>
      </c>
      <c r="G558" s="6">
        <v>3.0205738169007925</v>
      </c>
    </row>
    <row r="559" spans="1:7">
      <c r="A559" s="6" t="s">
        <v>6</v>
      </c>
      <c r="B559" s="6" t="s">
        <v>89</v>
      </c>
      <c r="C559" s="6">
        <v>45.612419816065234</v>
      </c>
      <c r="D559" s="6">
        <v>36.114855044828346</v>
      </c>
      <c r="E559" s="6">
        <v>41.011357624614078</v>
      </c>
      <c r="F559" s="6">
        <v>36.70234091400269</v>
      </c>
      <c r="G559" s="6">
        <v>42.577338798458022</v>
      </c>
    </row>
    <row r="560" spans="1:7">
      <c r="A560" s="6" t="s">
        <v>6</v>
      </c>
      <c r="B560" s="6" t="s">
        <v>90</v>
      </c>
      <c r="C560" s="6">
        <v>27.963747318838617</v>
      </c>
      <c r="D560" s="6">
        <v>29.181851863775019</v>
      </c>
      <c r="E560" s="6">
        <v>28.996678637762269</v>
      </c>
      <c r="F560" s="6">
        <v>29.167712061662517</v>
      </c>
      <c r="G560" s="6">
        <v>29.000722587167587</v>
      </c>
    </row>
    <row r="561" spans="1:7">
      <c r="A561" s="6" t="s">
        <v>6</v>
      </c>
      <c r="B561" s="6" t="s">
        <v>91</v>
      </c>
      <c r="C561" s="6">
        <v>84.385935369346242</v>
      </c>
      <c r="D561" s="6">
        <v>63.954482518423099</v>
      </c>
      <c r="E561" s="6">
        <v>64.865428011434432</v>
      </c>
      <c r="F561" s="6">
        <v>62.107906821273772</v>
      </c>
      <c r="G561" s="6">
        <v>72.08936862182901</v>
      </c>
    </row>
    <row r="562" spans="1:7">
      <c r="A562" s="6" t="s">
        <v>6</v>
      </c>
      <c r="B562" s="6" t="s">
        <v>92</v>
      </c>
      <c r="C562" s="6">
        <v>3.0615523609450693E-2</v>
      </c>
      <c r="D562" s="6">
        <v>1.1955638397548195E-2</v>
      </c>
      <c r="E562" s="6">
        <v>4.4976685555006252E-2</v>
      </c>
      <c r="F562" s="6">
        <v>9.7097670419068177E-3</v>
      </c>
      <c r="G562" s="6">
        <v>5.4509713306869226E-2</v>
      </c>
    </row>
    <row r="563" spans="1:7">
      <c r="A563" s="6" t="s">
        <v>6</v>
      </c>
      <c r="B563" s="6" t="s">
        <v>93</v>
      </c>
      <c r="C563" s="6">
        <v>1.3636383120633659</v>
      </c>
      <c r="D563" s="6">
        <v>1.1093021930620086</v>
      </c>
      <c r="E563" s="6">
        <v>1.1988597534701415</v>
      </c>
      <c r="F563" s="6">
        <v>1.1631722576334653</v>
      </c>
      <c r="G563" s="6">
        <v>1.4443592673833734</v>
      </c>
    </row>
    <row r="564" spans="1:7">
      <c r="A564" s="6" t="s">
        <v>6</v>
      </c>
      <c r="B564" s="6" t="s">
        <v>94</v>
      </c>
      <c r="C564" s="6">
        <v>0.34214977122857221</v>
      </c>
      <c r="D564" s="6">
        <v>0.18284962363322857</v>
      </c>
      <c r="E564" s="6">
        <v>0.29202265114304254</v>
      </c>
      <c r="F564" s="6">
        <v>0.16516585869606287</v>
      </c>
      <c r="G564" s="6">
        <v>0.35252003625127754</v>
      </c>
    </row>
    <row r="565" spans="1:7">
      <c r="A565" s="6" t="s">
        <v>6</v>
      </c>
      <c r="B565" s="6" t="s">
        <v>95</v>
      </c>
      <c r="C565" s="6">
        <v>18582.320493827159</v>
      </c>
      <c r="D565" s="6">
        <v>18682.327526132398</v>
      </c>
      <c r="E565" s="6">
        <v>19629.593355170804</v>
      </c>
      <c r="F565" s="6">
        <v>21243.549382716054</v>
      </c>
      <c r="G565" s="6">
        <v>21750.455474452552</v>
      </c>
    </row>
    <row r="566" spans="1:7">
      <c r="A566" s="6" t="s">
        <v>6</v>
      </c>
      <c r="B566" s="6" t="s">
        <v>96</v>
      </c>
      <c r="C566" s="6">
        <v>710.14191038181764</v>
      </c>
      <c r="D566" s="6">
        <v>712.81958003988655</v>
      </c>
      <c r="E566" s="6">
        <v>761.12126737123265</v>
      </c>
      <c r="F566" s="6">
        <v>757.6485181906329</v>
      </c>
      <c r="G566" s="6">
        <v>866.70305776502823</v>
      </c>
    </row>
    <row r="567" spans="1:7">
      <c r="A567" s="6" t="s">
        <v>6</v>
      </c>
      <c r="B567" s="6" t="s">
        <v>97</v>
      </c>
      <c r="C567" s="6">
        <v>21045.413310961969</v>
      </c>
      <c r="D567" s="6">
        <v>20828.410654827963</v>
      </c>
      <c r="E567" s="6">
        <v>21997.084950183533</v>
      </c>
      <c r="F567" s="6">
        <v>24193.005272407736</v>
      </c>
      <c r="G567" s="6">
        <v>24505.036184210519</v>
      </c>
    </row>
    <row r="568" spans="1:7">
      <c r="A568" s="6" t="s">
        <v>6</v>
      </c>
      <c r="B568" s="6" t="s">
        <v>98</v>
      </c>
      <c r="C568" s="6">
        <v>12458.884321185085</v>
      </c>
      <c r="D568" s="6">
        <v>12888.101110171809</v>
      </c>
      <c r="E568" s="6">
        <v>13463.753435410486</v>
      </c>
      <c r="F568" s="6">
        <v>14247.641583130831</v>
      </c>
      <c r="G568" s="6">
        <v>14258.633319741755</v>
      </c>
    </row>
    <row r="569" spans="1:7">
      <c r="A569" s="6" t="s">
        <v>6</v>
      </c>
      <c r="B569" s="6" t="s">
        <v>105</v>
      </c>
      <c r="C569" s="6">
        <v>0.37292003688869485</v>
      </c>
      <c r="D569" s="6">
        <v>0.37517799496559345</v>
      </c>
      <c r="E569" s="6">
        <v>0.36112097156793327</v>
      </c>
      <c r="F569" s="6">
        <v>0.39880318814262189</v>
      </c>
      <c r="G569" s="6">
        <v>0.39961707811122854</v>
      </c>
    </row>
    <row r="570" spans="1:7">
      <c r="A570" s="6" t="s">
        <v>6</v>
      </c>
      <c r="B570" s="6" t="s">
        <v>106</v>
      </c>
      <c r="C570" s="6">
        <v>0.15379970647046923</v>
      </c>
      <c r="D570" s="6">
        <v>0.14206034164344628</v>
      </c>
      <c r="E570" s="6">
        <v>0.1390935453173546</v>
      </c>
      <c r="F570" s="6">
        <v>0.13354828456436738</v>
      </c>
      <c r="G570" s="6">
        <v>0.13654000250818013</v>
      </c>
    </row>
    <row r="571" spans="1:7">
      <c r="A571" s="6" t="s">
        <v>6</v>
      </c>
      <c r="B571" s="6" t="s">
        <v>107</v>
      </c>
      <c r="C571" s="6">
        <v>0.47328025664083589</v>
      </c>
      <c r="D571" s="6">
        <v>0.48276166339096016</v>
      </c>
      <c r="E571" s="6">
        <v>0.49978548311471171</v>
      </c>
      <c r="F571" s="6">
        <v>0.46764852729301076</v>
      </c>
      <c r="G571" s="6">
        <v>0.46384291938059186</v>
      </c>
    </row>
    <row r="572" spans="1:7">
      <c r="A572" s="6" t="s">
        <v>6</v>
      </c>
      <c r="B572" s="6" t="s">
        <v>99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</row>
    <row r="573" spans="1:7">
      <c r="A573" s="6" t="s">
        <v>6</v>
      </c>
      <c r="B573" s="6" t="s">
        <v>108</v>
      </c>
      <c r="C573" s="6">
        <v>0.30311556688361185</v>
      </c>
      <c r="D573" s="6">
        <v>0.31952623333419772</v>
      </c>
      <c r="E573" s="6">
        <v>0.30216852892424345</v>
      </c>
      <c r="F573" s="6">
        <v>0.30982340421003846</v>
      </c>
      <c r="G573" s="6">
        <v>0.32224116991571622</v>
      </c>
    </row>
    <row r="574" spans="1:7">
      <c r="A574" s="6" t="s">
        <v>6</v>
      </c>
      <c r="B574" s="6" t="s">
        <v>109</v>
      </c>
      <c r="C574" s="6">
        <v>9.2222008595382834E-2</v>
      </c>
      <c r="D574" s="6">
        <v>9.6138307816727095E-2</v>
      </c>
      <c r="E574" s="6">
        <v>8.1800886879631163E-2</v>
      </c>
      <c r="F574" s="6">
        <v>9.2719823574344898E-2</v>
      </c>
      <c r="G574" s="6">
        <v>8.6995687318821693E-2</v>
      </c>
    </row>
    <row r="575" spans="1:7">
      <c r="A575" s="6" t="s">
        <v>6</v>
      </c>
      <c r="B575" s="6" t="s">
        <v>110</v>
      </c>
      <c r="C575" s="6">
        <v>0.60466242452100527</v>
      </c>
      <c r="D575" s="6">
        <v>0.5843354588490749</v>
      </c>
      <c r="E575" s="6">
        <v>0.61603058419612544</v>
      </c>
      <c r="F575" s="6">
        <v>0.59745677221561666</v>
      </c>
      <c r="G575" s="6">
        <v>0.59076314276546205</v>
      </c>
    </row>
    <row r="576" spans="1:7">
      <c r="A576" s="6" t="s">
        <v>6</v>
      </c>
      <c r="B576" s="6" t="s">
        <v>100</v>
      </c>
      <c r="C576" s="6">
        <v>0</v>
      </c>
      <c r="D576" s="6">
        <v>0</v>
      </c>
      <c r="E576" s="6">
        <v>0</v>
      </c>
      <c r="F576" s="6">
        <v>0</v>
      </c>
      <c r="G576" s="6">
        <v>0</v>
      </c>
    </row>
    <row r="577" spans="1:7">
      <c r="A577" s="6" t="s">
        <v>6</v>
      </c>
      <c r="B577" s="6" t="s">
        <v>101</v>
      </c>
      <c r="C577" s="6">
        <v>-690040</v>
      </c>
      <c r="D577" s="6">
        <v>-619710</v>
      </c>
      <c r="E577" s="6">
        <v>-573474.99999999988</v>
      </c>
      <c r="F577" s="6">
        <v>-841522.99999999965</v>
      </c>
      <c r="G577" s="6">
        <v>-749229</v>
      </c>
    </row>
    <row r="578" spans="1:7">
      <c r="A578" s="6" t="s">
        <v>214</v>
      </c>
      <c r="B578" s="6" t="s">
        <v>46</v>
      </c>
      <c r="C578" s="6">
        <v>341.40273972602739</v>
      </c>
      <c r="D578" s="6">
        <v>347.99452054794523</v>
      </c>
      <c r="E578" s="6">
        <v>343.96986301369861</v>
      </c>
      <c r="F578" s="6">
        <v>365.78356164585915</v>
      </c>
      <c r="G578" s="6">
        <v>352.41256830601094</v>
      </c>
    </row>
    <row r="579" spans="1:7">
      <c r="A579" s="6" t="s">
        <v>214</v>
      </c>
      <c r="B579" s="6" t="s">
        <v>47</v>
      </c>
      <c r="C579" s="6">
        <v>5.573735295433198</v>
      </c>
      <c r="D579" s="6">
        <v>5.6419846311020301</v>
      </c>
      <c r="E579" s="6">
        <v>5.63</v>
      </c>
      <c r="F579" s="6">
        <v>5.7163469772537505</v>
      </c>
      <c r="G579" s="6">
        <v>5.6299869052815366</v>
      </c>
    </row>
    <row r="580" spans="1:7">
      <c r="A580" s="6" t="s">
        <v>214</v>
      </c>
      <c r="B580" s="6" t="s">
        <v>48</v>
      </c>
      <c r="C580" s="6">
        <v>5.6407468198604844</v>
      </c>
      <c r="D580" s="6">
        <v>5.6764155239589131</v>
      </c>
      <c r="E580" s="6">
        <v>5.6924932012930372</v>
      </c>
      <c r="F580" s="6">
        <v>5.7696090365031694</v>
      </c>
      <c r="G580" s="6">
        <v>5.6818590255591053</v>
      </c>
    </row>
    <row r="581" spans="1:7">
      <c r="A581" s="6" t="s">
        <v>214</v>
      </c>
      <c r="B581" s="6" t="s">
        <v>49</v>
      </c>
      <c r="C581" s="6">
        <v>67606.196670089077</v>
      </c>
      <c r="D581" s="6">
        <v>65752.279216221286</v>
      </c>
      <c r="E581" s="6">
        <v>63672.971967799065</v>
      </c>
      <c r="F581" s="6">
        <v>67454.373237743974</v>
      </c>
      <c r="G581" s="6">
        <v>65263.801363809755</v>
      </c>
    </row>
    <row r="582" spans="1:7">
      <c r="A582" s="6" t="s">
        <v>214</v>
      </c>
      <c r="B582" s="6" t="s">
        <v>50</v>
      </c>
      <c r="C582" s="6">
        <v>381349.43886966741</v>
      </c>
      <c r="D582" s="6">
        <v>373237.25847863947</v>
      </c>
      <c r="E582" s="6">
        <v>362457.96003281832</v>
      </c>
      <c r="F582" s="6">
        <v>389185.36138414522</v>
      </c>
      <c r="G582" s="6">
        <v>370819.7188212591</v>
      </c>
    </row>
    <row r="583" spans="1:7">
      <c r="A583" s="6" t="s">
        <v>214</v>
      </c>
      <c r="B583" s="6" t="s">
        <v>51</v>
      </c>
      <c r="C583" s="6">
        <v>301.2931506849315</v>
      </c>
      <c r="D583" s="6">
        <v>307.35068493150686</v>
      </c>
      <c r="E583" s="6">
        <v>303.94794520547947</v>
      </c>
      <c r="F583" s="6">
        <v>324.66301370065366</v>
      </c>
      <c r="G583" s="6">
        <v>310.98087431693989</v>
      </c>
    </row>
    <row r="584" spans="1:7">
      <c r="A584" s="6" t="s">
        <v>214</v>
      </c>
      <c r="B584" s="6" t="s">
        <v>358</v>
      </c>
      <c r="C584" s="6">
        <v>19496</v>
      </c>
      <c r="D584" s="6">
        <v>19763</v>
      </c>
      <c r="E584" s="6">
        <v>19489</v>
      </c>
      <c r="F584" s="6">
        <v>20539</v>
      </c>
      <c r="G584" s="6">
        <v>20032</v>
      </c>
    </row>
    <row r="585" spans="1:7">
      <c r="A585" s="6" t="s">
        <v>214</v>
      </c>
      <c r="B585" s="6" t="s">
        <v>356</v>
      </c>
      <c r="C585" s="6">
        <v>109972</v>
      </c>
      <c r="D585" s="6">
        <v>112183</v>
      </c>
      <c r="E585" s="6">
        <v>110941</v>
      </c>
      <c r="F585" s="6">
        <v>118502.0000007386</v>
      </c>
      <c r="G585" s="6">
        <v>113819</v>
      </c>
    </row>
    <row r="586" spans="1:7">
      <c r="A586" s="6" t="s">
        <v>214</v>
      </c>
      <c r="B586" s="6" t="s">
        <v>52</v>
      </c>
      <c r="C586" s="6">
        <v>12.505484317981697</v>
      </c>
      <c r="D586" s="6">
        <v>13.241323785221937</v>
      </c>
      <c r="E586" s="6">
        <v>13.270029107805781</v>
      </c>
      <c r="F586" s="6">
        <v>13.366825439822756</v>
      </c>
      <c r="G586" s="6">
        <v>11.767906734119375</v>
      </c>
    </row>
    <row r="587" spans="1:7">
      <c r="A587" s="6" t="s">
        <v>214</v>
      </c>
      <c r="B587" s="6" t="s">
        <v>53</v>
      </c>
      <c r="C587" s="6">
        <v>14.409137150070368</v>
      </c>
      <c r="D587" s="6">
        <v>14.825330807444038</v>
      </c>
      <c r="E587" s="6">
        <v>14.031249976971885</v>
      </c>
      <c r="F587" s="6">
        <v>13.471426523438748</v>
      </c>
      <c r="G587" s="6">
        <v>13.231564527427508</v>
      </c>
    </row>
    <row r="588" spans="1:7">
      <c r="A588" s="6" t="s">
        <v>214</v>
      </c>
      <c r="B588" s="6" t="s">
        <v>54</v>
      </c>
      <c r="C588" s="6">
        <v>10.79153306716473</v>
      </c>
      <c r="D588" s="6">
        <v>11.756088609960196</v>
      </c>
      <c r="E588" s="6">
        <v>12.464752073905974</v>
      </c>
      <c r="F588" s="6">
        <v>13.244813868084206</v>
      </c>
      <c r="G588" s="6">
        <v>10.405354805607313</v>
      </c>
    </row>
    <row r="589" spans="1:7">
      <c r="A589" s="6" t="s">
        <v>214</v>
      </c>
      <c r="B589" s="6" t="s">
        <v>55</v>
      </c>
      <c r="C589" s="6">
        <v>0.34677957746102012</v>
      </c>
      <c r="D589" s="6">
        <v>0.3276253812536869</v>
      </c>
      <c r="E589" s="6">
        <v>0.29190233909980451</v>
      </c>
      <c r="F589" s="6">
        <v>0.30473129311937552</v>
      </c>
      <c r="G589" s="6">
        <v>0.28816567482379052</v>
      </c>
    </row>
    <row r="590" spans="1:7">
      <c r="A590" s="6" t="s">
        <v>214</v>
      </c>
      <c r="B590" s="6" t="s">
        <v>56</v>
      </c>
      <c r="C590" s="6">
        <v>1521940.1993355481</v>
      </c>
      <c r="D590" s="6">
        <v>1578814.5592841164</v>
      </c>
      <c r="E590" s="6">
        <v>1443987.2259507829</v>
      </c>
      <c r="F590" s="6">
        <v>1479356.9345637583</v>
      </c>
      <c r="G590" s="6">
        <v>1502361.5224832213</v>
      </c>
    </row>
    <row r="591" spans="1:7">
      <c r="A591" s="6" t="s">
        <v>214</v>
      </c>
      <c r="B591" s="6" t="s">
        <v>57</v>
      </c>
      <c r="C591" s="6">
        <v>1098230.3433001107</v>
      </c>
      <c r="D591" s="6">
        <v>1306379.903803132</v>
      </c>
      <c r="E591" s="6">
        <v>1419129.4921700223</v>
      </c>
      <c r="F591" s="6">
        <v>1445398.5014541382</v>
      </c>
      <c r="G591" s="6">
        <v>1444470.1478747206</v>
      </c>
    </row>
    <row r="592" spans="1:7">
      <c r="A592" s="6" t="s">
        <v>214</v>
      </c>
      <c r="B592" s="6" t="s">
        <v>58</v>
      </c>
      <c r="C592" s="6">
        <v>0.30006390463656613</v>
      </c>
      <c r="D592" s="6">
        <v>0.28205454577265998</v>
      </c>
      <c r="E592" s="6">
        <v>0.25482591398949317</v>
      </c>
      <c r="F592" s="6">
        <v>0.26725457940714403</v>
      </c>
      <c r="G592" s="6">
        <v>0.25053573943796487</v>
      </c>
    </row>
    <row r="593" spans="1:7">
      <c r="A593" s="6" t="s">
        <v>214</v>
      </c>
      <c r="B593" s="6" t="s">
        <v>59</v>
      </c>
      <c r="C593" s="6">
        <v>4.2170537639522241</v>
      </c>
      <c r="D593" s="6">
        <v>3.3832980988167964</v>
      </c>
      <c r="E593" s="6">
        <v>3.2117489191079565</v>
      </c>
      <c r="F593" s="6">
        <v>2.9791067426506017</v>
      </c>
      <c r="G593" s="6">
        <v>3.4682561275324346</v>
      </c>
    </row>
    <row r="594" spans="1:7">
      <c r="A594" s="6" t="s">
        <v>214</v>
      </c>
      <c r="B594" s="6" t="s">
        <v>60</v>
      </c>
      <c r="C594" s="6">
        <v>4.311698323706679</v>
      </c>
      <c r="D594" s="6">
        <v>3.9128238852000332</v>
      </c>
      <c r="E594" s="6">
        <v>3.8990986496825459</v>
      </c>
      <c r="F594" s="6">
        <v>3.8366780226545281</v>
      </c>
      <c r="G594" s="6">
        <v>4.563884051538321</v>
      </c>
    </row>
    <row r="595" spans="1:7">
      <c r="A595" s="6" t="s">
        <v>214</v>
      </c>
      <c r="B595" s="6" t="s">
        <v>61</v>
      </c>
      <c r="C595" s="6">
        <v>0.82882748219372349</v>
      </c>
      <c r="D595" s="6">
        <v>0.68508575911864156</v>
      </c>
      <c r="E595" s="6">
        <v>0.95684006975061198</v>
      </c>
      <c r="F595" s="6">
        <v>0.75008844516682338</v>
      </c>
      <c r="G595" s="6">
        <v>0.48619332529142922</v>
      </c>
    </row>
    <row r="596" spans="1:7">
      <c r="A596" s="6" t="s">
        <v>214</v>
      </c>
      <c r="B596" s="6" t="s">
        <v>62</v>
      </c>
      <c r="C596" s="6">
        <v>3.5736540656167057</v>
      </c>
      <c r="D596" s="6">
        <v>2.6806199216898174</v>
      </c>
      <c r="E596" s="6">
        <v>3.7308138239267645</v>
      </c>
      <c r="F596" s="6">
        <v>2.8778478526186571</v>
      </c>
      <c r="G596" s="6">
        <v>2.2189299632619366</v>
      </c>
    </row>
    <row r="597" spans="1:7">
      <c r="A597" s="6" t="s">
        <v>214</v>
      </c>
      <c r="B597" s="6" t="s">
        <v>63</v>
      </c>
      <c r="C597" s="6">
        <v>3.3409814137580554E-2</v>
      </c>
      <c r="D597" s="6">
        <v>2.9537197615563685E-2</v>
      </c>
      <c r="E597" s="6">
        <v>4.6745055390629078E-2</v>
      </c>
      <c r="F597" s="6">
        <v>3.4421694984523549E-2</v>
      </c>
      <c r="G597" s="6">
        <v>2.8437513985884965E-2</v>
      </c>
    </row>
    <row r="598" spans="1:7">
      <c r="A598" s="6" t="s">
        <v>214</v>
      </c>
      <c r="B598" s="6" t="s">
        <v>64</v>
      </c>
      <c r="C598" s="6">
        <v>0.54964417928331666</v>
      </c>
      <c r="D598" s="6">
        <v>0.58003256871536724</v>
      </c>
      <c r="E598" s="6">
        <v>0.61208918799324674</v>
      </c>
      <c r="F598" s="6">
        <v>0.60325139980317899</v>
      </c>
      <c r="G598" s="6">
        <v>0.623374994725164</v>
      </c>
    </row>
    <row r="599" spans="1:7">
      <c r="A599" s="6" t="s">
        <v>214</v>
      </c>
      <c r="B599" s="6" t="s">
        <v>65</v>
      </c>
      <c r="C599" s="6">
        <v>9.2601325821765595E-3</v>
      </c>
      <c r="D599" s="6">
        <v>1.0839667708392731E-2</v>
      </c>
      <c r="E599" s="6">
        <v>1.0350892262707294E-2</v>
      </c>
      <c r="F599" s="6">
        <v>1.1258960966377938E-2</v>
      </c>
      <c r="G599" s="6">
        <v>9.6127045942458779E-3</v>
      </c>
    </row>
    <row r="600" spans="1:7">
      <c r="A600" s="6" t="s">
        <v>214</v>
      </c>
      <c r="B600" s="6" t="s">
        <v>66</v>
      </c>
      <c r="C600" s="6">
        <v>6.7103970289651036E-3</v>
      </c>
      <c r="D600" s="6">
        <v>6.8035124182958097E-3</v>
      </c>
      <c r="E600" s="6">
        <v>7.2264898604155452E-3</v>
      </c>
      <c r="F600" s="6">
        <v>6.3070182041684159E-3</v>
      </c>
      <c r="G600" s="6">
        <v>6.329869634634719E-3</v>
      </c>
    </row>
    <row r="601" spans="1:7">
      <c r="A601" s="6" t="s">
        <v>214</v>
      </c>
      <c r="B601" s="6" t="s">
        <v>67</v>
      </c>
      <c r="C601" s="6">
        <v>5.2199499288656644E-2</v>
      </c>
      <c r="D601" s="6">
        <v>3.3829759425400945E-2</v>
      </c>
      <c r="E601" s="6">
        <v>2.8455162083333502E-2</v>
      </c>
      <c r="F601" s="6">
        <v>2.186622817398837E-2</v>
      </c>
      <c r="G601" s="6">
        <v>3.1085841291852344E-2</v>
      </c>
    </row>
    <row r="602" spans="1:7">
      <c r="A602" s="6" t="s">
        <v>214</v>
      </c>
      <c r="B602" s="6" t="s">
        <v>68</v>
      </c>
      <c r="C602" s="6">
        <v>6.7244369606567156E-2</v>
      </c>
      <c r="D602" s="6">
        <v>5.1330945450696372E-2</v>
      </c>
      <c r="E602" s="6">
        <v>5.1112931255930798E-2</v>
      </c>
      <c r="F602" s="6">
        <v>4.4741742981594217E-2</v>
      </c>
      <c r="G602" s="6">
        <v>4.2775469646239218E-2</v>
      </c>
    </row>
    <row r="603" spans="1:7">
      <c r="A603" s="6" t="s">
        <v>214</v>
      </c>
      <c r="B603" s="6" t="s">
        <v>69</v>
      </c>
      <c r="C603" s="6">
        <v>0.43336079090743113</v>
      </c>
      <c r="D603" s="6">
        <v>0.45342358347410117</v>
      </c>
      <c r="E603" s="6">
        <v>0.44949776098967931</v>
      </c>
      <c r="F603" s="6">
        <v>0.46425405503783618</v>
      </c>
      <c r="G603" s="6">
        <v>0.46872869506234949</v>
      </c>
    </row>
    <row r="604" spans="1:7">
      <c r="A604" s="6" t="s">
        <v>214</v>
      </c>
      <c r="B604" s="6" t="s">
        <v>70</v>
      </c>
      <c r="C604" s="6">
        <v>0.29314159220790453</v>
      </c>
      <c r="D604" s="6">
        <v>0.30534462567998849</v>
      </c>
      <c r="E604" s="6">
        <v>0.31101539129560396</v>
      </c>
      <c r="F604" s="6">
        <v>0.30925749189361995</v>
      </c>
      <c r="G604" s="6">
        <v>0.31130895743627379</v>
      </c>
    </row>
    <row r="605" spans="1:7">
      <c r="A605" s="6" t="s">
        <v>214</v>
      </c>
      <c r="B605" s="6" t="s">
        <v>71</v>
      </c>
      <c r="C605" s="6">
        <v>1.0264227732359764E-2</v>
      </c>
      <c r="D605" s="6">
        <v>1.1500527472994097E-2</v>
      </c>
      <c r="E605" s="6">
        <v>1.1207868963446929E-2</v>
      </c>
      <c r="F605" s="6">
        <v>1.1289188220976029E-2</v>
      </c>
      <c r="G605" s="6">
        <v>1.1535590237928658E-2</v>
      </c>
    </row>
    <row r="606" spans="1:7">
      <c r="A606" s="6" t="s">
        <v>214</v>
      </c>
      <c r="B606" s="6" t="s">
        <v>368</v>
      </c>
      <c r="C606" s="6">
        <v>0.45035582071668356</v>
      </c>
      <c r="D606" s="6">
        <v>0.41996743128463271</v>
      </c>
      <c r="E606" s="6">
        <v>0.3879108119632354</v>
      </c>
      <c r="F606" s="6">
        <v>0.39674860019682079</v>
      </c>
      <c r="G606" s="6">
        <v>0.37662500534533405</v>
      </c>
    </row>
    <row r="607" spans="1:7">
      <c r="A607" s="6" t="s">
        <v>214</v>
      </c>
      <c r="B607" s="6" t="s">
        <v>72</v>
      </c>
      <c r="C607" s="6">
        <v>0.3124347099339837</v>
      </c>
      <c r="D607" s="6">
        <v>0.25722089336870463</v>
      </c>
      <c r="E607" s="6">
        <v>0.21608621476791159</v>
      </c>
      <c r="F607" s="6">
        <v>0.21483191045594385</v>
      </c>
      <c r="G607" s="6">
        <v>0.19302415022502997</v>
      </c>
    </row>
    <row r="608" spans="1:7">
      <c r="A608" s="6" t="s">
        <v>214</v>
      </c>
      <c r="B608" s="6" t="s">
        <v>73</v>
      </c>
      <c r="C608" s="6">
        <v>0.26967749526026386</v>
      </c>
      <c r="D608" s="6">
        <v>0.24776807176788232</v>
      </c>
      <c r="E608" s="6">
        <v>0.24921411416808339</v>
      </c>
      <c r="F608" s="6">
        <v>0.20945460848961034</v>
      </c>
      <c r="G608" s="6">
        <v>0.18038750094414036</v>
      </c>
    </row>
    <row r="609" spans="1:7">
      <c r="A609" s="6" t="s">
        <v>214</v>
      </c>
      <c r="B609" s="6" t="s">
        <v>74</v>
      </c>
      <c r="C609" s="6">
        <v>0.64383566485818566</v>
      </c>
      <c r="D609" s="6">
        <v>0.64548824965978446</v>
      </c>
      <c r="E609" s="6">
        <v>0.60849264659440483</v>
      </c>
      <c r="F609" s="6">
        <v>0.66765897343282821</v>
      </c>
      <c r="G609" s="6">
        <v>0.63743674387038263</v>
      </c>
    </row>
    <row r="610" spans="1:7">
      <c r="A610" s="6" t="s">
        <v>214</v>
      </c>
      <c r="B610" s="6" t="s">
        <v>75</v>
      </c>
      <c r="C610" s="6">
        <v>11.128537088720398</v>
      </c>
      <c r="D610" s="6">
        <v>10.575662699719697</v>
      </c>
      <c r="E610" s="6">
        <v>10.053634468205004</v>
      </c>
      <c r="F610" s="6">
        <v>10.47088054484712</v>
      </c>
      <c r="G610" s="6">
        <v>9.7972659569806666</v>
      </c>
    </row>
    <row r="611" spans="1:7">
      <c r="A611" s="6" t="s">
        <v>214</v>
      </c>
      <c r="B611" s="6" t="s">
        <v>76</v>
      </c>
      <c r="C611" s="6">
        <v>8.9859070606286124</v>
      </c>
      <c r="D611" s="6">
        <v>9.4556722202052139</v>
      </c>
      <c r="E611" s="6">
        <v>9.9466516627647188</v>
      </c>
      <c r="F611" s="6">
        <v>9.5502951802092255</v>
      </c>
      <c r="G611" s="6">
        <v>10.206929202401495</v>
      </c>
    </row>
    <row r="612" spans="1:7">
      <c r="A612" s="6" t="s">
        <v>214</v>
      </c>
      <c r="B612" s="6" t="s">
        <v>77</v>
      </c>
      <c r="C612" s="6">
        <v>5.8145777179387137</v>
      </c>
      <c r="D612" s="6">
        <v>6.0801052104230768</v>
      </c>
      <c r="E612" s="6">
        <v>6.3777464961828256</v>
      </c>
      <c r="F612" s="6">
        <v>6.041757281510824</v>
      </c>
      <c r="G612" s="6">
        <v>6.556884185471227</v>
      </c>
    </row>
    <row r="613" spans="1:7">
      <c r="A613" s="6" t="s">
        <v>214</v>
      </c>
      <c r="B613" s="6" t="s">
        <v>78</v>
      </c>
      <c r="C613" s="6">
        <v>5.6800498639653786E-2</v>
      </c>
      <c r="D613" s="6">
        <v>4.2537863582641486E-2</v>
      </c>
      <c r="E613" s="6">
        <v>4.2697743162452541E-2</v>
      </c>
      <c r="F613" s="6">
        <v>3.8832833985164593E-2</v>
      </c>
      <c r="G613" s="6">
        <v>3.665791167563457E-2</v>
      </c>
    </row>
    <row r="614" spans="1:7">
      <c r="A614" s="6" t="s">
        <v>214</v>
      </c>
      <c r="B614" s="6" t="s">
        <v>79</v>
      </c>
      <c r="C614" s="6">
        <v>0.33053265907464252</v>
      </c>
      <c r="D614" s="6">
        <v>0.3659301192246166</v>
      </c>
      <c r="E614" s="6">
        <v>0.36269977642092749</v>
      </c>
      <c r="F614" s="6">
        <v>0.36528072368807774</v>
      </c>
      <c r="G614" s="6">
        <v>0.37727413173372976</v>
      </c>
    </row>
    <row r="615" spans="1:7">
      <c r="A615" s="6" t="s">
        <v>214</v>
      </c>
      <c r="B615" s="6" t="s">
        <v>80</v>
      </c>
      <c r="C615" s="6">
        <v>18419.023458258373</v>
      </c>
      <c r="D615" s="6">
        <v>20035.644855258433</v>
      </c>
      <c r="E615" s="6">
        <v>21043.607925695018</v>
      </c>
      <c r="F615" s="6">
        <v>20828.043825242556</v>
      </c>
      <c r="G615" s="6">
        <v>22147.99868949148</v>
      </c>
    </row>
    <row r="616" spans="1:7">
      <c r="A616" s="6" t="s">
        <v>214</v>
      </c>
      <c r="B616" s="6" t="s">
        <v>81</v>
      </c>
      <c r="C616" s="6">
        <v>69028.545788251256</v>
      </c>
      <c r="D616" s="6">
        <v>68933.897980158625</v>
      </c>
      <c r="E616" s="6">
        <v>69753.193468180121</v>
      </c>
      <c r="F616" s="6">
        <v>70726.128967970886</v>
      </c>
      <c r="G616" s="6">
        <v>73563.204199362415</v>
      </c>
    </row>
    <row r="617" spans="1:7">
      <c r="A617" s="6" t="s">
        <v>214</v>
      </c>
      <c r="B617" s="6" t="s">
        <v>82</v>
      </c>
      <c r="C617" s="6">
        <v>90757.840527536508</v>
      </c>
      <c r="D617" s="6">
        <v>88167.948595214621</v>
      </c>
      <c r="E617" s="6">
        <v>89564.557099239755</v>
      </c>
      <c r="F617" s="6">
        <v>90143.939743530995</v>
      </c>
      <c r="G617" s="6">
        <v>92312.377867459465</v>
      </c>
    </row>
    <row r="618" spans="1:7">
      <c r="A618" s="6" t="s">
        <v>214</v>
      </c>
      <c r="B618" s="6" t="s">
        <v>83</v>
      </c>
      <c r="C618" s="6">
        <v>0.31478708541740125</v>
      </c>
      <c r="D618" s="6">
        <v>0.27902165957004454</v>
      </c>
      <c r="E618" s="6">
        <v>0.28402088343234272</v>
      </c>
      <c r="F618" s="6">
        <v>0.27454358769692455</v>
      </c>
      <c r="G618" s="6">
        <v>0.25487162871923352</v>
      </c>
    </row>
    <row r="619" spans="1:7">
      <c r="A619" s="6" t="s">
        <v>214</v>
      </c>
      <c r="B619" s="6" t="s">
        <v>84</v>
      </c>
      <c r="C619" s="6">
        <v>0.55833101630103321</v>
      </c>
      <c r="D619" s="6">
        <v>0.5553565248885215</v>
      </c>
      <c r="E619" s="6">
        <v>0.55894101185014977</v>
      </c>
      <c r="F619" s="6">
        <v>0.5552035950755001</v>
      </c>
      <c r="G619" s="6">
        <v>0.55700401235434793</v>
      </c>
    </row>
    <row r="620" spans="1:7">
      <c r="A620" s="6" t="s">
        <v>214</v>
      </c>
      <c r="B620" s="6" t="s">
        <v>85</v>
      </c>
      <c r="C620" s="6">
        <v>4.9851329798830543E-2</v>
      </c>
      <c r="D620" s="6">
        <v>4.7538783802499381E-2</v>
      </c>
      <c r="E620" s="6">
        <v>5.1934736384591867E-2</v>
      </c>
      <c r="F620" s="6">
        <v>4.7785659117320738E-2</v>
      </c>
      <c r="G620" s="6">
        <v>5.7202152731617044E-2</v>
      </c>
    </row>
    <row r="621" spans="1:7">
      <c r="A621" s="6" t="s">
        <v>214</v>
      </c>
      <c r="B621" s="6" t="s">
        <v>86</v>
      </c>
      <c r="C621" s="6">
        <v>918.21281299003454</v>
      </c>
      <c r="D621" s="6">
        <v>952.47018911778957</v>
      </c>
      <c r="E621" s="6">
        <v>1092.894230201679</v>
      </c>
      <c r="F621" s="6">
        <v>995.28180231365775</v>
      </c>
      <c r="G621" s="6">
        <v>1266.9132037359457</v>
      </c>
    </row>
    <row r="622" spans="1:7">
      <c r="A622" s="6" t="s">
        <v>214</v>
      </c>
      <c r="B622" s="6" t="s">
        <v>87</v>
      </c>
      <c r="C622" s="6">
        <v>0.56736219674128907</v>
      </c>
      <c r="D622" s="6">
        <v>0.59594159216315579</v>
      </c>
      <c r="E622" s="6">
        <v>0.62666070666038465</v>
      </c>
      <c r="F622" s="6">
        <v>0.6174931231253431</v>
      </c>
      <c r="G622" s="6">
        <v>0.63732054574837238</v>
      </c>
    </row>
    <row r="623" spans="1:7">
      <c r="A623" s="6" t="s">
        <v>214</v>
      </c>
      <c r="B623" s="6" t="s">
        <v>88</v>
      </c>
      <c r="C623" s="6">
        <v>5.2560310166570936</v>
      </c>
      <c r="D623" s="6">
        <v>4.3486863150960797</v>
      </c>
      <c r="E623" s="6">
        <v>4.5683692195240466</v>
      </c>
      <c r="F623" s="6">
        <v>4.7514369419465083</v>
      </c>
      <c r="G623" s="6">
        <v>5.1010405279159858</v>
      </c>
    </row>
    <row r="624" spans="1:7">
      <c r="A624" s="6" t="s">
        <v>214</v>
      </c>
      <c r="B624" s="6" t="s">
        <v>89</v>
      </c>
      <c r="C624" s="6">
        <v>55.203987854992512</v>
      </c>
      <c r="D624" s="6">
        <v>63.008101595006409</v>
      </c>
      <c r="E624" s="6">
        <v>57.071502285592146</v>
      </c>
      <c r="F624" s="6">
        <v>51.379106188282606</v>
      </c>
      <c r="G624" s="6">
        <v>50.529801550335364</v>
      </c>
    </row>
    <row r="625" spans="1:7">
      <c r="A625" s="6" t="s">
        <v>214</v>
      </c>
      <c r="B625" s="6" t="s">
        <v>90</v>
      </c>
      <c r="C625" s="6">
        <v>45.093997890860685</v>
      </c>
      <c r="D625" s="6">
        <v>45.998603059312472</v>
      </c>
      <c r="E625" s="6">
        <v>48.037333760779994</v>
      </c>
      <c r="F625" s="6">
        <v>50.172502904466491</v>
      </c>
      <c r="G625" s="6">
        <v>50.788729334910741</v>
      </c>
    </row>
    <row r="626" spans="1:7">
      <c r="A626" s="6" t="s">
        <v>214</v>
      </c>
      <c r="B626" s="6" t="s">
        <v>91</v>
      </c>
      <c r="C626" s="6">
        <v>228.8789825184387</v>
      </c>
      <c r="D626" s="6">
        <v>201.6475829755685</v>
      </c>
      <c r="E626" s="6">
        <v>192.35526973731299</v>
      </c>
      <c r="F626" s="6">
        <v>169.37984938551048</v>
      </c>
      <c r="G626" s="6">
        <v>192.67285400084057</v>
      </c>
    </row>
    <row r="627" spans="1:7">
      <c r="A627" s="6" t="s">
        <v>214</v>
      </c>
      <c r="B627" s="6" t="s">
        <v>92</v>
      </c>
      <c r="C627" s="6">
        <v>9.9448614633114552E-2</v>
      </c>
      <c r="D627" s="6">
        <v>7.976031760848562E-2</v>
      </c>
      <c r="E627" s="6">
        <v>7.8912087126346619E-2</v>
      </c>
      <c r="F627" s="6">
        <v>6.8606995165605325E-2</v>
      </c>
      <c r="G627" s="6">
        <v>8.6509816982102056E-2</v>
      </c>
    </row>
    <row r="628" spans="1:7">
      <c r="A628" s="6" t="s">
        <v>214</v>
      </c>
      <c r="B628" s="6" t="s">
        <v>93</v>
      </c>
      <c r="C628" s="6">
        <v>1.5829413067085578</v>
      </c>
      <c r="D628" s="6">
        <v>1.4826230774204729</v>
      </c>
      <c r="E628" s="6">
        <v>1.5747045664661767</v>
      </c>
      <c r="F628" s="6">
        <v>1.3859407027100399</v>
      </c>
      <c r="G628" s="6">
        <v>1.6502943460610575</v>
      </c>
    </row>
    <row r="629" spans="1:7">
      <c r="A629" s="6" t="s">
        <v>214</v>
      </c>
      <c r="B629" s="6" t="s">
        <v>94</v>
      </c>
      <c r="C629" s="6">
        <v>0.24777310943387015</v>
      </c>
      <c r="D629" s="6">
        <v>0.21623483599351986</v>
      </c>
      <c r="E629" s="6">
        <v>0.24335467016730863</v>
      </c>
      <c r="F629" s="6">
        <v>0.23411769206202246</v>
      </c>
      <c r="G629" s="6">
        <v>0.2504558909384606</v>
      </c>
    </row>
    <row r="630" spans="1:7">
      <c r="A630" s="6" t="s">
        <v>214</v>
      </c>
      <c r="B630" s="6" t="s">
        <v>95</v>
      </c>
      <c r="C630" s="6">
        <v>34722.091139240511</v>
      </c>
      <c r="D630" s="6">
        <v>36673.07847554746</v>
      </c>
      <c r="E630" s="6">
        <v>38852.165604035879</v>
      </c>
      <c r="F630" s="6">
        <v>38104.600292002055</v>
      </c>
      <c r="G630" s="6">
        <v>40293.021337407241</v>
      </c>
    </row>
    <row r="631" spans="1:7">
      <c r="A631" s="6" t="s">
        <v>214</v>
      </c>
      <c r="B631" s="6" t="s">
        <v>96</v>
      </c>
      <c r="C631" s="6">
        <v>679.94442961175844</v>
      </c>
      <c r="D631" s="6">
        <v>726.21723502798216</v>
      </c>
      <c r="E631" s="6">
        <v>699.08848798893757</v>
      </c>
      <c r="F631" s="6">
        <v>0</v>
      </c>
      <c r="G631" s="6">
        <v>768.94760664468322</v>
      </c>
    </row>
    <row r="632" spans="1:7">
      <c r="A632" s="6" t="s">
        <v>214</v>
      </c>
      <c r="B632" s="6" t="s">
        <v>97</v>
      </c>
      <c r="C632" s="6">
        <v>39170.169659930245</v>
      </c>
      <c r="D632" s="6">
        <v>41122.513043060266</v>
      </c>
      <c r="E632" s="6">
        <v>43750.507124018681</v>
      </c>
      <c r="F632" s="6">
        <v>42662.424842007887</v>
      </c>
      <c r="G632" s="6">
        <v>45435.042624301117</v>
      </c>
    </row>
    <row r="633" spans="1:7">
      <c r="A633" s="6" t="s">
        <v>214</v>
      </c>
      <c r="B633" s="6" t="s">
        <v>98</v>
      </c>
      <c r="C633" s="6">
        <v>17640.513904809613</v>
      </c>
      <c r="D633" s="6">
        <v>17270.116170662826</v>
      </c>
      <c r="E633" s="6">
        <v>16971.294744185332</v>
      </c>
      <c r="F633" s="6">
        <v>16926.25733706871</v>
      </c>
      <c r="G633" s="6">
        <v>17111.973168039804</v>
      </c>
    </row>
    <row r="634" spans="1:7">
      <c r="A634" s="6" t="s">
        <v>214</v>
      </c>
      <c r="B634" s="6" t="s">
        <v>105</v>
      </c>
      <c r="C634" s="6">
        <v>0.42477895134182619</v>
      </c>
      <c r="D634" s="6">
        <v>0.43013366127691488</v>
      </c>
      <c r="E634" s="6">
        <v>0.42891668942064592</v>
      </c>
      <c r="F634" s="6">
        <v>0.45499768571385296</v>
      </c>
      <c r="G634" s="6">
        <v>0.43926563948021807</v>
      </c>
    </row>
    <row r="635" spans="1:7">
      <c r="A635" s="6" t="s">
        <v>214</v>
      </c>
      <c r="B635" s="6" t="s">
        <v>106</v>
      </c>
      <c r="C635" s="6">
        <v>0.15850628052170421</v>
      </c>
      <c r="D635" s="6">
        <v>0.15922725745674782</v>
      </c>
      <c r="E635" s="6">
        <v>0.15607527441010291</v>
      </c>
      <c r="F635" s="6">
        <v>0.1499158173273997</v>
      </c>
      <c r="G635" s="6">
        <v>0.15189821261333497</v>
      </c>
    </row>
    <row r="636" spans="1:7">
      <c r="A636" s="6" t="s">
        <v>214</v>
      </c>
      <c r="B636" s="6" t="s">
        <v>107</v>
      </c>
      <c r="C636" s="6">
        <v>0.41671476813646957</v>
      </c>
      <c r="D636" s="6">
        <v>0.41063908126633714</v>
      </c>
      <c r="E636" s="6">
        <v>0.41500803616925108</v>
      </c>
      <c r="F636" s="6">
        <v>0.39508649695874737</v>
      </c>
      <c r="G636" s="6">
        <v>0.40883614790644668</v>
      </c>
    </row>
    <row r="637" spans="1:7">
      <c r="A637" s="6" t="s">
        <v>214</v>
      </c>
      <c r="B637" s="6" t="s">
        <v>99</v>
      </c>
      <c r="C637" s="6">
        <v>0</v>
      </c>
      <c r="D637" s="6">
        <v>0</v>
      </c>
      <c r="E637" s="6">
        <v>0</v>
      </c>
      <c r="F637" s="6">
        <v>0</v>
      </c>
      <c r="G637" s="6">
        <v>0</v>
      </c>
    </row>
    <row r="638" spans="1:7">
      <c r="A638" s="6" t="s">
        <v>214</v>
      </c>
      <c r="B638" s="6" t="s">
        <v>108</v>
      </c>
      <c r="C638" s="6">
        <v>0.29443483402613052</v>
      </c>
      <c r="D638" s="6">
        <v>0.3104448792592206</v>
      </c>
      <c r="E638" s="6">
        <v>0.29811870320644396</v>
      </c>
      <c r="F638" s="6">
        <v>0.30519773318303034</v>
      </c>
      <c r="G638" s="6">
        <v>0.29787666338010249</v>
      </c>
    </row>
    <row r="639" spans="1:7">
      <c r="A639" s="6" t="s">
        <v>214</v>
      </c>
      <c r="B639" s="6" t="s">
        <v>109</v>
      </c>
      <c r="C639" s="6">
        <v>0.11034059953154457</v>
      </c>
      <c r="D639" s="6">
        <v>0.11183560011711421</v>
      </c>
      <c r="E639" s="6">
        <v>0.10852877513695784</v>
      </c>
      <c r="F639" s="6">
        <v>0.10066489783411922</v>
      </c>
      <c r="G639" s="6">
        <v>0.10049055601946412</v>
      </c>
    </row>
    <row r="640" spans="1:7">
      <c r="A640" s="6" t="s">
        <v>214</v>
      </c>
      <c r="B640" s="6" t="s">
        <v>110</v>
      </c>
      <c r="C640" s="6">
        <v>0.59522456644232513</v>
      </c>
      <c r="D640" s="6">
        <v>0.57771952062366527</v>
      </c>
      <c r="E640" s="6">
        <v>0.59335252165659824</v>
      </c>
      <c r="F640" s="6">
        <v>0.59413736898285041</v>
      </c>
      <c r="G640" s="6">
        <v>0.60163278060043346</v>
      </c>
    </row>
    <row r="641" spans="1:7">
      <c r="A641" s="6" t="s">
        <v>214</v>
      </c>
      <c r="B641" s="6" t="s">
        <v>100</v>
      </c>
      <c r="C641" s="6">
        <v>0</v>
      </c>
      <c r="D641" s="6">
        <v>0</v>
      </c>
      <c r="E641" s="6">
        <v>0</v>
      </c>
      <c r="F641" s="6">
        <v>0</v>
      </c>
      <c r="G641" s="6">
        <v>0</v>
      </c>
    </row>
    <row r="642" spans="1:7">
      <c r="A642" s="6" t="s">
        <v>214</v>
      </c>
      <c r="B642" s="6" t="s">
        <v>101</v>
      </c>
      <c r="C642" s="6">
        <v>-17770112.349999998</v>
      </c>
      <c r="D642" s="6">
        <v>-18396010.150000006</v>
      </c>
      <c r="E642" s="6">
        <v>-20131012.119999997</v>
      </c>
      <c r="F642" s="6">
        <v>-18150129.666933108</v>
      </c>
      <c r="G642" s="6">
        <v>-18769732</v>
      </c>
    </row>
    <row r="643" spans="1:7">
      <c r="A643" s="6" t="s">
        <v>7</v>
      </c>
      <c r="B643" s="6" t="s">
        <v>46</v>
      </c>
      <c r="C643" s="6">
        <v>16.356164383561644</v>
      </c>
      <c r="D643" s="6">
        <v>15.397260273972602</v>
      </c>
      <c r="E643" s="6">
        <v>15.336986301369866</v>
      </c>
      <c r="F643" s="6">
        <v>14.257534246575343</v>
      </c>
      <c r="G643" s="6">
        <v>14.300546448087431</v>
      </c>
    </row>
    <row r="644" spans="1:7">
      <c r="A644" s="6" t="s">
        <v>7</v>
      </c>
      <c r="B644" s="6" t="s">
        <v>47</v>
      </c>
      <c r="C644" s="6">
        <v>3.6943069306930689</v>
      </c>
      <c r="D644" s="6">
        <v>3.6540962288686591</v>
      </c>
      <c r="E644" s="6">
        <v>3.7469879518072302</v>
      </c>
      <c r="F644" s="6">
        <v>3.304126984126984</v>
      </c>
      <c r="G644" s="6">
        <v>3.3529788597053187</v>
      </c>
    </row>
    <row r="645" spans="1:7">
      <c r="A645" s="6" t="s">
        <v>7</v>
      </c>
      <c r="B645" s="6" t="s">
        <v>48</v>
      </c>
      <c r="C645" s="6">
        <v>3.5648369132856006</v>
      </c>
      <c r="D645" s="6">
        <v>3.2953191489361697</v>
      </c>
      <c r="E645" s="6">
        <v>3.4974402730375442</v>
      </c>
      <c r="F645" s="6">
        <v>3.0166944908180291</v>
      </c>
      <c r="G645" s="6">
        <v>3.0767284991568302</v>
      </c>
    </row>
    <row r="646" spans="1:7">
      <c r="A646" s="6" t="s">
        <v>7</v>
      </c>
      <c r="B646" s="6" t="s">
        <v>49</v>
      </c>
      <c r="C646" s="6">
        <v>5131.6508435314772</v>
      </c>
      <c r="D646" s="6">
        <v>5133.9375177175034</v>
      </c>
      <c r="E646" s="6">
        <v>5142.5546580201108</v>
      </c>
      <c r="F646" s="6">
        <v>5394.2435225448453</v>
      </c>
      <c r="G646" s="6">
        <v>5322.4220456224102</v>
      </c>
    </row>
    <row r="647" spans="1:7">
      <c r="A647" s="6" t="s">
        <v>7</v>
      </c>
      <c r="B647" s="6" t="s">
        <v>50</v>
      </c>
      <c r="C647" s="6">
        <v>18293.498353114199</v>
      </c>
      <c r="D647" s="6">
        <v>16917.962611576313</v>
      </c>
      <c r="E647" s="6">
        <v>17985.77776725635</v>
      </c>
      <c r="F647" s="6">
        <v>16272.784716591872</v>
      </c>
      <c r="G647" s="6">
        <v>16375.647592307065</v>
      </c>
    </row>
    <row r="648" spans="1:7">
      <c r="A648" s="6" t="s">
        <v>7</v>
      </c>
      <c r="B648" s="6" t="s">
        <v>51</v>
      </c>
      <c r="C648" s="6">
        <v>12.276712328767124</v>
      </c>
      <c r="D648" s="6">
        <v>10.608219178082191</v>
      </c>
      <c r="E648" s="6">
        <v>11.230136986301373</v>
      </c>
      <c r="F648" s="6">
        <v>9.901369863013695</v>
      </c>
      <c r="G648" s="6">
        <v>9.9699453551912587</v>
      </c>
    </row>
    <row r="649" spans="1:7">
      <c r="A649" s="6" t="s">
        <v>7</v>
      </c>
      <c r="B649" s="6" t="s">
        <v>358</v>
      </c>
      <c r="C649" s="6">
        <v>1257</v>
      </c>
      <c r="D649" s="6">
        <v>1175</v>
      </c>
      <c r="E649" s="6">
        <v>1171.9999999999998</v>
      </c>
      <c r="F649" s="6">
        <v>1198</v>
      </c>
      <c r="G649" s="6">
        <v>1186</v>
      </c>
    </row>
    <row r="650" spans="1:7">
      <c r="A650" s="6" t="s">
        <v>7</v>
      </c>
      <c r="B650" s="6" t="s">
        <v>356</v>
      </c>
      <c r="C650" s="6">
        <v>4481</v>
      </c>
      <c r="D650" s="6">
        <v>3871.9999999999995</v>
      </c>
      <c r="E650" s="6">
        <v>4099.0000000000009</v>
      </c>
      <c r="F650" s="6">
        <v>3613.9999999999986</v>
      </c>
      <c r="G650" s="6">
        <v>3649.0000000000005</v>
      </c>
    </row>
    <row r="651" spans="1:7">
      <c r="A651" s="6" t="s">
        <v>7</v>
      </c>
      <c r="B651" s="6" t="s">
        <v>52</v>
      </c>
      <c r="C651" s="6">
        <v>14.082753549334941</v>
      </c>
      <c r="D651" s="6">
        <v>17.357928139115629</v>
      </c>
      <c r="E651" s="6">
        <v>18.278560585081838</v>
      </c>
      <c r="F651" s="6">
        <v>18.737857792198739</v>
      </c>
      <c r="G651" s="6">
        <v>21.260682745546898</v>
      </c>
    </row>
    <row r="652" spans="1:7">
      <c r="A652" s="6" t="s">
        <v>7</v>
      </c>
      <c r="B652" s="6" t="s">
        <v>53</v>
      </c>
      <c r="C652" s="6">
        <v>15.12953444833269</v>
      </c>
      <c r="D652" s="6">
        <v>17.182541121088256</v>
      </c>
      <c r="E652" s="6">
        <v>18.417928128717673</v>
      </c>
      <c r="F652" s="6">
        <v>17.035497387428343</v>
      </c>
      <c r="G652" s="6">
        <v>20.470012006700429</v>
      </c>
    </row>
    <row r="653" spans="1:7">
      <c r="A653" s="6" t="s">
        <v>7</v>
      </c>
      <c r="B653" s="6" t="s">
        <v>54</v>
      </c>
      <c r="C653" s="6">
        <v>12.851715418900985</v>
      </c>
      <c r="D653" s="6">
        <v>17.612858904372395</v>
      </c>
      <c r="E653" s="6">
        <v>18.085987847239839</v>
      </c>
      <c r="F653" s="6">
        <v>21.903590735293381</v>
      </c>
      <c r="G653" s="6">
        <v>22.52253250127432</v>
      </c>
    </row>
    <row r="654" spans="1:7">
      <c r="A654" s="6" t="s">
        <v>7</v>
      </c>
      <c r="B654" s="6" t="s">
        <v>55</v>
      </c>
      <c r="C654" s="6">
        <v>0.23633919507779175</v>
      </c>
      <c r="D654" s="6">
        <v>0.23501840557108358</v>
      </c>
      <c r="E654" s="6">
        <v>0.23283276702945474</v>
      </c>
      <c r="F654" s="6">
        <v>0.22878983827604793</v>
      </c>
      <c r="G654" s="6">
        <v>0.22205942280420507</v>
      </c>
    </row>
    <row r="655" spans="1:7">
      <c r="A655" s="6" t="s">
        <v>7</v>
      </c>
      <c r="B655" s="6" t="s">
        <v>56</v>
      </c>
      <c r="C655" s="6">
        <v>787170.4222857143</v>
      </c>
      <c r="D655" s="6">
        <v>767077.98257142853</v>
      </c>
      <c r="E655" s="6">
        <v>725622.57142857148</v>
      </c>
      <c r="F655" s="6">
        <v>692521.0354285714</v>
      </c>
      <c r="G655" s="6">
        <v>731018.83028571459</v>
      </c>
    </row>
    <row r="656" spans="1:7">
      <c r="A656" s="6" t="s">
        <v>7</v>
      </c>
      <c r="B656" s="6" t="s">
        <v>57</v>
      </c>
      <c r="C656" s="6">
        <v>1123691.758571428</v>
      </c>
      <c r="D656" s="6">
        <v>1061333.5459999999</v>
      </c>
      <c r="E656" s="6">
        <v>1116179.4648571427</v>
      </c>
      <c r="F656" s="6">
        <v>1014861.382571429</v>
      </c>
      <c r="G656" s="6">
        <v>1029777.775142857</v>
      </c>
    </row>
    <row r="657" spans="1:7">
      <c r="A657" s="6" t="s">
        <v>7</v>
      </c>
      <c r="B657" s="6" t="s">
        <v>58</v>
      </c>
      <c r="C657" s="6">
        <v>0.21410535747129972</v>
      </c>
      <c r="D657" s="6">
        <v>0.21240206380890511</v>
      </c>
      <c r="E657" s="6">
        <v>0.21134518776642275</v>
      </c>
      <c r="F657" s="6">
        <v>0.21110791469773052</v>
      </c>
      <c r="G657" s="6">
        <v>0.19900999054467058</v>
      </c>
    </row>
    <row r="658" spans="1:7">
      <c r="A658" s="6" t="s">
        <v>7</v>
      </c>
      <c r="B658" s="6" t="s">
        <v>59</v>
      </c>
      <c r="C658" s="6">
        <v>2.1716277815593177</v>
      </c>
      <c r="D658" s="6">
        <v>-1.3416758278527268</v>
      </c>
      <c r="E658" s="6">
        <v>3.3010329927411184</v>
      </c>
      <c r="F658" s="6">
        <v>2.0684126821341584</v>
      </c>
      <c r="G658" s="6">
        <v>2.7303936747029574</v>
      </c>
    </row>
    <row r="659" spans="1:7">
      <c r="A659" s="6" t="s">
        <v>7</v>
      </c>
      <c r="B659" s="6" t="s">
        <v>60</v>
      </c>
      <c r="C659" s="6">
        <v>3.7470563703302679</v>
      </c>
      <c r="D659" s="6">
        <v>3.231457450430375</v>
      </c>
      <c r="E659" s="6">
        <v>3.1106054684081688</v>
      </c>
      <c r="F659" s="6">
        <v>3.1230275995618095</v>
      </c>
      <c r="G659" s="6">
        <v>2.8569236609967779</v>
      </c>
    </row>
    <row r="660" spans="1:7">
      <c r="A660" s="6" t="s">
        <v>7</v>
      </c>
      <c r="B660" s="6" t="s">
        <v>61</v>
      </c>
      <c r="C660" s="6">
        <v>0.99467227058242524</v>
      </c>
      <c r="D660" s="6">
        <v>0.55735531799011506</v>
      </c>
      <c r="E660" s="6">
        <v>1.934605932474172</v>
      </c>
      <c r="F660" s="6">
        <v>0.7011783031422274</v>
      </c>
      <c r="G660" s="6">
        <v>1.6811671784649758</v>
      </c>
    </row>
    <row r="661" spans="1:7">
      <c r="A661" s="6" t="s">
        <v>7</v>
      </c>
      <c r="B661" s="6" t="s">
        <v>62</v>
      </c>
      <c r="C661" s="6">
        <v>3.7270930678767482</v>
      </c>
      <c r="D661" s="6">
        <v>1.8010699948561484</v>
      </c>
      <c r="E661" s="6">
        <v>6.0177957927690438</v>
      </c>
      <c r="F661" s="6">
        <v>2.1897991929270932</v>
      </c>
      <c r="G661" s="6">
        <v>4.8029662902477819</v>
      </c>
    </row>
    <row r="662" spans="1:7">
      <c r="A662" s="6" t="s">
        <v>7</v>
      </c>
      <c r="B662" s="6" t="s">
        <v>63</v>
      </c>
      <c r="C662" s="6">
        <v>5.7147648325746848E-2</v>
      </c>
      <c r="D662" s="6">
        <v>3.1195234579447881E-2</v>
      </c>
      <c r="E662" s="6">
        <v>9.7490620982289083E-2</v>
      </c>
      <c r="F662" s="6">
        <v>3.8976404026494056E-2</v>
      </c>
      <c r="G662" s="6">
        <v>8.8932704790033776E-2</v>
      </c>
    </row>
    <row r="663" spans="1:7">
      <c r="A663" s="6" t="s">
        <v>7</v>
      </c>
      <c r="B663" s="6" t="s">
        <v>64</v>
      </c>
      <c r="C663" s="6">
        <v>0.5246386153623801</v>
      </c>
      <c r="D663" s="6">
        <v>0.54622031615135935</v>
      </c>
      <c r="E663" s="6">
        <v>0.53916055342942926</v>
      </c>
      <c r="F663" s="6">
        <v>0.55933866791717113</v>
      </c>
      <c r="G663" s="6">
        <v>0.56440100088000966</v>
      </c>
    </row>
    <row r="664" spans="1:7">
      <c r="A664" s="6" t="s">
        <v>7</v>
      </c>
      <c r="B664" s="6" t="s">
        <v>65</v>
      </c>
      <c r="C664" s="6">
        <v>2.5420502974844796E-2</v>
      </c>
      <c r="D664" s="6">
        <v>2.152936416736493E-2</v>
      </c>
      <c r="E664" s="6">
        <v>2.4041236229935023E-2</v>
      </c>
      <c r="F664" s="6">
        <v>2.1632253647064E-2</v>
      </c>
      <c r="G664" s="6">
        <v>2.2643494060292816E-2</v>
      </c>
    </row>
    <row r="665" spans="1:7">
      <c r="A665" s="6" t="s">
        <v>7</v>
      </c>
      <c r="B665" s="6" t="s">
        <v>66</v>
      </c>
      <c r="C665" s="6">
        <v>3.3544565545407311E-3</v>
      </c>
      <c r="D665" s="6">
        <v>4.8552276481131206E-3</v>
      </c>
      <c r="E665" s="6">
        <v>3.9588699958844923E-3</v>
      </c>
      <c r="F665" s="6">
        <v>3.5896588540896149E-3</v>
      </c>
      <c r="G665" s="6">
        <v>3.9427323689713405E-3</v>
      </c>
    </row>
    <row r="666" spans="1:7">
      <c r="A666" s="6" t="s">
        <v>7</v>
      </c>
      <c r="B666" s="6" t="s">
        <v>67</v>
      </c>
      <c r="C666" s="6">
        <v>-1.5661640781350312E-2</v>
      </c>
      <c r="D666" s="6">
        <v>-0.10749186576505432</v>
      </c>
      <c r="E666" s="6">
        <v>2.4929278530948697E-2</v>
      </c>
      <c r="F666" s="6">
        <v>-8.0292230769282453E-3</v>
      </c>
      <c r="G666" s="6">
        <v>2.8959693811024628E-2</v>
      </c>
    </row>
    <row r="667" spans="1:7">
      <c r="A667" s="6" t="s">
        <v>7</v>
      </c>
      <c r="B667" s="6" t="s">
        <v>68</v>
      </c>
      <c r="C667" s="6">
        <v>2.7792016615383317E-3</v>
      </c>
      <c r="D667" s="6">
        <v>-6.1673068017182676E-2</v>
      </c>
      <c r="E667" s="6">
        <v>3.931549644097676E-2</v>
      </c>
      <c r="F667" s="6">
        <v>4.8436079724404557E-2</v>
      </c>
      <c r="G667" s="6">
        <v>4.4219790229151699E-2</v>
      </c>
    </row>
    <row r="668" spans="1:7">
      <c r="A668" s="6" t="s">
        <v>7</v>
      </c>
      <c r="B668" s="6" t="s">
        <v>69</v>
      </c>
      <c r="C668" s="6">
        <v>0.73972151555444599</v>
      </c>
      <c r="D668" s="6">
        <v>0.75304071804617323</v>
      </c>
      <c r="E668" s="6">
        <v>0.75519809728153786</v>
      </c>
      <c r="F668" s="6">
        <v>0.76259085612756872</v>
      </c>
      <c r="G668" s="6">
        <v>0.76214370551431088</v>
      </c>
    </row>
    <row r="669" spans="1:7">
      <c r="A669" s="6" t="s">
        <v>7</v>
      </c>
      <c r="B669" s="6" t="s">
        <v>70</v>
      </c>
      <c r="C669" s="6">
        <v>0.2449504142676556</v>
      </c>
      <c r="D669" s="6">
        <v>0.22886916639421689</v>
      </c>
      <c r="E669" s="6">
        <v>0.2279022933032317</v>
      </c>
      <c r="F669" s="6">
        <v>0.22208860148657486</v>
      </c>
      <c r="G669" s="6">
        <v>0.22283088222503172</v>
      </c>
    </row>
    <row r="670" spans="1:7">
      <c r="A670" s="6" t="s">
        <v>7</v>
      </c>
      <c r="B670" s="6" t="s">
        <v>71</v>
      </c>
      <c r="C670" s="6">
        <v>1.5328070177898544E-2</v>
      </c>
      <c r="D670" s="6">
        <v>1.8090115559609828E-2</v>
      </c>
      <c r="E670" s="6">
        <v>1.689960941523037E-2</v>
      </c>
      <c r="F670" s="6">
        <v>1.5320542385856284E-2</v>
      </c>
      <c r="G670" s="6">
        <v>1.5025412260657111E-2</v>
      </c>
    </row>
    <row r="671" spans="1:7">
      <c r="A671" s="6" t="s">
        <v>7</v>
      </c>
      <c r="B671" s="6" t="s">
        <v>368</v>
      </c>
      <c r="C671" s="6">
        <v>0.47536138463762001</v>
      </c>
      <c r="D671" s="6">
        <v>0.45377968389938639</v>
      </c>
      <c r="E671" s="6">
        <v>0.46083943334591226</v>
      </c>
      <c r="F671" s="6">
        <v>0.44066133213406211</v>
      </c>
      <c r="G671" s="6">
        <v>0.43559899916957667</v>
      </c>
    </row>
    <row r="672" spans="1:7">
      <c r="A672" s="6" t="s">
        <v>7</v>
      </c>
      <c r="B672" s="6" t="s">
        <v>72</v>
      </c>
      <c r="C672" s="6">
        <v>0.3756581789235855</v>
      </c>
      <c r="D672" s="6">
        <v>0.38808123973931397</v>
      </c>
      <c r="E672" s="6">
        <v>0.37966278029859518</v>
      </c>
      <c r="F672" s="6">
        <v>0.38254559225528678</v>
      </c>
      <c r="G672" s="6">
        <v>0.37538698453481678</v>
      </c>
    </row>
    <row r="673" spans="1:7">
      <c r="A673" s="6" t="s">
        <v>7</v>
      </c>
      <c r="B673" s="6" t="s">
        <v>73</v>
      </c>
      <c r="C673" s="6">
        <v>0.25187557179630882</v>
      </c>
      <c r="D673" s="6">
        <v>0.16834459605400362</v>
      </c>
      <c r="E673" s="6">
        <v>0.19639910308186212</v>
      </c>
      <c r="F673" s="6">
        <v>8.2129328867847989E-2</v>
      </c>
      <c r="G673" s="6">
        <v>0.11087946462277336</v>
      </c>
    </row>
    <row r="674" spans="1:7">
      <c r="A674" s="6" t="s">
        <v>7</v>
      </c>
      <c r="B674" s="6" t="s">
        <v>74</v>
      </c>
      <c r="C674" s="6">
        <v>0.65859219625916476</v>
      </c>
      <c r="D674" s="6">
        <v>0.64616021238323729</v>
      </c>
      <c r="E674" s="6">
        <v>0.65013069611490137</v>
      </c>
      <c r="F674" s="6">
        <v>0.65672168314522483</v>
      </c>
      <c r="G674" s="6">
        <v>0.65219977929023576</v>
      </c>
    </row>
    <row r="675" spans="1:7">
      <c r="A675" s="6" t="s">
        <v>7</v>
      </c>
      <c r="B675" s="6" t="s">
        <v>75</v>
      </c>
      <c r="C675" s="6">
        <v>16.524927041706309</v>
      </c>
      <c r="D675" s="6">
        <v>17.141122225359762</v>
      </c>
      <c r="E675" s="6">
        <v>17.805396641576458</v>
      </c>
      <c r="F675" s="6">
        <v>18.564990096864143</v>
      </c>
      <c r="G675" s="6">
        <v>19.018159242558458</v>
      </c>
    </row>
    <row r="676" spans="1:7">
      <c r="A676" s="6" t="s">
        <v>7</v>
      </c>
      <c r="B676" s="6" t="s">
        <v>76</v>
      </c>
      <c r="C676" s="6">
        <v>6.051463933705473</v>
      </c>
      <c r="D676" s="6">
        <v>5.8339237469559064</v>
      </c>
      <c r="E676" s="6">
        <v>5.6162747740477279</v>
      </c>
      <c r="F676" s="6">
        <v>5.3864828086760594</v>
      </c>
      <c r="G676" s="6">
        <v>5.2581324367198476</v>
      </c>
    </row>
    <row r="677" spans="1:7">
      <c r="A677" s="6" t="s">
        <v>7</v>
      </c>
      <c r="B677" s="6" t="s">
        <v>77</v>
      </c>
      <c r="C677" s="6">
        <v>6.1960319350674844</v>
      </c>
      <c r="D677" s="6">
        <v>6.4618389642967848</v>
      </c>
      <c r="E677" s="6">
        <v>5.861258899346514</v>
      </c>
      <c r="F677" s="6">
        <v>6.5172864907298882</v>
      </c>
      <c r="G677" s="6">
        <v>6.2378540710650991</v>
      </c>
    </row>
    <row r="678" spans="1:7">
      <c r="A678" s="6" t="s">
        <v>7</v>
      </c>
      <c r="B678" s="6" t="s">
        <v>78</v>
      </c>
      <c r="C678" s="6">
        <v>1.7675310323764456E-3</v>
      </c>
      <c r="D678" s="6">
        <v>-3.6943309044693499E-2</v>
      </c>
      <c r="E678" s="6">
        <v>2.7079458439629441E-2</v>
      </c>
      <c r="F678" s="6">
        <v>3.1456232123329701E-2</v>
      </c>
      <c r="G678" s="6">
        <v>2.8288504077047184E-2</v>
      </c>
    </row>
    <row r="679" spans="1:7">
      <c r="A679" s="6" t="s">
        <v>7</v>
      </c>
      <c r="B679" s="6" t="s">
        <v>79</v>
      </c>
      <c r="C679" s="6">
        <v>0.26708686435483842</v>
      </c>
      <c r="D679" s="6">
        <v>0.26651421021608807</v>
      </c>
      <c r="E679" s="6">
        <v>0.27743441092346632</v>
      </c>
      <c r="F679" s="6">
        <v>0.25404194886149023</v>
      </c>
      <c r="G679" s="6">
        <v>0.24484855851133969</v>
      </c>
    </row>
    <row r="680" spans="1:7">
      <c r="A680" s="6" t="s">
        <v>7</v>
      </c>
      <c r="B680" s="6" t="s">
        <v>80</v>
      </c>
      <c r="C680" s="6">
        <v>11048.713532696569</v>
      </c>
      <c r="D680" s="6">
        <v>10775.659479509091</v>
      </c>
      <c r="E680" s="6">
        <v>10762.377783128575</v>
      </c>
      <c r="F680" s="6">
        <v>9628.5793314530874</v>
      </c>
      <c r="G680" s="6">
        <v>9706.6778164448369</v>
      </c>
    </row>
    <row r="681" spans="1:7">
      <c r="A681" s="6" t="s">
        <v>7</v>
      </c>
      <c r="B681" s="6" t="s">
        <v>81</v>
      </c>
      <c r="C681" s="6">
        <v>57384.055612803495</v>
      </c>
      <c r="D681" s="6">
        <v>57792.742145504315</v>
      </c>
      <c r="E681" s="6">
        <v>61713.236617962772</v>
      </c>
      <c r="F681" s="6">
        <v>58451.915163821606</v>
      </c>
      <c r="G681" s="6">
        <v>61189.308940184361</v>
      </c>
    </row>
    <row r="682" spans="1:7">
      <c r="A682" s="6" t="s">
        <v>7</v>
      </c>
      <c r="B682" s="6" t="s">
        <v>82</v>
      </c>
      <c r="C682" s="6">
        <v>73290.376859663811</v>
      </c>
      <c r="D682" s="6">
        <v>76899.447664518695</v>
      </c>
      <c r="E682" s="6">
        <v>80563.01848902434</v>
      </c>
      <c r="F682" s="6">
        <v>76473.273919328174</v>
      </c>
      <c r="G682" s="6">
        <v>79890.10219395411</v>
      </c>
    </row>
    <row r="683" spans="1:7">
      <c r="A683" s="6" t="s">
        <v>7</v>
      </c>
      <c r="B683" s="6" t="s">
        <v>83</v>
      </c>
      <c r="C683" s="6">
        <v>0.27719060768704706</v>
      </c>
      <c r="D683" s="6">
        <v>0.33060735327127383</v>
      </c>
      <c r="E683" s="6">
        <v>0.30544147259285043</v>
      </c>
      <c r="F683" s="6">
        <v>0.30831083472626419</v>
      </c>
      <c r="G683" s="6">
        <v>0.30562190646818238</v>
      </c>
    </row>
    <row r="684" spans="1:7">
      <c r="A684" s="6" t="s">
        <v>7</v>
      </c>
      <c r="B684" s="6" t="s">
        <v>84</v>
      </c>
      <c r="C684" s="6">
        <v>0.59365671417284194</v>
      </c>
      <c r="D684" s="6">
        <v>0.65928949841110096</v>
      </c>
      <c r="E684" s="6">
        <v>0.57446550110102967</v>
      </c>
      <c r="F684" s="6">
        <v>0.61020737660521895</v>
      </c>
      <c r="G684" s="6">
        <v>0.60262452887292939</v>
      </c>
    </row>
    <row r="685" spans="1:7">
      <c r="A685" s="6" t="s">
        <v>7</v>
      </c>
      <c r="B685" s="6" t="s">
        <v>85</v>
      </c>
      <c r="C685" s="6">
        <v>6.857267260921221E-2</v>
      </c>
      <c r="D685" s="6">
        <v>6.2999685362465946E-2</v>
      </c>
      <c r="E685" s="6">
        <v>6.4939606602204922E-2</v>
      </c>
      <c r="F685" s="6">
        <v>6.6884848292216567E-2</v>
      </c>
      <c r="G685" s="6">
        <v>6.5062475228904473E-2</v>
      </c>
    </row>
    <row r="686" spans="1:7">
      <c r="A686" s="6" t="s">
        <v>7</v>
      </c>
      <c r="B686" s="6" t="s">
        <v>86</v>
      </c>
      <c r="C686" s="6">
        <v>757.63981583057432</v>
      </c>
      <c r="D686" s="6">
        <v>678.86315678214635</v>
      </c>
      <c r="E686" s="6">
        <v>698.90457934068002</v>
      </c>
      <c r="F686" s="6">
        <v>644.00606785381171</v>
      </c>
      <c r="G686" s="6">
        <v>631.54048498739871</v>
      </c>
    </row>
    <row r="687" spans="1:7">
      <c r="A687" s="6" t="s">
        <v>7</v>
      </c>
      <c r="B687" s="6" t="s">
        <v>87</v>
      </c>
      <c r="C687" s="6">
        <v>0.5321544419512505</v>
      </c>
      <c r="D687" s="6">
        <v>0.55222187255948219</v>
      </c>
      <c r="E687" s="6">
        <v>0.54373475740689536</v>
      </c>
      <c r="F687" s="6">
        <v>0.56442041781860708</v>
      </c>
      <c r="G687" s="6">
        <v>0.56914633720056496</v>
      </c>
    </row>
    <row r="688" spans="1:7">
      <c r="A688" s="6" t="s">
        <v>7</v>
      </c>
      <c r="B688" s="6" t="s">
        <v>88</v>
      </c>
      <c r="C688" s="6">
        <v>4.642015648655641</v>
      </c>
      <c r="D688" s="6">
        <v>4.487700292533666</v>
      </c>
      <c r="E688" s="6">
        <v>4.0007916746053125</v>
      </c>
      <c r="F688" s="6">
        <v>4.9436687366322758</v>
      </c>
      <c r="G688" s="6">
        <v>4.0427029538080825</v>
      </c>
    </row>
    <row r="689" spans="1:7">
      <c r="A689" s="6" t="s">
        <v>7</v>
      </c>
      <c r="B689" s="6" t="s">
        <v>89</v>
      </c>
      <c r="C689" s="6">
        <v>53.590426122821377</v>
      </c>
      <c r="D689" s="6">
        <v>54.871999964775078</v>
      </c>
      <c r="E689" s="6">
        <v>52.881118076774349</v>
      </c>
      <c r="F689" s="6">
        <v>51.52002884342334</v>
      </c>
      <c r="G689" s="6">
        <v>64.021346292672519</v>
      </c>
    </row>
    <row r="690" spans="1:7">
      <c r="A690" s="6" t="s">
        <v>7</v>
      </c>
      <c r="B690" s="6" t="s">
        <v>90</v>
      </c>
      <c r="C690" s="6">
        <v>46.763569968763434</v>
      </c>
      <c r="D690" s="6">
        <v>33.248971584089887</v>
      </c>
      <c r="E690" s="6">
        <v>48.597077978657111</v>
      </c>
      <c r="F690" s="6">
        <v>42.805967185760444</v>
      </c>
      <c r="G690" s="6">
        <v>41.250348271976755</v>
      </c>
    </row>
    <row r="691" spans="1:7">
      <c r="A691" s="6" t="s">
        <v>7</v>
      </c>
      <c r="B691" s="6" t="s">
        <v>91</v>
      </c>
      <c r="C691" s="6">
        <v>208.97172505415179</v>
      </c>
      <c r="D691" s="6">
        <v>223.92695859000563</v>
      </c>
      <c r="E691" s="6">
        <v>187.07796246963792</v>
      </c>
      <c r="F691" s="6">
        <v>236.80448965078958</v>
      </c>
      <c r="G691" s="6">
        <v>241.36440587241609</v>
      </c>
    </row>
    <row r="692" spans="1:7">
      <c r="A692" s="6" t="s">
        <v>7</v>
      </c>
      <c r="B692" s="6" t="s">
        <v>92</v>
      </c>
      <c r="C692" s="6">
        <v>5.3984992393684518E-2</v>
      </c>
      <c r="D692" s="6">
        <v>-3.7720226680365551E-2</v>
      </c>
      <c r="E692" s="6">
        <v>8.8249987592477E-2</v>
      </c>
      <c r="F692" s="6">
        <v>5.9392658582693034E-2</v>
      </c>
      <c r="G692" s="6">
        <v>9.2137979678712623E-2</v>
      </c>
    </row>
    <row r="693" spans="1:7">
      <c r="A693" s="6" t="s">
        <v>7</v>
      </c>
      <c r="B693" s="6" t="s">
        <v>93</v>
      </c>
      <c r="C693" s="6">
        <v>1.6025919274241325</v>
      </c>
      <c r="D693" s="6">
        <v>1.746127572147649</v>
      </c>
      <c r="E693" s="6">
        <v>1.5230347862330385</v>
      </c>
      <c r="F693" s="6">
        <v>1.8014035327132758</v>
      </c>
      <c r="G693" s="6">
        <v>1.9285443985667845</v>
      </c>
    </row>
    <row r="694" spans="1:7">
      <c r="A694" s="6" t="s">
        <v>7</v>
      </c>
      <c r="B694" s="6" t="s">
        <v>94</v>
      </c>
      <c r="C694" s="6">
        <v>0.22891407087924934</v>
      </c>
      <c r="D694" s="6">
        <v>6.965065675615599E-2</v>
      </c>
      <c r="E694" s="6">
        <v>0.31626212145214283</v>
      </c>
      <c r="F694" s="6">
        <v>0.31096277839476577</v>
      </c>
      <c r="G694" s="6">
        <v>0.29863193329178628</v>
      </c>
    </row>
    <row r="695" spans="1:7">
      <c r="A695" s="6" t="s">
        <v>7</v>
      </c>
      <c r="B695" s="6" t="s">
        <v>95</v>
      </c>
      <c r="C695" s="6">
        <v>17316.962363861381</v>
      </c>
      <c r="D695" s="6">
        <v>16017.644349804938</v>
      </c>
      <c r="E695" s="6">
        <v>18502.00200803213</v>
      </c>
      <c r="F695" s="6">
        <v>15394.558685714288</v>
      </c>
      <c r="G695" s="6">
        <v>16247.873798846898</v>
      </c>
    </row>
    <row r="696" spans="1:7">
      <c r="A696" s="6" t="s">
        <v>7</v>
      </c>
      <c r="B696" s="6" t="s">
        <v>96</v>
      </c>
      <c r="C696" s="6">
        <v>1504.3351351976794</v>
      </c>
      <c r="D696" s="6">
        <v>1442.8713530448406</v>
      </c>
      <c r="E696" s="6">
        <v>1630.5081350018693</v>
      </c>
      <c r="F696" s="6">
        <v>1482.0217688733821</v>
      </c>
      <c r="G696" s="6">
        <v>1544.1958630756365</v>
      </c>
    </row>
    <row r="697" spans="1:7">
      <c r="A697" s="6" t="s">
        <v>7</v>
      </c>
      <c r="B697" s="6" t="s">
        <v>97</v>
      </c>
      <c r="C697" s="6">
        <v>22262.697836117743</v>
      </c>
      <c r="D697" s="6">
        <v>20966.074051063832</v>
      </c>
      <c r="E697" s="6">
        <v>23585.316552901029</v>
      </c>
      <c r="F697" s="6">
        <v>20239.090091819704</v>
      </c>
      <c r="G697" s="6">
        <v>21385.270657672852</v>
      </c>
    </row>
    <row r="698" spans="1:7">
      <c r="A698" s="6" t="s">
        <v>7</v>
      </c>
      <c r="B698" s="6" t="s">
        <v>98</v>
      </c>
      <c r="C698" s="6">
        <v>10582.826869145876</v>
      </c>
      <c r="D698" s="6">
        <v>9513.9784544389331</v>
      </c>
      <c r="E698" s="6">
        <v>10869.044227430633</v>
      </c>
      <c r="F698" s="6">
        <v>8918.5844000056532</v>
      </c>
      <c r="G698" s="6">
        <v>9315.4024943923923</v>
      </c>
    </row>
    <row r="699" spans="1:7">
      <c r="A699" s="6" t="s">
        <v>7</v>
      </c>
      <c r="B699" s="6" t="s">
        <v>105</v>
      </c>
      <c r="C699" s="6">
        <v>0.42662504024301445</v>
      </c>
      <c r="D699" s="6">
        <v>0.43417876590016669</v>
      </c>
      <c r="E699" s="6">
        <v>0.42748680620348112</v>
      </c>
      <c r="F699" s="6">
        <v>0.44022058603988962</v>
      </c>
      <c r="G699" s="6">
        <v>0.44235725646245083</v>
      </c>
    </row>
    <row r="700" spans="1:7">
      <c r="A700" s="6" t="s">
        <v>7</v>
      </c>
      <c r="B700" s="6" t="s">
        <v>106</v>
      </c>
      <c r="C700" s="6">
        <v>0.17220811116586746</v>
      </c>
      <c r="D700" s="6">
        <v>0.18067570867318339</v>
      </c>
      <c r="E700" s="6">
        <v>0.17244553654714181</v>
      </c>
      <c r="F700" s="6">
        <v>0.17480939453233518</v>
      </c>
      <c r="G700" s="6">
        <v>0.18269398980498763</v>
      </c>
    </row>
    <row r="701" spans="1:7">
      <c r="A701" s="6" t="s">
        <v>7</v>
      </c>
      <c r="B701" s="6" t="s">
        <v>107</v>
      </c>
      <c r="C701" s="6">
        <v>0.40116684859111756</v>
      </c>
      <c r="D701" s="6">
        <v>0.3851455254266497</v>
      </c>
      <c r="E701" s="6">
        <v>0.40006765724937715</v>
      </c>
      <c r="F701" s="6">
        <v>0.38497001942777515</v>
      </c>
      <c r="G701" s="6">
        <v>0.37494875373256131</v>
      </c>
    </row>
    <row r="702" spans="1:7">
      <c r="A702" s="6" t="s">
        <v>7</v>
      </c>
      <c r="B702" s="6" t="s">
        <v>99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</row>
    <row r="703" spans="1:7">
      <c r="A703" s="6" t="s">
        <v>7</v>
      </c>
      <c r="B703" s="6" t="s">
        <v>108</v>
      </c>
      <c r="C703" s="6">
        <v>0.34256002422960413</v>
      </c>
      <c r="D703" s="6">
        <v>0.37629491798123843</v>
      </c>
      <c r="E703" s="6">
        <v>0.35571596131621064</v>
      </c>
      <c r="F703" s="6">
        <v>0.3714442045703874</v>
      </c>
      <c r="G703" s="6">
        <v>0.36457547581088606</v>
      </c>
    </row>
    <row r="704" spans="1:7">
      <c r="A704" s="6" t="s">
        <v>7</v>
      </c>
      <c r="B704" s="6" t="s">
        <v>109</v>
      </c>
      <c r="C704" s="6">
        <v>9.2712254549920367E-2</v>
      </c>
      <c r="D704" s="6">
        <v>6.7926004709549598E-2</v>
      </c>
      <c r="E704" s="6">
        <v>7.4229078936290091E-2</v>
      </c>
      <c r="F704" s="6">
        <v>7.0923007761198184E-2</v>
      </c>
      <c r="G704" s="6">
        <v>9.8531641621252525E-2</v>
      </c>
    </row>
    <row r="705" spans="1:7">
      <c r="A705" s="6" t="s">
        <v>7</v>
      </c>
      <c r="B705" s="6" t="s">
        <v>110</v>
      </c>
      <c r="C705" s="6">
        <v>0.56472772122047576</v>
      </c>
      <c r="D705" s="6">
        <v>0.55577907730921183</v>
      </c>
      <c r="E705" s="6">
        <v>0.57005495974749909</v>
      </c>
      <c r="F705" s="6">
        <v>0.55763278766841406</v>
      </c>
      <c r="G705" s="6">
        <v>0.53689288256786127</v>
      </c>
    </row>
    <row r="706" spans="1:7">
      <c r="A706" s="6" t="s">
        <v>7</v>
      </c>
      <c r="B706" s="6" t="s">
        <v>100</v>
      </c>
      <c r="C706" s="6">
        <v>0</v>
      </c>
      <c r="D706" s="6">
        <v>0</v>
      </c>
      <c r="E706" s="6">
        <v>0</v>
      </c>
      <c r="F706" s="6">
        <v>0</v>
      </c>
      <c r="G706" s="6">
        <v>0</v>
      </c>
    </row>
    <row r="707" spans="1:7">
      <c r="A707" s="6" t="s">
        <v>7</v>
      </c>
      <c r="B707" s="6" t="s">
        <v>101</v>
      </c>
      <c r="C707" s="6">
        <v>-383227.85000000003</v>
      </c>
      <c r="D707" s="6">
        <v>-522609.49</v>
      </c>
      <c r="E707" s="6">
        <v>-480166.51000000018</v>
      </c>
      <c r="F707" s="6">
        <v>-391899.50000000006</v>
      </c>
      <c r="G707" s="6">
        <v>-448767.46</v>
      </c>
    </row>
    <row r="708" spans="1:7">
      <c r="A708" s="6" t="s">
        <v>8</v>
      </c>
      <c r="B708" s="6" t="s">
        <v>46</v>
      </c>
      <c r="C708" s="6">
        <v>10.260273972602741</v>
      </c>
      <c r="D708" s="6">
        <v>11.43835616438356</v>
      </c>
      <c r="E708" s="6">
        <v>11.336986301369866</v>
      </c>
      <c r="F708" s="6">
        <v>10.753424657534241</v>
      </c>
      <c r="G708" s="6">
        <v>10.800546448087431</v>
      </c>
    </row>
    <row r="709" spans="1:7">
      <c r="A709" s="6" t="s">
        <v>8</v>
      </c>
      <c r="B709" s="6" t="s">
        <v>47</v>
      </c>
      <c r="C709" s="6">
        <v>10.639204545454547</v>
      </c>
      <c r="D709" s="6">
        <v>11.283783783783782</v>
      </c>
      <c r="E709" s="6">
        <v>10.889473684210529</v>
      </c>
      <c r="F709" s="6">
        <v>11.681547619047613</v>
      </c>
      <c r="G709" s="6">
        <v>11.198300283286112</v>
      </c>
    </row>
    <row r="710" spans="1:7">
      <c r="A710" s="6" t="s">
        <v>8</v>
      </c>
      <c r="B710" s="6" t="s">
        <v>48</v>
      </c>
      <c r="C710" s="6">
        <v>2.8905109489051091</v>
      </c>
      <c r="D710" s="6">
        <v>2.7898550724637676</v>
      </c>
      <c r="E710" s="6">
        <v>2.5436241610738253</v>
      </c>
      <c r="F710" s="6">
        <v>2.8699186991869925</v>
      </c>
      <c r="G710" s="6">
        <v>2.8455284552845543</v>
      </c>
    </row>
    <row r="711" spans="1:7">
      <c r="A711" s="6" t="s">
        <v>8</v>
      </c>
      <c r="B711" s="6" t="s">
        <v>49</v>
      </c>
      <c r="C711" s="6">
        <v>2699.5993421534167</v>
      </c>
      <c r="D711" s="6">
        <v>2606.6209290459747</v>
      </c>
      <c r="E711" s="6">
        <v>2917.6515484319739</v>
      </c>
      <c r="F711" s="6">
        <v>2738.739480264815</v>
      </c>
      <c r="G711" s="6">
        <v>2723.9751212626038</v>
      </c>
    </row>
    <row r="712" spans="1:7">
      <c r="A712" s="6" t="s">
        <v>8</v>
      </c>
      <c r="B712" s="6" t="s">
        <v>50</v>
      </c>
      <c r="C712" s="6">
        <v>7803.2214561514811</v>
      </c>
      <c r="D712" s="6">
        <v>7272.0946208891319</v>
      </c>
      <c r="E712" s="6">
        <v>7421.4089721860273</v>
      </c>
      <c r="F712" s="6">
        <v>7859.9596466136572</v>
      </c>
      <c r="G712" s="6">
        <v>7751.1487190399339</v>
      </c>
    </row>
    <row r="713" spans="1:7">
      <c r="A713" s="6" t="s">
        <v>8</v>
      </c>
      <c r="B713" s="6" t="s">
        <v>51</v>
      </c>
      <c r="C713" s="6">
        <v>1.0849315068493151</v>
      </c>
      <c r="D713" s="6">
        <v>1.054794520547945</v>
      </c>
      <c r="E713" s="6">
        <v>1.0383561643835615</v>
      </c>
      <c r="F713" s="6">
        <v>0.96712328767123301</v>
      </c>
      <c r="G713" s="6">
        <v>0.95628415300546499</v>
      </c>
    </row>
    <row r="714" spans="1:7">
      <c r="A714" s="6" t="s">
        <v>8</v>
      </c>
      <c r="B714" s="6" t="s">
        <v>358</v>
      </c>
      <c r="C714" s="6">
        <v>137.00000000000003</v>
      </c>
      <c r="D714" s="6">
        <v>138</v>
      </c>
      <c r="E714" s="6">
        <v>149</v>
      </c>
      <c r="F714" s="6">
        <v>123</v>
      </c>
      <c r="G714" s="6">
        <v>123</v>
      </c>
    </row>
    <row r="715" spans="1:7">
      <c r="A715" s="6" t="s">
        <v>8</v>
      </c>
      <c r="B715" s="6" t="s">
        <v>356</v>
      </c>
      <c r="C715" s="6">
        <v>396</v>
      </c>
      <c r="D715" s="6">
        <v>384.99999999999994</v>
      </c>
      <c r="E715" s="6">
        <v>378.99999999999994</v>
      </c>
      <c r="F715" s="6">
        <v>353.00000000000006</v>
      </c>
      <c r="G715" s="6">
        <v>350.00000000000017</v>
      </c>
    </row>
    <row r="716" spans="1:7">
      <c r="A716" s="6" t="s">
        <v>8</v>
      </c>
      <c r="B716" s="6" t="s">
        <v>52</v>
      </c>
      <c r="C716" s="6">
        <v>21.95839186623466</v>
      </c>
      <c r="D716" s="6">
        <v>23.346490858031316</v>
      </c>
      <c r="E716" s="6">
        <v>21.355346298454464</v>
      </c>
      <c r="F716" s="6">
        <v>20.486468076487057</v>
      </c>
      <c r="G716" s="6">
        <v>21.194882948220851</v>
      </c>
    </row>
    <row r="717" spans="1:7">
      <c r="A717" s="6" t="s">
        <v>8</v>
      </c>
      <c r="B717" s="6" t="s">
        <v>53</v>
      </c>
      <c r="C717" s="6">
        <v>18.055191700496167</v>
      </c>
      <c r="D717" s="6">
        <v>18.367532900941686</v>
      </c>
      <c r="E717" s="6">
        <v>16.682515189745288</v>
      </c>
      <c r="F717" s="6">
        <v>18.31805668505616</v>
      </c>
      <c r="G717" s="6">
        <v>19.081603995220775</v>
      </c>
    </row>
    <row r="718" spans="1:7">
      <c r="A718" s="6" t="s">
        <v>8</v>
      </c>
      <c r="B718" s="6" t="s">
        <v>54</v>
      </c>
      <c r="C718" s="6">
        <v>26.822983345076235</v>
      </c>
      <c r="D718" s="6">
        <v>30.610721120463356</v>
      </c>
      <c r="E718" s="6">
        <v>28.358696939198385</v>
      </c>
      <c r="F718" s="6">
        <v>23.666285263047627</v>
      </c>
      <c r="G718" s="6">
        <v>23.562653799178133</v>
      </c>
    </row>
    <row r="719" spans="1:7">
      <c r="A719" s="6" t="s">
        <v>8</v>
      </c>
      <c r="B719" s="6" t="s">
        <v>55</v>
      </c>
      <c r="C719" s="6">
        <v>0.20775267213174578</v>
      </c>
      <c r="D719" s="6">
        <v>0.14407259690826141</v>
      </c>
      <c r="E719" s="6">
        <v>8.7814649192275787E-2</v>
      </c>
      <c r="F719" s="6">
        <v>0.12950311408881685</v>
      </c>
      <c r="G719" s="6">
        <v>0.33773614563173532</v>
      </c>
    </row>
    <row r="720" spans="1:7">
      <c r="A720" s="6" t="s">
        <v>8</v>
      </c>
      <c r="B720" s="6" t="s">
        <v>56</v>
      </c>
      <c r="C720" s="6">
        <v>319391.05263157893</v>
      </c>
      <c r="D720" s="6">
        <v>307016.21052631579</v>
      </c>
      <c r="E720" s="6">
        <v>275280.31578947371</v>
      </c>
      <c r="F720" s="6">
        <v>328357.05263157893</v>
      </c>
      <c r="G720" s="6">
        <v>380958.5263157895</v>
      </c>
    </row>
    <row r="721" spans="1:7">
      <c r="A721" s="6" t="s">
        <v>8</v>
      </c>
      <c r="B721" s="6" t="s">
        <v>57</v>
      </c>
      <c r="C721" s="6">
        <v>178692.15789473685</v>
      </c>
      <c r="D721" s="6">
        <v>177075</v>
      </c>
      <c r="E721" s="6">
        <v>206130.31578947368</v>
      </c>
      <c r="F721" s="6">
        <v>167521.47368421053</v>
      </c>
      <c r="G721" s="6">
        <v>182330.21052631579</v>
      </c>
    </row>
    <row r="722" spans="1:7">
      <c r="A722" s="6" t="s">
        <v>8</v>
      </c>
      <c r="B722" s="6" t="s">
        <v>58</v>
      </c>
      <c r="C722" s="6">
        <v>0.12789205705312634</v>
      </c>
      <c r="D722" s="6">
        <v>8.8958465017855204E-2</v>
      </c>
      <c r="E722" s="6">
        <v>5.7205931547513758E-2</v>
      </c>
      <c r="F722" s="6">
        <v>7.5847645057201069E-2</v>
      </c>
      <c r="G722" s="6">
        <v>0.22680438706452524</v>
      </c>
    </row>
    <row r="723" spans="1:7">
      <c r="A723" s="6" t="s">
        <v>8</v>
      </c>
      <c r="B723" s="6" t="s">
        <v>59</v>
      </c>
      <c r="C723" s="6">
        <v>-1.1442597081973418</v>
      </c>
      <c r="D723" s="6">
        <v>0.3273143891536216</v>
      </c>
      <c r="E723" s="6">
        <v>0.4902188562166529</v>
      </c>
      <c r="F723" s="6">
        <v>-1.0649419566175542</v>
      </c>
      <c r="G723" s="6">
        <v>-0.88632642317368371</v>
      </c>
    </row>
    <row r="724" spans="1:7">
      <c r="A724" s="6" t="s">
        <v>8</v>
      </c>
      <c r="B724" s="6" t="s">
        <v>60</v>
      </c>
      <c r="C724" s="6">
        <v>3.6201913831209063</v>
      </c>
      <c r="D724" s="6">
        <v>3.4317792771898761</v>
      </c>
      <c r="E724" s="6">
        <v>3.6825679528316493</v>
      </c>
      <c r="F724" s="6">
        <v>3.8932089742313756</v>
      </c>
      <c r="G724" s="6">
        <v>3.8299898531152308</v>
      </c>
    </row>
    <row r="725" spans="1:7">
      <c r="A725" s="6" t="s">
        <v>8</v>
      </c>
      <c r="B725" s="6" t="s">
        <v>61</v>
      </c>
      <c r="C725" s="6">
        <v>1.376391859561078</v>
      </c>
      <c r="D725" s="6">
        <v>1.0227021107711491</v>
      </c>
      <c r="E725" s="6">
        <v>1.6511086200334966</v>
      </c>
      <c r="F725" s="6">
        <v>0.43938403938697967</v>
      </c>
      <c r="G725" s="6">
        <v>1.7040358426295192</v>
      </c>
    </row>
    <row r="726" spans="1:7">
      <c r="A726" s="6" t="s">
        <v>8</v>
      </c>
      <c r="B726" s="6" t="s">
        <v>62</v>
      </c>
      <c r="C726" s="6">
        <v>4.9828019497807752</v>
      </c>
      <c r="D726" s="6">
        <v>3.509687910482775</v>
      </c>
      <c r="E726" s="6">
        <v>6.0803196907794437</v>
      </c>
      <c r="F726" s="6">
        <v>1.7106138852754214</v>
      </c>
      <c r="G726" s="6">
        <v>6.5264399866157206</v>
      </c>
    </row>
    <row r="727" spans="1:7">
      <c r="A727" s="6" t="s">
        <v>8</v>
      </c>
      <c r="B727" s="6" t="s">
        <v>63</v>
      </c>
      <c r="C727" s="6">
        <v>4.7793816052735166E-2</v>
      </c>
      <c r="D727" s="6">
        <v>3.2646838854491524E-2</v>
      </c>
      <c r="E727" s="6">
        <v>5.7793822402508001E-2</v>
      </c>
      <c r="F727" s="6">
        <v>1.4357474167456722E-2</v>
      </c>
      <c r="G727" s="6">
        <v>6.0152031611260919E-2</v>
      </c>
    </row>
    <row r="728" spans="1:7">
      <c r="A728" s="6" t="s">
        <v>8</v>
      </c>
      <c r="B728" s="6" t="s">
        <v>64</v>
      </c>
      <c r="C728" s="6">
        <v>0.33900192062795814</v>
      </c>
      <c r="D728" s="6">
        <v>0.35924130453509712</v>
      </c>
      <c r="E728" s="6">
        <v>0.35649852211254252</v>
      </c>
      <c r="F728" s="6">
        <v>0.36929755630981437</v>
      </c>
      <c r="G728" s="6">
        <v>0.35618971680541089</v>
      </c>
    </row>
    <row r="729" spans="1:7">
      <c r="A729" s="6" t="s">
        <v>8</v>
      </c>
      <c r="B729" s="6" t="s">
        <v>65</v>
      </c>
      <c r="C729" s="6">
        <v>3.2258622865141924E-2</v>
      </c>
      <c r="D729" s="6">
        <v>1.9333026555489397E-2</v>
      </c>
      <c r="E729" s="6">
        <v>1.722798905640148E-2</v>
      </c>
      <c r="F729" s="6">
        <v>1.9046102843265977E-2</v>
      </c>
      <c r="G729" s="6">
        <v>1.2766052115955238E-2</v>
      </c>
    </row>
    <row r="730" spans="1:7">
      <c r="A730" s="6" t="s">
        <v>8</v>
      </c>
      <c r="B730" s="6" t="s">
        <v>66</v>
      </c>
      <c r="C730" s="6">
        <v>4.2222414116950581E-3</v>
      </c>
      <c r="D730" s="6">
        <v>5.5755335254345853E-3</v>
      </c>
      <c r="E730" s="6">
        <v>6.0566768572457037E-3</v>
      </c>
      <c r="F730" s="6">
        <v>7.4124790915531908E-3</v>
      </c>
      <c r="G730" s="6">
        <v>6.8348064344204273E-3</v>
      </c>
    </row>
    <row r="731" spans="1:7">
      <c r="A731" s="6" t="s">
        <v>8</v>
      </c>
      <c r="B731" s="6" t="s">
        <v>67</v>
      </c>
      <c r="C731" s="6">
        <v>-6.9309644239814575E-2</v>
      </c>
      <c r="D731" s="6">
        <v>-2.8699733888133801E-2</v>
      </c>
      <c r="E731" s="6">
        <v>7.4124171817393381E-3</v>
      </c>
      <c r="F731" s="6">
        <v>-6.6959592616759184E-2</v>
      </c>
      <c r="G731" s="6">
        <v>-6.0461711178897967E-2</v>
      </c>
    </row>
    <row r="732" spans="1:7">
      <c r="A732" s="6" t="s">
        <v>8</v>
      </c>
      <c r="B732" s="6" t="s">
        <v>68</v>
      </c>
      <c r="C732" s="6">
        <v>1.3212360413441499E-2</v>
      </c>
      <c r="D732" s="6">
        <v>3.6759868250299102E-2</v>
      </c>
      <c r="E732" s="6">
        <v>4.2146517057220896E-2</v>
      </c>
      <c r="F732" s="6">
        <v>-3.3529028163157503E-3</v>
      </c>
      <c r="G732" s="6">
        <v>-2.4079068245031365E-2</v>
      </c>
    </row>
    <row r="733" spans="1:7">
      <c r="A733" s="6" t="s">
        <v>8</v>
      </c>
      <c r="B733" s="6" t="s">
        <v>69</v>
      </c>
      <c r="C733" s="6">
        <v>0.52704700244372216</v>
      </c>
      <c r="D733" s="6">
        <v>0.52196938837969364</v>
      </c>
      <c r="E733" s="6">
        <v>0.53426662253150625</v>
      </c>
      <c r="F733" s="6">
        <v>0.54169391562262148</v>
      </c>
      <c r="G733" s="6">
        <v>0.52708006140240837</v>
      </c>
    </row>
    <row r="734" spans="1:7">
      <c r="A734" s="6" t="s">
        <v>8</v>
      </c>
      <c r="B734" s="6" t="s">
        <v>70</v>
      </c>
      <c r="C734" s="6">
        <v>5.0748271367823727E-2</v>
      </c>
      <c r="D734" s="6">
        <v>5.2942105414041964E-2</v>
      </c>
      <c r="E734" s="6">
        <v>5.1068469804105524E-2</v>
      </c>
      <c r="F734" s="6">
        <v>4.4911172050620451E-2</v>
      </c>
      <c r="G734" s="6">
        <v>4.5154597426347864E-2</v>
      </c>
    </row>
    <row r="735" spans="1:7">
      <c r="A735" s="6" t="s">
        <v>8</v>
      </c>
      <c r="B735" s="6" t="s">
        <v>71</v>
      </c>
      <c r="C735" s="6">
        <v>0.25333283806622975</v>
      </c>
      <c r="D735" s="6">
        <v>0.2692728202883603</v>
      </c>
      <c r="E735" s="6">
        <v>0.2609703824789284</v>
      </c>
      <c r="F735" s="6">
        <v>0.25663561031927079</v>
      </c>
      <c r="G735" s="6">
        <v>0.25911593944492139</v>
      </c>
    </row>
    <row r="736" spans="1:7">
      <c r="A736" s="6" t="s">
        <v>8</v>
      </c>
      <c r="B736" s="6" t="s">
        <v>368</v>
      </c>
      <c r="C736" s="6">
        <v>0.66099807937204191</v>
      </c>
      <c r="D736" s="6">
        <v>0.64075869546490294</v>
      </c>
      <c r="E736" s="6">
        <v>0.64350147788745748</v>
      </c>
      <c r="F736" s="6">
        <v>0.63070244369018558</v>
      </c>
      <c r="G736" s="6">
        <v>0.64381028319458911</v>
      </c>
    </row>
    <row r="737" spans="1:7">
      <c r="A737" s="6" t="s">
        <v>8</v>
      </c>
      <c r="B737" s="6" t="s">
        <v>72</v>
      </c>
      <c r="C737" s="6">
        <v>0.8005353480052686</v>
      </c>
      <c r="D737" s="6">
        <v>0.74356031580974891</v>
      </c>
      <c r="E737" s="6">
        <v>0.73800538930641246</v>
      </c>
      <c r="F737" s="6">
        <v>0.73445349955286454</v>
      </c>
      <c r="G737" s="6">
        <v>0.72742987619147603</v>
      </c>
    </row>
    <row r="738" spans="1:7">
      <c r="A738" s="6" t="s">
        <v>8</v>
      </c>
      <c r="B738" s="6" t="s">
        <v>73</v>
      </c>
      <c r="C738" s="6">
        <v>0.38124397366611845</v>
      </c>
      <c r="D738" s="6">
        <v>0.34551135577446751</v>
      </c>
      <c r="E738" s="6">
        <v>0.35962968848987559</v>
      </c>
      <c r="F738" s="6">
        <v>0.34071440373784889</v>
      </c>
      <c r="G738" s="6">
        <v>0.37856812981084009</v>
      </c>
    </row>
    <row r="739" spans="1:7">
      <c r="A739" s="6" t="s">
        <v>8</v>
      </c>
      <c r="B739" s="6" t="s">
        <v>74</v>
      </c>
      <c r="C739" s="6">
        <v>0.54451130236090328</v>
      </c>
      <c r="D739" s="6">
        <v>0.59312888980922829</v>
      </c>
      <c r="E739" s="6">
        <v>0.60154478435869396</v>
      </c>
      <c r="F739" s="6">
        <v>0.56852656911288768</v>
      </c>
      <c r="G739" s="6">
        <v>0.60550674689184136</v>
      </c>
    </row>
    <row r="740" spans="1:7">
      <c r="A740" s="6" t="s">
        <v>8</v>
      </c>
      <c r="B740" s="6" t="s">
        <v>75</v>
      </c>
      <c r="C740" s="6">
        <v>19.569404437502111</v>
      </c>
      <c r="D740" s="6">
        <v>18.858493192345353</v>
      </c>
      <c r="E740" s="6">
        <v>20.934573785118566</v>
      </c>
      <c r="F740" s="6">
        <v>19.478943671869242</v>
      </c>
      <c r="G740" s="6">
        <v>18.679113496966359</v>
      </c>
    </row>
    <row r="741" spans="1:7">
      <c r="A741" s="6" t="s">
        <v>8</v>
      </c>
      <c r="B741" s="6" t="s">
        <v>76</v>
      </c>
      <c r="C741" s="6">
        <v>5.1100175439352435</v>
      </c>
      <c r="D741" s="6">
        <v>5.3026505871948411</v>
      </c>
      <c r="E741" s="6">
        <v>4.7767870044283134</v>
      </c>
      <c r="F741" s="6">
        <v>5.1337486100140142</v>
      </c>
      <c r="G741" s="6">
        <v>5.3535731241335851</v>
      </c>
    </row>
    <row r="742" spans="1:7">
      <c r="A742" s="6" t="s">
        <v>8</v>
      </c>
      <c r="B742" s="6" t="s">
        <v>77</v>
      </c>
      <c r="C742" s="6">
        <v>6.452687557688936</v>
      </c>
      <c r="D742" s="6">
        <v>6.9375197422598482</v>
      </c>
      <c r="E742" s="6">
        <v>6.854500296459995</v>
      </c>
      <c r="F742" s="6">
        <v>6.529168380922922</v>
      </c>
      <c r="G742" s="6">
        <v>6.8671047259422044</v>
      </c>
    </row>
    <row r="743" spans="1:7">
      <c r="A743" s="6" t="s">
        <v>8</v>
      </c>
      <c r="B743" s="6" t="s">
        <v>78</v>
      </c>
      <c r="C743" s="6">
        <v>2.2160565901692245E-2</v>
      </c>
      <c r="D743" s="6">
        <v>6.1532977576315352E-2</v>
      </c>
      <c r="E743" s="6">
        <v>6.9396784730356306E-2</v>
      </c>
      <c r="F743" s="6">
        <v>-5.44614158962352E-3</v>
      </c>
      <c r="G743" s="6">
        <v>-3.9983009717860854E-2</v>
      </c>
    </row>
    <row r="744" spans="1:7">
      <c r="A744" s="6" t="s">
        <v>8</v>
      </c>
      <c r="B744" s="6" t="s">
        <v>79</v>
      </c>
      <c r="C744" s="6">
        <v>0.31917111022505407</v>
      </c>
      <c r="D744" s="6">
        <v>0.32679156402986703</v>
      </c>
      <c r="E744" s="6">
        <v>0.34180263135999056</v>
      </c>
      <c r="F744" s="6">
        <v>0.33163325897370477</v>
      </c>
      <c r="G744" s="6">
        <v>0.33507701842806498</v>
      </c>
    </row>
    <row r="745" spans="1:7">
      <c r="A745" s="6" t="s">
        <v>8</v>
      </c>
      <c r="B745" s="6" t="s">
        <v>80</v>
      </c>
      <c r="C745" s="6">
        <v>7262.4232395763511</v>
      </c>
      <c r="D745" s="6">
        <v>7652.8193178058227</v>
      </c>
      <c r="E745" s="6">
        <v>6967.8046410050902</v>
      </c>
      <c r="F745" s="6">
        <v>7574.0478966602086</v>
      </c>
      <c r="G745" s="6">
        <v>8137.6701376499159</v>
      </c>
    </row>
    <row r="746" spans="1:7">
      <c r="A746" s="6" t="s">
        <v>8</v>
      </c>
      <c r="B746" s="6" t="s">
        <v>81</v>
      </c>
      <c r="C746" s="6">
        <v>64071.301196085529</v>
      </c>
      <c r="D746" s="6">
        <v>67973.071914339453</v>
      </c>
      <c r="E746" s="6">
        <v>68919.179163378052</v>
      </c>
      <c r="F746" s="6">
        <v>70362.987197724069</v>
      </c>
      <c r="G746" s="6">
        <v>74506.507577316064</v>
      </c>
    </row>
    <row r="747" spans="1:7">
      <c r="A747" s="6" t="s">
        <v>8</v>
      </c>
      <c r="B747" s="6" t="s">
        <v>82</v>
      </c>
      <c r="C747" s="6">
        <v>82619.9782529902</v>
      </c>
      <c r="D747" s="6">
        <v>88815.996237881642</v>
      </c>
      <c r="E747" s="6">
        <v>91097.818755829809</v>
      </c>
      <c r="F747" s="6">
        <v>91612.560455192026</v>
      </c>
      <c r="G747" s="6">
        <v>100331.49557704177</v>
      </c>
    </row>
    <row r="748" spans="1:7">
      <c r="A748" s="6" t="s">
        <v>8</v>
      </c>
      <c r="B748" s="6" t="s">
        <v>83</v>
      </c>
      <c r="C748" s="6">
        <v>0.28950055189511148</v>
      </c>
      <c r="D748" s="6">
        <v>0.30663502084779543</v>
      </c>
      <c r="E748" s="6">
        <v>0.32180649656136545</v>
      </c>
      <c r="F748" s="6">
        <v>0.30199930536995934</v>
      </c>
      <c r="G748" s="6">
        <v>0.34661385749327855</v>
      </c>
    </row>
    <row r="749" spans="1:7">
      <c r="A749" s="6" t="s">
        <v>8</v>
      </c>
      <c r="B749" s="6" t="s">
        <v>84</v>
      </c>
      <c r="C749" s="6">
        <v>0.7668437011023439</v>
      </c>
      <c r="D749" s="6">
        <v>0.7598855455458271</v>
      </c>
      <c r="E749" s="6">
        <v>0.73926558787874463</v>
      </c>
      <c r="F749" s="6">
        <v>0.79427268798479223</v>
      </c>
      <c r="G749" s="6">
        <v>0.80394810673176187</v>
      </c>
    </row>
    <row r="750" spans="1:7">
      <c r="A750" s="6" t="s">
        <v>8</v>
      </c>
      <c r="B750" s="6" t="s">
        <v>85</v>
      </c>
      <c r="C750" s="6">
        <v>3.7299637303217906E-2</v>
      </c>
      <c r="D750" s="6">
        <v>3.5912023055545569E-2</v>
      </c>
      <c r="E750" s="6">
        <v>3.9320054387621303E-2</v>
      </c>
      <c r="F750" s="6">
        <v>3.7023056648918327E-2</v>
      </c>
      <c r="G750" s="6">
        <v>3.7722927307856778E-2</v>
      </c>
    </row>
    <row r="751" spans="1:7">
      <c r="A751" s="6" t="s">
        <v>8</v>
      </c>
      <c r="B751" s="6" t="s">
        <v>86</v>
      </c>
      <c r="C751" s="6">
        <v>270.88575277865868</v>
      </c>
      <c r="D751" s="6">
        <v>274.82822378096728</v>
      </c>
      <c r="E751" s="6">
        <v>273.97445744664032</v>
      </c>
      <c r="F751" s="6">
        <v>280.41440433967165</v>
      </c>
      <c r="G751" s="6">
        <v>306.97673905788463</v>
      </c>
    </row>
    <row r="752" spans="1:7">
      <c r="A752" s="6" t="s">
        <v>8</v>
      </c>
      <c r="B752" s="6" t="s">
        <v>87</v>
      </c>
      <c r="C752" s="6">
        <v>0.33900192062795814</v>
      </c>
      <c r="D752" s="6">
        <v>0.35924130453509706</v>
      </c>
      <c r="E752" s="6">
        <v>0.35649852211254257</v>
      </c>
      <c r="F752" s="6">
        <v>0.36929755630981448</v>
      </c>
      <c r="G752" s="6">
        <v>0.35618971680541089</v>
      </c>
    </row>
    <row r="753" spans="1:7">
      <c r="A753" s="6" t="s">
        <v>8</v>
      </c>
      <c r="B753" s="6" t="s">
        <v>88</v>
      </c>
      <c r="C753" s="6">
        <v>0.8655191199250194</v>
      </c>
      <c r="D753" s="6">
        <v>0.90316740555869357</v>
      </c>
      <c r="E753" s="6">
        <v>0.92998619270709992</v>
      </c>
      <c r="F753" s="6">
        <v>0.85677551518468253</v>
      </c>
      <c r="G753" s="6">
        <v>0.95538132471590609</v>
      </c>
    </row>
    <row r="754" spans="1:7">
      <c r="A754" s="6" t="s">
        <v>8</v>
      </c>
      <c r="B754" s="6" t="s">
        <v>89</v>
      </c>
      <c r="C754" s="6">
        <v>90.032112586093348</v>
      </c>
      <c r="D754" s="6">
        <v>90.555288380116195</v>
      </c>
      <c r="E754" s="6">
        <v>83.834596066301344</v>
      </c>
      <c r="F754" s="6">
        <v>98.066375900208854</v>
      </c>
      <c r="G754" s="6">
        <v>81.236185086985557</v>
      </c>
    </row>
    <row r="755" spans="1:7">
      <c r="A755" s="6" t="s">
        <v>8</v>
      </c>
      <c r="B755" s="6" t="s">
        <v>90</v>
      </c>
      <c r="C755" s="6">
        <v>42.162627320173684</v>
      </c>
      <c r="D755" s="6">
        <v>41.355675582207198</v>
      </c>
      <c r="E755" s="6">
        <v>40.561834624408213</v>
      </c>
      <c r="F755" s="6">
        <v>35.027328697301911</v>
      </c>
      <c r="G755" s="6">
        <v>37.295152535672251</v>
      </c>
    </row>
    <row r="756" spans="1:7">
      <c r="A756" s="6" t="s">
        <v>8</v>
      </c>
      <c r="B756" s="6" t="s">
        <v>91</v>
      </c>
      <c r="C756" s="6">
        <v>85.814638917556337</v>
      </c>
      <c r="D756" s="6">
        <v>92.038434176600305</v>
      </c>
      <c r="E756" s="6">
        <v>92.500276911033396</v>
      </c>
      <c r="F756" s="6">
        <v>92.45572684775972</v>
      </c>
      <c r="G756" s="6">
        <v>87.669787911183477</v>
      </c>
    </row>
    <row r="757" spans="1:7">
      <c r="A757" s="6" t="s">
        <v>8</v>
      </c>
      <c r="B757" s="6" t="s">
        <v>92</v>
      </c>
      <c r="C757" s="6">
        <v>-2.9424782344836496E-2</v>
      </c>
      <c r="D757" s="6">
        <v>8.2429546724904421E-3</v>
      </c>
      <c r="E757" s="6">
        <v>4.6441014922630933E-2</v>
      </c>
      <c r="F757" s="6">
        <v>-2.7457487177202096E-2</v>
      </c>
      <c r="G757" s="6">
        <v>-2.0457991135331002E-2</v>
      </c>
    </row>
    <row r="758" spans="1:7">
      <c r="A758" s="6" t="s">
        <v>8</v>
      </c>
      <c r="B758" s="6" t="s">
        <v>93</v>
      </c>
      <c r="C758" s="6">
        <v>3.2374018680213639</v>
      </c>
      <c r="D758" s="6">
        <v>4.7489308281292848</v>
      </c>
      <c r="E758" s="6">
        <v>6.956135438415183</v>
      </c>
      <c r="F758" s="6">
        <v>6.1433984222523144</v>
      </c>
      <c r="G758" s="6">
        <v>2.0942103199832625</v>
      </c>
    </row>
    <row r="759" spans="1:7">
      <c r="A759" s="6" t="s">
        <v>8</v>
      </c>
      <c r="B759" s="6" t="s">
        <v>94</v>
      </c>
      <c r="C759" s="6">
        <v>0.2808436448966195</v>
      </c>
      <c r="D759" s="6">
        <v>0.32417215069048366</v>
      </c>
      <c r="E759" s="6">
        <v>0.39889081483640121</v>
      </c>
      <c r="F759" s="6">
        <v>0.17769792959653916</v>
      </c>
      <c r="G759" s="6">
        <v>8.0074056963240034E-2</v>
      </c>
    </row>
    <row r="760" spans="1:7">
      <c r="A760" s="6" t="s">
        <v>8</v>
      </c>
      <c r="B760" s="6" t="s">
        <v>95</v>
      </c>
      <c r="C760" s="6">
        <v>3764.8664772727275</v>
      </c>
      <c r="D760" s="6">
        <v>4062.813513513514</v>
      </c>
      <c r="E760" s="6">
        <v>4029.1184210526308</v>
      </c>
      <c r="F760" s="6">
        <v>3970.4285714285706</v>
      </c>
      <c r="G760" s="6">
        <v>3967.3456090651521</v>
      </c>
    </row>
    <row r="761" spans="1:7">
      <c r="A761" s="6" t="s">
        <v>8</v>
      </c>
      <c r="B761" s="6" t="s">
        <v>96</v>
      </c>
      <c r="C761" s="6">
        <v>693.7111391129032</v>
      </c>
      <c r="D761" s="6">
        <v>755.74050277905224</v>
      </c>
      <c r="E761" s="6">
        <v>764.20090648854955</v>
      </c>
      <c r="F761" s="6">
        <v>835.66595689431301</v>
      </c>
      <c r="G761" s="6">
        <v>834.00974440079597</v>
      </c>
    </row>
    <row r="762" spans="1:7">
      <c r="A762" s="6" t="s">
        <v>8</v>
      </c>
      <c r="B762" s="6" t="s">
        <v>97</v>
      </c>
      <c r="C762" s="6">
        <v>9673.2335766423348</v>
      </c>
      <c r="D762" s="6">
        <v>10893.050724637682</v>
      </c>
      <c r="E762" s="6">
        <v>10275.604026845638</v>
      </c>
      <c r="F762" s="6">
        <v>10846.048780487808</v>
      </c>
      <c r="G762" s="6">
        <v>11385.959349593493</v>
      </c>
    </row>
    <row r="763" spans="1:7">
      <c r="A763" s="6" t="s">
        <v>8</v>
      </c>
      <c r="B763" s="6" t="s">
        <v>98</v>
      </c>
      <c r="C763" s="6">
        <v>6393.98881547773</v>
      </c>
      <c r="D763" s="6">
        <v>6979.8169719518555</v>
      </c>
      <c r="E763" s="6">
        <v>6612.366377461477</v>
      </c>
      <c r="F763" s="6">
        <v>6840.6294702366195</v>
      </c>
      <c r="G763" s="6">
        <v>7330.3977133038661</v>
      </c>
    </row>
    <row r="764" spans="1:7">
      <c r="A764" s="6" t="s">
        <v>8</v>
      </c>
      <c r="B764" s="6" t="s">
        <v>105</v>
      </c>
      <c r="C764" s="6">
        <v>0.54676680252685816</v>
      </c>
      <c r="D764" s="6">
        <v>0.54579402434044821</v>
      </c>
      <c r="E764" s="6">
        <v>0.55266039755266005</v>
      </c>
      <c r="F764" s="6">
        <v>0.56045995990776065</v>
      </c>
      <c r="G764" s="6">
        <v>0.56795045118389209</v>
      </c>
    </row>
    <row r="765" spans="1:7">
      <c r="A765" s="6" t="s">
        <v>8</v>
      </c>
      <c r="B765" s="6" t="s">
        <v>106</v>
      </c>
      <c r="C765" s="6">
        <v>0.14392758173774042</v>
      </c>
      <c r="D765" s="6">
        <v>0.13922587454401539</v>
      </c>
      <c r="E765" s="6">
        <v>0.13831166067479833</v>
      </c>
      <c r="F765" s="6">
        <v>0.13528481305628345</v>
      </c>
      <c r="G765" s="6">
        <v>0.13634858796062688</v>
      </c>
    </row>
    <row r="766" spans="1:7">
      <c r="A766" s="6" t="s">
        <v>8</v>
      </c>
      <c r="B766" s="6" t="s">
        <v>107</v>
      </c>
      <c r="C766" s="6">
        <v>0.30930561573540188</v>
      </c>
      <c r="D766" s="6">
        <v>0.3149801011155362</v>
      </c>
      <c r="E766" s="6">
        <v>0.30902794177254167</v>
      </c>
      <c r="F766" s="6">
        <v>0.30425522703595559</v>
      </c>
      <c r="G766" s="6">
        <v>0.29570096085548075</v>
      </c>
    </row>
    <row r="767" spans="1:7">
      <c r="A767" s="6" t="s">
        <v>8</v>
      </c>
      <c r="B767" s="6" t="s">
        <v>99</v>
      </c>
      <c r="C767" s="6">
        <v>0</v>
      </c>
      <c r="D767" s="6">
        <v>0</v>
      </c>
      <c r="E767" s="6">
        <v>0</v>
      </c>
      <c r="F767" s="6">
        <v>0</v>
      </c>
      <c r="G767" s="6">
        <v>0</v>
      </c>
    </row>
    <row r="768" spans="1:7">
      <c r="A768" s="6" t="s">
        <v>8</v>
      </c>
      <c r="B768" s="6" t="s">
        <v>108</v>
      </c>
      <c r="C768" s="6">
        <v>0.66218974940803677</v>
      </c>
      <c r="D768" s="6">
        <v>0.63335976550611917</v>
      </c>
      <c r="E768" s="6">
        <v>0.63382348893597995</v>
      </c>
      <c r="F768" s="6">
        <v>0.6526560710706798</v>
      </c>
      <c r="G768" s="6">
        <v>0.64171719087425738</v>
      </c>
    </row>
    <row r="769" spans="1:7">
      <c r="A769" s="6" t="s">
        <v>8</v>
      </c>
      <c r="B769" s="6" t="s">
        <v>109</v>
      </c>
      <c r="C769" s="6">
        <v>8.3013135581240932E-2</v>
      </c>
      <c r="D769" s="6">
        <v>7.5073691567598216E-2</v>
      </c>
      <c r="E769" s="6">
        <v>7.7297381827760692E-2</v>
      </c>
      <c r="F769" s="6">
        <v>7.3082774415093435E-2</v>
      </c>
      <c r="G769" s="6">
        <v>8.0174596917710714E-2</v>
      </c>
    </row>
    <row r="770" spans="1:7">
      <c r="A770" s="6" t="s">
        <v>8</v>
      </c>
      <c r="B770" s="6" t="s">
        <v>110</v>
      </c>
      <c r="C770" s="6">
        <v>0.25479711501072222</v>
      </c>
      <c r="D770" s="6">
        <v>0.29156654292628276</v>
      </c>
      <c r="E770" s="6">
        <v>0.28887912923625925</v>
      </c>
      <c r="F770" s="6">
        <v>0.27426115451422717</v>
      </c>
      <c r="G770" s="6">
        <v>0.278108212208032</v>
      </c>
    </row>
    <row r="771" spans="1:7">
      <c r="A771" s="6" t="s">
        <v>8</v>
      </c>
      <c r="B771" s="6" t="s">
        <v>100</v>
      </c>
      <c r="C771" s="6">
        <v>0</v>
      </c>
      <c r="D771" s="6">
        <v>0</v>
      </c>
      <c r="E771" s="6">
        <v>0</v>
      </c>
      <c r="F771" s="6">
        <v>0</v>
      </c>
      <c r="G771" s="6">
        <v>0</v>
      </c>
    </row>
    <row r="772" spans="1:7">
      <c r="A772" s="6" t="s">
        <v>8</v>
      </c>
      <c r="B772" s="6" t="s">
        <v>101</v>
      </c>
      <c r="C772" s="6">
        <v>-110259</v>
      </c>
      <c r="D772" s="6">
        <v>-158312</v>
      </c>
      <c r="E772" s="6">
        <v>-181583</v>
      </c>
      <c r="F772" s="6">
        <v>-220183.99999999997</v>
      </c>
      <c r="G772" s="6">
        <v>-211982.00000000012</v>
      </c>
    </row>
    <row r="773" spans="1:7">
      <c r="A773" s="6" t="s">
        <v>9</v>
      </c>
      <c r="B773" s="6" t="s">
        <v>46</v>
      </c>
      <c r="C773" s="6">
        <v>27.534246575342465</v>
      </c>
      <c r="D773" s="6">
        <v>28.482191780821918</v>
      </c>
      <c r="E773" s="6">
        <v>28.068493150684933</v>
      </c>
      <c r="F773" s="6">
        <v>27.989041095890411</v>
      </c>
      <c r="G773" s="6">
        <v>27.863387978142075</v>
      </c>
    </row>
    <row r="774" spans="1:7">
      <c r="A774" s="6" t="s">
        <v>9</v>
      </c>
      <c r="B774" s="6" t="s">
        <v>47</v>
      </c>
      <c r="C774" s="6">
        <v>9.8722986247544178</v>
      </c>
      <c r="D774" s="6">
        <v>9.7890772128060259</v>
      </c>
      <c r="E774" s="6">
        <v>9.4423963133640569</v>
      </c>
      <c r="F774" s="6">
        <v>9.6650898770104039</v>
      </c>
      <c r="G774" s="6">
        <v>9.9492682926829286</v>
      </c>
    </row>
    <row r="775" spans="1:7">
      <c r="A775" s="6" t="s">
        <v>9</v>
      </c>
      <c r="B775" s="6" t="s">
        <v>48</v>
      </c>
      <c r="C775" s="6">
        <v>3.7569060773480656</v>
      </c>
      <c r="D775" s="6">
        <v>3.7690355329949243</v>
      </c>
      <c r="E775" s="6">
        <v>3.4974747474747478</v>
      </c>
      <c r="F775" s="6">
        <v>3.6516587677725121</v>
      </c>
      <c r="G775" s="6">
        <v>3.5287958115183251</v>
      </c>
    </row>
    <row r="776" spans="1:7">
      <c r="A776" s="6" t="s">
        <v>9</v>
      </c>
      <c r="B776" s="6" t="s">
        <v>49</v>
      </c>
      <c r="C776" s="6">
        <v>6414.9266446202364</v>
      </c>
      <c r="D776" s="6">
        <v>6340.8049059613577</v>
      </c>
      <c r="E776" s="6">
        <v>7129.272850876805</v>
      </c>
      <c r="F776" s="6">
        <v>7540.593420166957</v>
      </c>
      <c r="G776" s="6">
        <v>7552.1357081341066</v>
      </c>
    </row>
    <row r="777" spans="1:7">
      <c r="A777" s="6" t="s">
        <v>9</v>
      </c>
      <c r="B777" s="6" t="s">
        <v>50</v>
      </c>
      <c r="C777" s="6">
        <v>24100.276896915799</v>
      </c>
      <c r="D777" s="6">
        <v>23898.718998356897</v>
      </c>
      <c r="E777" s="6">
        <v>24934.45176379893</v>
      </c>
      <c r="F777" s="6">
        <v>27535.674076960382</v>
      </c>
      <c r="G777" s="6">
        <v>26649.944854881614</v>
      </c>
    </row>
    <row r="778" spans="1:7">
      <c r="A778" s="6" t="s">
        <v>9</v>
      </c>
      <c r="B778" s="6" t="s">
        <v>51</v>
      </c>
      <c r="C778" s="6">
        <v>3.7260273972602738</v>
      </c>
      <c r="D778" s="6">
        <v>4.0684931506849313</v>
      </c>
      <c r="E778" s="6">
        <v>3.794520547945206</v>
      </c>
      <c r="F778" s="6">
        <v>4.2219178082191791</v>
      </c>
      <c r="G778" s="6">
        <v>3.6830601092896176</v>
      </c>
    </row>
    <row r="779" spans="1:7">
      <c r="A779" s="6" t="s">
        <v>9</v>
      </c>
      <c r="B779" s="6" t="s">
        <v>358</v>
      </c>
      <c r="C779" s="6">
        <v>362.00000000000006</v>
      </c>
      <c r="D779" s="6">
        <v>393.99999999999994</v>
      </c>
      <c r="E779" s="6">
        <v>396</v>
      </c>
      <c r="F779" s="6">
        <v>422.00000000000006</v>
      </c>
      <c r="G779" s="6">
        <v>381.99999999999994</v>
      </c>
    </row>
    <row r="780" spans="1:7">
      <c r="A780" s="6" t="s">
        <v>9</v>
      </c>
      <c r="B780" s="6" t="s">
        <v>356</v>
      </c>
      <c r="C780" s="6">
        <v>1360</v>
      </c>
      <c r="D780" s="6">
        <v>1485</v>
      </c>
      <c r="E780" s="6">
        <v>1385.0000000000002</v>
      </c>
      <c r="F780" s="6">
        <v>1541.0000000000002</v>
      </c>
      <c r="G780" s="6">
        <v>1348</v>
      </c>
    </row>
    <row r="781" spans="1:7">
      <c r="A781" s="6" t="s">
        <v>9</v>
      </c>
      <c r="B781" s="6" t="s">
        <v>52</v>
      </c>
      <c r="C781" s="6">
        <v>11.826751805859027</v>
      </c>
      <c r="D781" s="6">
        <v>12.811465318581613</v>
      </c>
      <c r="E781" s="6">
        <v>11.917723355796523</v>
      </c>
      <c r="F781" s="6">
        <v>11.664814210898275</v>
      </c>
      <c r="G781" s="6">
        <v>12.440860696691637</v>
      </c>
    </row>
    <row r="782" spans="1:7">
      <c r="A782" s="6" t="s">
        <v>9</v>
      </c>
      <c r="B782" s="6" t="s">
        <v>53</v>
      </c>
      <c r="C782" s="6">
        <v>11.566264644438105</v>
      </c>
      <c r="D782" s="6">
        <v>13.244199254137586</v>
      </c>
      <c r="E782" s="6">
        <v>12.039730583535192</v>
      </c>
      <c r="F782" s="6">
        <v>12.880271998346156</v>
      </c>
      <c r="G782" s="6">
        <v>11.672264869796061</v>
      </c>
    </row>
    <row r="783" spans="1:7">
      <c r="A783" s="6" t="s">
        <v>9</v>
      </c>
      <c r="B783" s="6" t="s">
        <v>54</v>
      </c>
      <c r="C783" s="6">
        <v>12.253267766616979</v>
      </c>
      <c r="D783" s="6">
        <v>12.178380691442257</v>
      </c>
      <c r="E783" s="6">
        <v>11.735154752369208</v>
      </c>
      <c r="F783" s="6">
        <v>10.068447561290171</v>
      </c>
      <c r="G783" s="6">
        <v>13.643913588023244</v>
      </c>
    </row>
    <row r="784" spans="1:7">
      <c r="A784" s="6" t="s">
        <v>9</v>
      </c>
      <c r="B784" s="6" t="s">
        <v>55</v>
      </c>
      <c r="C784" s="6">
        <v>0.31113833992245366</v>
      </c>
      <c r="D784" s="6">
        <v>0.28431487541954975</v>
      </c>
      <c r="E784" s="6">
        <v>0.29483357223503792</v>
      </c>
      <c r="F784" s="6">
        <v>0.29994150007916848</v>
      </c>
      <c r="G784" s="6">
        <v>0.27513989759921414</v>
      </c>
    </row>
    <row r="785" spans="1:7">
      <c r="A785" s="6" t="s">
        <v>9</v>
      </c>
      <c r="B785" s="6" t="s">
        <v>56</v>
      </c>
      <c r="C785" s="6">
        <v>716131.22857142857</v>
      </c>
      <c r="D785" s="6">
        <v>748651.82857142854</v>
      </c>
      <c r="E785" s="6">
        <v>803056.34285714291</v>
      </c>
      <c r="F785" s="6">
        <v>856483</v>
      </c>
      <c r="G785" s="6">
        <v>766274.91428571427</v>
      </c>
    </row>
    <row r="786" spans="1:7">
      <c r="A786" s="6" t="s">
        <v>9</v>
      </c>
      <c r="B786" s="6" t="s">
        <v>57</v>
      </c>
      <c r="C786" s="6">
        <v>489577.42857142858</v>
      </c>
      <c r="D786" s="6">
        <v>516721.25714285712</v>
      </c>
      <c r="E786" s="6">
        <v>600966.54285714286</v>
      </c>
      <c r="F786" s="6">
        <v>517621.57142857142</v>
      </c>
      <c r="G786" s="6">
        <v>567682.74285714282</v>
      </c>
    </row>
    <row r="787" spans="1:7">
      <c r="A787" s="6" t="s">
        <v>9</v>
      </c>
      <c r="B787" s="6" t="s">
        <v>58</v>
      </c>
      <c r="C787" s="6">
        <v>0.22797187921093393</v>
      </c>
      <c r="D787" s="6">
        <v>0.2071563791514919</v>
      </c>
      <c r="E787" s="6">
        <v>0.2097457855131811</v>
      </c>
      <c r="F787" s="6">
        <v>0.20139858945651548</v>
      </c>
      <c r="G787" s="6">
        <v>0.20143585245202056</v>
      </c>
    </row>
    <row r="788" spans="1:7">
      <c r="A788" s="6" t="s">
        <v>9</v>
      </c>
      <c r="B788" s="6" t="s">
        <v>59</v>
      </c>
      <c r="C788" s="6">
        <v>9.1465705379172757</v>
      </c>
      <c r="D788" s="6">
        <v>7.9673288203043739</v>
      </c>
      <c r="E788" s="6">
        <v>6.1341642552898801</v>
      </c>
      <c r="F788" s="6">
        <v>5.579458223086176</v>
      </c>
      <c r="G788" s="6">
        <v>5.4426756197512089</v>
      </c>
    </row>
    <row r="789" spans="1:7">
      <c r="A789" s="6" t="s">
        <v>9</v>
      </c>
      <c r="B789" s="6" t="s">
        <v>60</v>
      </c>
      <c r="C789" s="6">
        <v>5.0145696260403074</v>
      </c>
      <c r="D789" s="6">
        <v>4.6528934983923156</v>
      </c>
      <c r="E789" s="6">
        <v>4.6833099865184513</v>
      </c>
      <c r="F789" s="6">
        <v>5.2024005453992341</v>
      </c>
      <c r="G789" s="6">
        <v>4.8798228226365232</v>
      </c>
    </row>
    <row r="790" spans="1:7">
      <c r="A790" s="6" t="s">
        <v>9</v>
      </c>
      <c r="B790" s="6" t="s">
        <v>61</v>
      </c>
      <c r="C790" s="6">
        <v>0.73656590001762612</v>
      </c>
      <c r="D790" s="6">
        <v>1.5709233292514559</v>
      </c>
      <c r="E790" s="6">
        <v>1.7199753375348878</v>
      </c>
      <c r="F790" s="6">
        <v>1.3020339872967053</v>
      </c>
      <c r="G790" s="6">
        <v>1.8232437155804837</v>
      </c>
    </row>
    <row r="791" spans="1:7">
      <c r="A791" s="6" t="s">
        <v>9</v>
      </c>
      <c r="B791" s="6" t="s">
        <v>62</v>
      </c>
      <c r="C791" s="6">
        <v>3.6935609898054307</v>
      </c>
      <c r="D791" s="6">
        <v>7.3093389451469104</v>
      </c>
      <c r="E791" s="6">
        <v>8.0551776748425823</v>
      </c>
      <c r="F791" s="6">
        <v>6.7737023256407198</v>
      </c>
      <c r="G791" s="6">
        <v>8.8971062945182577</v>
      </c>
    </row>
    <row r="792" spans="1:7">
      <c r="A792" s="6" t="s">
        <v>9</v>
      </c>
      <c r="B792" s="6" t="s">
        <v>63</v>
      </c>
      <c r="C792" s="6">
        <v>3.2129524632334892E-2</v>
      </c>
      <c r="D792" s="6">
        <v>6.5146496015858729E-2</v>
      </c>
      <c r="E792" s="6">
        <v>7.582459238017937E-2</v>
      </c>
      <c r="F792" s="6">
        <v>6.8928025822171321E-2</v>
      </c>
      <c r="G792" s="6">
        <v>9.8357983970163029E-2</v>
      </c>
    </row>
    <row r="793" spans="1:7">
      <c r="A793" s="6" t="s">
        <v>9</v>
      </c>
      <c r="B793" s="6" t="s">
        <v>64</v>
      </c>
      <c r="C793" s="6">
        <v>0.45435766283502371</v>
      </c>
      <c r="D793" s="6">
        <v>0.48570754441574665</v>
      </c>
      <c r="E793" s="6">
        <v>0.50347635566560323</v>
      </c>
      <c r="F793" s="6">
        <v>0.56299036760068943</v>
      </c>
      <c r="G793" s="6">
        <v>0.5659108435046768</v>
      </c>
    </row>
    <row r="794" spans="1:7">
      <c r="A794" s="6" t="s">
        <v>9</v>
      </c>
      <c r="B794" s="6" t="s">
        <v>65</v>
      </c>
      <c r="C794" s="6">
        <v>1.9514596470710306E-2</v>
      </c>
      <c r="D794" s="6">
        <v>1.5835483594629753E-2</v>
      </c>
      <c r="E794" s="6">
        <v>1.7499900109106743E-2</v>
      </c>
      <c r="F794" s="6">
        <v>1.9906474634575351E-2</v>
      </c>
      <c r="G794" s="6">
        <v>1.7500026173510774E-2</v>
      </c>
    </row>
    <row r="795" spans="1:7">
      <c r="A795" s="6" t="s">
        <v>9</v>
      </c>
      <c r="B795" s="6" t="s">
        <v>66</v>
      </c>
      <c r="C795" s="6">
        <v>8.293354259959064E-3</v>
      </c>
      <c r="D795" s="6">
        <v>9.7540882651173319E-3</v>
      </c>
      <c r="E795" s="6">
        <v>9.9999471383003871E-3</v>
      </c>
      <c r="F795" s="6">
        <v>7.9186887110579765E-3</v>
      </c>
      <c r="G795" s="6">
        <v>1.0000014942695239E-2</v>
      </c>
    </row>
    <row r="796" spans="1:7">
      <c r="A796" s="6" t="s">
        <v>9</v>
      </c>
      <c r="B796" s="6" t="s">
        <v>67</v>
      </c>
      <c r="C796" s="6">
        <v>2.6849915266932617E-2</v>
      </c>
      <c r="D796" s="6">
        <v>1.9306165987528927E-2</v>
      </c>
      <c r="E796" s="6">
        <v>3.2055092173976379E-4</v>
      </c>
      <c r="F796" s="6">
        <v>-7.8654565149155779E-4</v>
      </c>
      <c r="G796" s="6">
        <v>-8.0621083191674981E-9</v>
      </c>
    </row>
    <row r="797" spans="1:7">
      <c r="A797" s="6" t="s">
        <v>9</v>
      </c>
      <c r="B797" s="6" t="s">
        <v>68</v>
      </c>
      <c r="C797" s="6">
        <v>0.10466104562185415</v>
      </c>
      <c r="D797" s="6">
        <v>5.2920840560825029E-2</v>
      </c>
      <c r="E797" s="6">
        <v>1.5768813002253062E-2</v>
      </c>
      <c r="F797" s="6">
        <v>-3.9806719728037225E-2</v>
      </c>
      <c r="G797" s="6">
        <v>1.3690799381648583E-2</v>
      </c>
    </row>
    <row r="798" spans="1:7">
      <c r="A798" s="6" t="s">
        <v>9</v>
      </c>
      <c r="B798" s="6" t="s">
        <v>69</v>
      </c>
      <c r="C798" s="6">
        <v>0.52031538253541965</v>
      </c>
      <c r="D798" s="6">
        <v>0.51945443610927933</v>
      </c>
      <c r="E798" s="6">
        <v>0.51856499444897997</v>
      </c>
      <c r="F798" s="6">
        <v>0.53237111129038428</v>
      </c>
      <c r="G798" s="6">
        <v>0.51956643151115567</v>
      </c>
    </row>
    <row r="799" spans="1:7">
      <c r="A799" s="6" t="s">
        <v>9</v>
      </c>
      <c r="B799" s="6" t="s">
        <v>70</v>
      </c>
      <c r="C799" s="6">
        <v>5.6430886907114494E-2</v>
      </c>
      <c r="D799" s="6">
        <v>6.2137221668747085E-2</v>
      </c>
      <c r="E799" s="6">
        <v>5.5545636740680686E-2</v>
      </c>
      <c r="F799" s="6">
        <v>5.5963765248419471E-2</v>
      </c>
      <c r="G799" s="6">
        <v>5.0581718173915075E-2</v>
      </c>
    </row>
    <row r="800" spans="1:7">
      <c r="A800" s="6" t="s">
        <v>9</v>
      </c>
      <c r="B800" s="6" t="s">
        <v>71</v>
      </c>
      <c r="C800" s="6">
        <v>0.21703356486266412</v>
      </c>
      <c r="D800" s="6">
        <v>0.21790109113928824</v>
      </c>
      <c r="E800" s="6">
        <v>0.21868962894896457</v>
      </c>
      <c r="F800" s="6">
        <v>0.21350304221911096</v>
      </c>
      <c r="G800" s="6">
        <v>0.2148951831793601</v>
      </c>
    </row>
    <row r="801" spans="1:7">
      <c r="A801" s="6" t="s">
        <v>9</v>
      </c>
      <c r="B801" s="6" t="s">
        <v>368</v>
      </c>
      <c r="C801" s="6">
        <v>0.54564233742186885</v>
      </c>
      <c r="D801" s="6">
        <v>0.51429245488588637</v>
      </c>
      <c r="E801" s="6">
        <v>0.49652364433439689</v>
      </c>
      <c r="F801" s="6">
        <v>0.43700963784838714</v>
      </c>
      <c r="G801" s="6">
        <v>0.43408915396383907</v>
      </c>
    </row>
    <row r="802" spans="1:7">
      <c r="A802" s="6" t="s">
        <v>9</v>
      </c>
      <c r="B802" s="6" t="s">
        <v>72</v>
      </c>
      <c r="C802" s="6">
        <v>0.54224941121183423</v>
      </c>
      <c r="D802" s="6">
        <v>0.51145739442696725</v>
      </c>
      <c r="E802" s="6">
        <v>0.50381748427262385</v>
      </c>
      <c r="F802" s="6">
        <v>0.43222824967500767</v>
      </c>
      <c r="G802" s="6">
        <v>0.39954956677773218</v>
      </c>
    </row>
    <row r="803" spans="1:7">
      <c r="A803" s="6" t="s">
        <v>9</v>
      </c>
      <c r="B803" s="6" t="s">
        <v>73</v>
      </c>
      <c r="C803" s="6">
        <v>0.25543331243670431</v>
      </c>
      <c r="D803" s="6">
        <v>0.22201724571679338</v>
      </c>
      <c r="E803" s="6">
        <v>9.7239523704704747E-2</v>
      </c>
      <c r="F803" s="6">
        <v>0.10527458437708095</v>
      </c>
      <c r="G803" s="6">
        <v>0.28223459304909349</v>
      </c>
    </row>
    <row r="804" spans="1:7">
      <c r="A804" s="6" t="s">
        <v>9</v>
      </c>
      <c r="B804" s="6" t="s">
        <v>74</v>
      </c>
      <c r="C804" s="6">
        <v>0.62826216578445027</v>
      </c>
      <c r="D804" s="6">
        <v>0.60714006090524819</v>
      </c>
      <c r="E804" s="6">
        <v>0.61112782727590387</v>
      </c>
      <c r="F804" s="6">
        <v>0.54595241203387068</v>
      </c>
      <c r="G804" s="6">
        <v>0.54037897433293058</v>
      </c>
    </row>
    <row r="805" spans="1:7">
      <c r="A805" s="6" t="s">
        <v>9</v>
      </c>
      <c r="B805" s="6" t="s">
        <v>75</v>
      </c>
      <c r="C805" s="6">
        <v>20.450544008608254</v>
      </c>
      <c r="D805" s="6">
        <v>20.414697057184025</v>
      </c>
      <c r="E805" s="6">
        <v>22.078887738856626</v>
      </c>
      <c r="F805" s="6">
        <v>23.77011449158956</v>
      </c>
      <c r="G805" s="6">
        <v>22.913728293134209</v>
      </c>
    </row>
    <row r="806" spans="1:7">
      <c r="A806" s="6" t="s">
        <v>9</v>
      </c>
      <c r="B806" s="6" t="s">
        <v>76</v>
      </c>
      <c r="C806" s="6">
        <v>4.8898454710010144</v>
      </c>
      <c r="D806" s="6">
        <v>4.8984317386580827</v>
      </c>
      <c r="E806" s="6">
        <v>4.5292136625166153</v>
      </c>
      <c r="F806" s="6">
        <v>4.2069633293260917</v>
      </c>
      <c r="G806" s="6">
        <v>4.3641959405603865</v>
      </c>
    </row>
    <row r="807" spans="1:7">
      <c r="A807" s="6" t="s">
        <v>9</v>
      </c>
      <c r="B807" s="6" t="s">
        <v>77</v>
      </c>
      <c r="C807" s="6">
        <v>4.7507006035541481</v>
      </c>
      <c r="D807" s="6">
        <v>4.7437270595045042</v>
      </c>
      <c r="E807" s="6">
        <v>4.7267331608675196</v>
      </c>
      <c r="F807" s="6">
        <v>4.2050523141862293</v>
      </c>
      <c r="G807" s="6">
        <v>4.5140937684891291</v>
      </c>
    </row>
    <row r="808" spans="1:7">
      <c r="A808" s="6" t="s">
        <v>9</v>
      </c>
      <c r="B808" s="6" t="s">
        <v>78</v>
      </c>
      <c r="C808" s="6">
        <v>0.11639873257891005</v>
      </c>
      <c r="D808" s="6">
        <v>5.4546798199501041E-2</v>
      </c>
      <c r="E808" s="6">
        <v>1.5577455681411294E-2</v>
      </c>
      <c r="F808" s="6">
        <v>-3.6929257168885295E-2</v>
      </c>
      <c r="G808" s="6">
        <v>1.3859132441253809E-2</v>
      </c>
    </row>
    <row r="809" spans="1:7">
      <c r="A809" s="6" t="s">
        <v>9</v>
      </c>
      <c r="B809" s="6" t="s">
        <v>79</v>
      </c>
      <c r="C809" s="6">
        <v>0.33226014164862511</v>
      </c>
      <c r="D809" s="6">
        <v>0.397550649428903</v>
      </c>
      <c r="E809" s="6">
        <v>0.39246333690433216</v>
      </c>
      <c r="F809" s="6">
        <v>0.37867665868110173</v>
      </c>
      <c r="G809" s="6">
        <v>0.39739310636026642</v>
      </c>
    </row>
    <row r="810" spans="1:7">
      <c r="A810" s="6" t="s">
        <v>9</v>
      </c>
      <c r="B810" s="6" t="s">
        <v>80</v>
      </c>
      <c r="C810" s="6">
        <v>7855.5800855900907</v>
      </c>
      <c r="D810" s="6">
        <v>8429.7328151111142</v>
      </c>
      <c r="E810" s="6">
        <v>7691.9450478397202</v>
      </c>
      <c r="F810" s="6">
        <v>7236.3934705807078</v>
      </c>
      <c r="G810" s="6">
        <v>7555.0861643741546</v>
      </c>
    </row>
    <row r="811" spans="1:7">
      <c r="A811" s="6" t="s">
        <v>9</v>
      </c>
      <c r="B811" s="6" t="s">
        <v>81</v>
      </c>
      <c r="C811" s="6">
        <v>61609.853991328753</v>
      </c>
      <c r="D811" s="6">
        <v>65460.685769478434</v>
      </c>
      <c r="E811" s="6">
        <v>66509.628367915764</v>
      </c>
      <c r="F811" s="6">
        <v>68757.932730195753</v>
      </c>
      <c r="G811" s="6">
        <v>69003.692466397668</v>
      </c>
    </row>
    <row r="812" spans="1:7">
      <c r="A812" s="6" t="s">
        <v>9</v>
      </c>
      <c r="B812" s="6" t="s">
        <v>82</v>
      </c>
      <c r="C812" s="6">
        <v>78587.709736036762</v>
      </c>
      <c r="D812" s="6">
        <v>88311.390856406957</v>
      </c>
      <c r="E812" s="6">
        <v>88801.34406937132</v>
      </c>
      <c r="F812" s="6">
        <v>89685.73590139646</v>
      </c>
      <c r="G812" s="6">
        <v>92033.590218149795</v>
      </c>
    </row>
    <row r="813" spans="1:7">
      <c r="A813" s="6" t="s">
        <v>9</v>
      </c>
      <c r="B813" s="6" t="s">
        <v>83</v>
      </c>
      <c r="C813" s="6">
        <v>0.27557045902263505</v>
      </c>
      <c r="D813" s="6">
        <v>0.34907524750654012</v>
      </c>
      <c r="E813" s="6">
        <v>0.33516524221339788</v>
      </c>
      <c r="F813" s="6">
        <v>0.30436929006171309</v>
      </c>
      <c r="G813" s="6">
        <v>0.33374877384955753</v>
      </c>
    </row>
    <row r="814" spans="1:7">
      <c r="A814" s="6" t="s">
        <v>9</v>
      </c>
      <c r="B814" s="6" t="s">
        <v>84</v>
      </c>
      <c r="C814" s="6">
        <v>0.61129528902083452</v>
      </c>
      <c r="D814" s="6">
        <v>0.61908786984093145</v>
      </c>
      <c r="E814" s="6">
        <v>0.60984586812796848</v>
      </c>
      <c r="F814" s="6">
        <v>0.63890938625199145</v>
      </c>
      <c r="G814" s="6">
        <v>0.6265272925884644</v>
      </c>
    </row>
    <row r="815" spans="1:7">
      <c r="A815" s="6" t="s">
        <v>9</v>
      </c>
      <c r="B815" s="6" t="s">
        <v>85</v>
      </c>
      <c r="C815" s="6">
        <v>4.612240556569696E-2</v>
      </c>
      <c r="D815" s="6">
        <v>4.3089585840180716E-2</v>
      </c>
      <c r="E815" s="6">
        <v>4.5217242248642465E-2</v>
      </c>
      <c r="F815" s="6">
        <v>4.7970629569115887E-2</v>
      </c>
      <c r="G815" s="6">
        <v>4.7206272684757057E-2</v>
      </c>
    </row>
    <row r="816" spans="1:7">
      <c r="A816" s="6" t="s">
        <v>9</v>
      </c>
      <c r="B816" s="6" t="s">
        <v>86</v>
      </c>
      <c r="C816" s="6">
        <v>362.31825066139862</v>
      </c>
      <c r="D816" s="6">
        <v>363.23369574651855</v>
      </c>
      <c r="E816" s="6">
        <v>347.80854259141438</v>
      </c>
      <c r="F816" s="6">
        <v>347.13435059359603</v>
      </c>
      <c r="G816" s="6">
        <v>356.6474576322816</v>
      </c>
    </row>
    <row r="817" spans="1:7">
      <c r="A817" s="6" t="s">
        <v>9</v>
      </c>
      <c r="B817" s="6" t="s">
        <v>87</v>
      </c>
      <c r="C817" s="6">
        <v>0.46048008910222982</v>
      </c>
      <c r="D817" s="6">
        <v>0.49273113672790447</v>
      </c>
      <c r="E817" s="6">
        <v>0.50642952324151236</v>
      </c>
      <c r="F817" s="6">
        <v>0.56628636948025224</v>
      </c>
      <c r="G817" s="6">
        <v>0.56914684374584479</v>
      </c>
    </row>
    <row r="818" spans="1:7">
      <c r="A818" s="6" t="s">
        <v>9</v>
      </c>
      <c r="B818" s="6" t="s">
        <v>88</v>
      </c>
      <c r="C818" s="6">
        <v>1.7737110623716392</v>
      </c>
      <c r="D818" s="6">
        <v>1.4629894137793182</v>
      </c>
      <c r="E818" s="6">
        <v>1.7578992957823207</v>
      </c>
      <c r="F818" s="6">
        <v>1.4573667277374234</v>
      </c>
      <c r="G818" s="6">
        <v>1.3414622523376516</v>
      </c>
    </row>
    <row r="819" spans="1:7">
      <c r="A819" s="6" t="s">
        <v>9</v>
      </c>
      <c r="B819" s="6" t="s">
        <v>89</v>
      </c>
      <c r="C819" s="6">
        <v>58.515534321999866</v>
      </c>
      <c r="D819" s="6">
        <v>72.278112303892684</v>
      </c>
      <c r="E819" s="6">
        <v>53.483220063544252</v>
      </c>
      <c r="F819" s="6">
        <v>76.208342743141174</v>
      </c>
      <c r="G819" s="6">
        <v>71.407589936117986</v>
      </c>
    </row>
    <row r="820" spans="1:7">
      <c r="A820" s="6" t="s">
        <v>9</v>
      </c>
      <c r="B820" s="6" t="s">
        <v>90</v>
      </c>
      <c r="C820" s="6">
        <v>42.721459077566642</v>
      </c>
      <c r="D820" s="6">
        <v>41.745091287619097</v>
      </c>
      <c r="E820" s="6">
        <v>39.057783173872508</v>
      </c>
      <c r="F820" s="6">
        <v>40.15921144463654</v>
      </c>
      <c r="G820" s="6">
        <v>39.390951366380882</v>
      </c>
    </row>
    <row r="821" spans="1:7">
      <c r="A821" s="6" t="s">
        <v>9</v>
      </c>
      <c r="B821" s="6" t="s">
        <v>91</v>
      </c>
      <c r="C821" s="6">
        <v>118.60341076718655</v>
      </c>
      <c r="D821" s="6">
        <v>132.19846878674073</v>
      </c>
      <c r="E821" s="6">
        <v>120.4207629427658</v>
      </c>
      <c r="F821" s="6">
        <v>144.35965497164563</v>
      </c>
      <c r="G821" s="6">
        <v>134.14096066373088</v>
      </c>
    </row>
    <row r="822" spans="1:7">
      <c r="A822" s="6" t="s">
        <v>9</v>
      </c>
      <c r="B822" s="6" t="s">
        <v>92</v>
      </c>
      <c r="C822" s="6">
        <v>7.1733938151283538E-2</v>
      </c>
      <c r="D822" s="6">
        <v>6.1563857131145212E-2</v>
      </c>
      <c r="E822" s="6">
        <v>4.5523298741700892E-2</v>
      </c>
      <c r="F822" s="6">
        <v>4.7221815007711263E-2</v>
      </c>
      <c r="G822" s="6">
        <v>4.7206265003230809E-2</v>
      </c>
    </row>
    <row r="823" spans="1:7">
      <c r="A823" s="6" t="s">
        <v>9</v>
      </c>
      <c r="B823" s="6" t="s">
        <v>93</v>
      </c>
      <c r="C823" s="6">
        <v>1.360016603676246</v>
      </c>
      <c r="D823" s="6">
        <v>1.6404182176240241</v>
      </c>
      <c r="E823" s="6">
        <v>1.5074481748858246</v>
      </c>
      <c r="F823" s="6">
        <v>1.8113827089946812</v>
      </c>
      <c r="G823" s="6">
        <v>1.7430441163465502</v>
      </c>
    </row>
    <row r="824" spans="1:7">
      <c r="A824" s="6" t="s">
        <v>9</v>
      </c>
      <c r="B824" s="6" t="s">
        <v>94</v>
      </c>
      <c r="C824" s="6">
        <v>0.50425274336698356</v>
      </c>
      <c r="D824" s="6">
        <v>0.30698970125597291</v>
      </c>
      <c r="E824" s="6">
        <v>0.25383716941907808</v>
      </c>
      <c r="F824" s="6">
        <v>0.10580394632128687</v>
      </c>
      <c r="G824" s="6">
        <v>0.22940870770562197</v>
      </c>
    </row>
    <row r="825" spans="1:7">
      <c r="A825" s="6" t="s">
        <v>9</v>
      </c>
      <c r="B825" s="6" t="s">
        <v>95</v>
      </c>
      <c r="C825" s="6">
        <v>4902.1385068762265</v>
      </c>
      <c r="D825" s="6">
        <v>5697.000753295667</v>
      </c>
      <c r="E825" s="6">
        <v>5200.5990783410152</v>
      </c>
      <c r="F825" s="6">
        <v>5470.2857142857129</v>
      </c>
      <c r="G825" s="6">
        <v>5184.900487804879</v>
      </c>
    </row>
    <row r="826" spans="1:7">
      <c r="A826" s="6" t="s">
        <v>9</v>
      </c>
      <c r="B826" s="6" t="s">
        <v>96</v>
      </c>
      <c r="C826" s="6">
        <v>0</v>
      </c>
      <c r="D826" s="6">
        <v>0</v>
      </c>
      <c r="E826" s="6">
        <v>1651.2713622970343</v>
      </c>
      <c r="F826" s="6">
        <v>0</v>
      </c>
      <c r="G826" s="6">
        <v>1606.7175947727812</v>
      </c>
    </row>
    <row r="827" spans="1:7">
      <c r="A827" s="6" t="s">
        <v>9</v>
      </c>
      <c r="B827" s="6" t="s">
        <v>97</v>
      </c>
      <c r="C827" s="6">
        <v>13785.57182320442</v>
      </c>
      <c r="D827" s="6">
        <v>15355.875126903553</v>
      </c>
      <c r="E827" s="6">
        <v>14249.116161616163</v>
      </c>
      <c r="F827" s="6">
        <v>13701.639810426537</v>
      </c>
      <c r="G827" s="6">
        <v>13912.363874345552</v>
      </c>
    </row>
    <row r="828" spans="1:7">
      <c r="A828" s="6" t="s">
        <v>9</v>
      </c>
      <c r="B828" s="6" t="s">
        <v>98</v>
      </c>
      <c r="C828" s="6">
        <v>7521.991628768903</v>
      </c>
      <c r="D828" s="6">
        <v>7897.4107266603869</v>
      </c>
      <c r="E828" s="6">
        <v>7075.0230851098086</v>
      </c>
      <c r="F828" s="6">
        <v>5987.7485768222605</v>
      </c>
      <c r="G828" s="6">
        <v>6039.2062990706672</v>
      </c>
    </row>
    <row r="829" spans="1:7">
      <c r="A829" s="6" t="s">
        <v>9</v>
      </c>
      <c r="B829" s="6" t="s">
        <v>105</v>
      </c>
      <c r="C829" s="6">
        <v>0.56550658377393581</v>
      </c>
      <c r="D829" s="6">
        <v>0.57103656946387327</v>
      </c>
      <c r="E829" s="6">
        <v>0.55880916746297982</v>
      </c>
      <c r="F829" s="6">
        <v>0.57613340596827856</v>
      </c>
      <c r="G829" s="6">
        <v>0.58653837594101421</v>
      </c>
    </row>
    <row r="830" spans="1:7">
      <c r="A830" s="6" t="s">
        <v>9</v>
      </c>
      <c r="B830" s="6" t="s">
        <v>106</v>
      </c>
      <c r="C830" s="6">
        <v>0.10756001185865996</v>
      </c>
      <c r="D830" s="6">
        <v>0.11745057479418707</v>
      </c>
      <c r="E830" s="6">
        <v>0.11206977602596312</v>
      </c>
      <c r="F830" s="6">
        <v>0.10601507400959452</v>
      </c>
      <c r="G830" s="6">
        <v>0.10429809067589241</v>
      </c>
    </row>
    <row r="831" spans="1:7">
      <c r="A831" s="6" t="s">
        <v>9</v>
      </c>
      <c r="B831" s="6" t="s">
        <v>107</v>
      </c>
      <c r="C831" s="6">
        <v>0.32693340436740409</v>
      </c>
      <c r="D831" s="6">
        <v>0.31151285574193915</v>
      </c>
      <c r="E831" s="6">
        <v>0.32912105651105661</v>
      </c>
      <c r="F831" s="6">
        <v>0.31785152002212641</v>
      </c>
      <c r="G831" s="6">
        <v>0.30916353338309333</v>
      </c>
    </row>
    <row r="832" spans="1:7">
      <c r="A832" s="6" t="s">
        <v>9</v>
      </c>
      <c r="B832" s="6" t="s">
        <v>99</v>
      </c>
      <c r="C832" s="6">
        <v>0</v>
      </c>
      <c r="D832" s="6">
        <v>0</v>
      </c>
      <c r="E832" s="6">
        <v>0</v>
      </c>
      <c r="F832" s="6">
        <v>0</v>
      </c>
      <c r="G832" s="6">
        <v>0</v>
      </c>
    </row>
    <row r="833" spans="1:7">
      <c r="A833" s="6" t="s">
        <v>9</v>
      </c>
      <c r="B833" s="6" t="s">
        <v>108</v>
      </c>
      <c r="C833" s="6">
        <v>0.56836755399364047</v>
      </c>
      <c r="D833" s="6">
        <v>0.56733553662913982</v>
      </c>
      <c r="E833" s="6">
        <v>0.56193777989801541</v>
      </c>
      <c r="F833" s="6">
        <v>0.60986035555592166</v>
      </c>
      <c r="G833" s="6">
        <v>0.57676536786579002</v>
      </c>
    </row>
    <row r="834" spans="1:7">
      <c r="A834" s="6" t="s">
        <v>9</v>
      </c>
      <c r="B834" s="6" t="s">
        <v>109</v>
      </c>
      <c r="C834" s="6">
        <v>5.0923811262258749E-2</v>
      </c>
      <c r="D834" s="6">
        <v>6.5270963498525472E-2</v>
      </c>
      <c r="E834" s="6">
        <v>3.6605065607613362E-2</v>
      </c>
      <c r="F834" s="6">
        <v>3.6112167911649846E-2</v>
      </c>
      <c r="G834" s="6">
        <v>7.6766735164057062E-2</v>
      </c>
    </row>
    <row r="835" spans="1:7">
      <c r="A835" s="6" t="s">
        <v>9</v>
      </c>
      <c r="B835" s="6" t="s">
        <v>110</v>
      </c>
      <c r="C835" s="6">
        <v>0.38070863474410027</v>
      </c>
      <c r="D835" s="6">
        <v>0.36739349987233466</v>
      </c>
      <c r="E835" s="6">
        <v>0.40145715449437169</v>
      </c>
      <c r="F835" s="6">
        <v>0.35402747653242855</v>
      </c>
      <c r="G835" s="6">
        <v>0.34646789697015323</v>
      </c>
    </row>
    <row r="836" spans="1:7">
      <c r="A836" s="6" t="s">
        <v>9</v>
      </c>
      <c r="B836" s="6" t="s">
        <v>100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</row>
    <row r="837" spans="1:7">
      <c r="A837" s="6" t="s">
        <v>9</v>
      </c>
      <c r="B837" s="6" t="s">
        <v>101</v>
      </c>
      <c r="C837" s="6">
        <v>-733409.78000000014</v>
      </c>
      <c r="D837" s="6">
        <v>-949741.99999999988</v>
      </c>
      <c r="E837" s="6">
        <v>-1015852.9999999997</v>
      </c>
      <c r="F837" s="6">
        <v>-818146.99999999988</v>
      </c>
      <c r="G837" s="6">
        <v>-1050682.1700000002</v>
      </c>
    </row>
    <row r="838" spans="1:7">
      <c r="A838" s="6" t="s">
        <v>10</v>
      </c>
      <c r="B838" s="6" t="s">
        <v>46</v>
      </c>
      <c r="C838" s="6">
        <v>17.794520547945204</v>
      </c>
      <c r="D838" s="6">
        <v>18.063013698630137</v>
      </c>
      <c r="E838" s="6">
        <v>16.990136986301369</v>
      </c>
      <c r="F838" s="6">
        <v>18.965753424657535</v>
      </c>
      <c r="G838" s="6">
        <v>19.598360655737707</v>
      </c>
    </row>
    <row r="839" spans="1:7">
      <c r="A839" s="6" t="s">
        <v>10</v>
      </c>
      <c r="B839" s="6" t="s">
        <v>47</v>
      </c>
      <c r="C839" s="6">
        <v>3.5745734727572924</v>
      </c>
      <c r="D839" s="6">
        <v>2.8504107220060528</v>
      </c>
      <c r="E839" s="6">
        <v>3.5036158192090392</v>
      </c>
      <c r="F839" s="6">
        <v>3.1769160165213401</v>
      </c>
      <c r="G839" s="6">
        <v>3.8564516129032258</v>
      </c>
    </row>
    <row r="840" spans="1:7">
      <c r="A840" s="6" t="s">
        <v>10</v>
      </c>
      <c r="B840" s="6" t="s">
        <v>48</v>
      </c>
      <c r="C840" s="6">
        <v>3.295321637426901</v>
      </c>
      <c r="D840" s="6">
        <v>2.6572222222222224</v>
      </c>
      <c r="E840" s="6">
        <v>3.2058953574060425</v>
      </c>
      <c r="F840" s="6">
        <v>2.7475975127190502</v>
      </c>
      <c r="G840" s="6">
        <v>3.6535764375876578</v>
      </c>
    </row>
    <row r="841" spans="1:7">
      <c r="A841" s="6" t="s">
        <v>10</v>
      </c>
      <c r="B841" s="6" t="s">
        <v>49</v>
      </c>
      <c r="C841" s="6">
        <v>8532.0665002399746</v>
      </c>
      <c r="D841" s="6">
        <v>10791.044183022559</v>
      </c>
      <c r="E841" s="6">
        <v>8013.6319520683655</v>
      </c>
      <c r="F841" s="6">
        <v>11582.494258867713</v>
      </c>
      <c r="G841" s="6">
        <v>9584.0246153118569</v>
      </c>
    </row>
    <row r="842" spans="1:7">
      <c r="A842" s="6" t="s">
        <v>10</v>
      </c>
      <c r="B842" s="6" t="s">
        <v>50</v>
      </c>
      <c r="C842" s="6">
        <v>28115.903350206005</v>
      </c>
      <c r="D842" s="6">
        <v>28674.20240410939</v>
      </c>
      <c r="E842" s="6">
        <v>25690.865471096695</v>
      </c>
      <c r="F842" s="6">
        <v>31824.032416747606</v>
      </c>
      <c r="G842" s="6">
        <v>35015.966511763516</v>
      </c>
    </row>
    <row r="843" spans="1:7">
      <c r="A843" s="6" t="s">
        <v>10</v>
      </c>
      <c r="B843" s="6" t="s">
        <v>51</v>
      </c>
      <c r="C843" s="6">
        <v>12.35068493150685</v>
      </c>
      <c r="D843" s="6">
        <v>13.104109589041096</v>
      </c>
      <c r="E843" s="6">
        <v>11.918904109589043</v>
      </c>
      <c r="F843" s="6">
        <v>13.316438356164383</v>
      </c>
      <c r="G843" s="6">
        <v>14.234972677595628</v>
      </c>
    </row>
    <row r="844" spans="1:7">
      <c r="A844" s="6" t="s">
        <v>10</v>
      </c>
      <c r="B844" s="6" t="s">
        <v>358</v>
      </c>
      <c r="C844" s="6">
        <v>1367.9999999999998</v>
      </c>
      <c r="D844" s="6">
        <v>1800</v>
      </c>
      <c r="E844" s="6">
        <v>1357.0000000000002</v>
      </c>
      <c r="F844" s="6">
        <v>1769</v>
      </c>
      <c r="G844" s="6">
        <v>1426</v>
      </c>
    </row>
    <row r="845" spans="1:7">
      <c r="A845" s="6" t="s">
        <v>10</v>
      </c>
      <c r="B845" s="6" t="s">
        <v>356</v>
      </c>
      <c r="C845" s="6">
        <v>4508</v>
      </c>
      <c r="D845" s="6">
        <v>4783</v>
      </c>
      <c r="E845" s="6">
        <v>4350.4000000000005</v>
      </c>
      <c r="F845" s="6">
        <v>4860.5</v>
      </c>
      <c r="G845" s="6">
        <v>5210</v>
      </c>
    </row>
    <row r="846" spans="1:7">
      <c r="A846" s="6" t="s">
        <v>10</v>
      </c>
      <c r="B846" s="6" t="s">
        <v>52</v>
      </c>
      <c r="C846" s="6">
        <v>10.94598383556775</v>
      </c>
      <c r="D846" s="6">
        <v>12.693718334318937</v>
      </c>
      <c r="E846" s="6">
        <v>12.738349311112033</v>
      </c>
      <c r="F846" s="6">
        <v>14.029622169727924</v>
      </c>
      <c r="G846" s="6">
        <v>14.200447586292661</v>
      </c>
    </row>
    <row r="847" spans="1:7">
      <c r="A847" s="6" t="s">
        <v>10</v>
      </c>
      <c r="B847" s="6" t="s">
        <v>53</v>
      </c>
      <c r="C847" s="6">
        <v>16.751833374080853</v>
      </c>
      <c r="D847" s="6">
        <v>17.795511763838231</v>
      </c>
      <c r="E847" s="6">
        <v>18.004128699824907</v>
      </c>
      <c r="F847" s="6">
        <v>18.027659813147949</v>
      </c>
      <c r="G847" s="6">
        <v>25.074284647230371</v>
      </c>
    </row>
    <row r="848" spans="1:7">
      <c r="A848" s="6" t="s">
        <v>10</v>
      </c>
      <c r="B848" s="6" t="s">
        <v>54</v>
      </c>
      <c r="C848" s="6">
        <v>7.126647982330951</v>
      </c>
      <c r="D848" s="6">
        <v>8.8024453968638792</v>
      </c>
      <c r="E848" s="6">
        <v>8.9882793532286538</v>
      </c>
      <c r="F848" s="6">
        <v>10.559115121519943</v>
      </c>
      <c r="G848" s="6">
        <v>8.5312602707188887</v>
      </c>
    </row>
    <row r="849" spans="1:7">
      <c r="A849" s="6" t="s">
        <v>10</v>
      </c>
      <c r="B849" s="6" t="s">
        <v>55</v>
      </c>
      <c r="C849" s="6">
        <v>0.27824265753077071</v>
      </c>
      <c r="D849" s="6">
        <v>0.24955816327294791</v>
      </c>
      <c r="E849" s="6">
        <v>0.2182322580524266</v>
      </c>
      <c r="F849" s="6">
        <v>0.244045151454725</v>
      </c>
      <c r="G849" s="6">
        <v>0.21771291157378803</v>
      </c>
    </row>
    <row r="850" spans="1:7">
      <c r="A850" s="6" t="s">
        <v>10</v>
      </c>
      <c r="B850" s="6" t="s">
        <v>56</v>
      </c>
      <c r="C850" s="6">
        <v>1185232.3703703703</v>
      </c>
      <c r="D850" s="6">
        <v>1204128.2937037039</v>
      </c>
      <c r="E850" s="6">
        <v>1121298.2751851853</v>
      </c>
      <c r="F850" s="6">
        <v>1144925.9111111111</v>
      </c>
      <c r="G850" s="6">
        <v>1172048.0740740742</v>
      </c>
    </row>
    <row r="851" spans="1:7">
      <c r="A851" s="6" t="s">
        <v>10</v>
      </c>
      <c r="B851" s="6" t="s">
        <v>57</v>
      </c>
      <c r="C851" s="6">
        <v>914737.98925925931</v>
      </c>
      <c r="D851" s="6">
        <v>866791.00185185147</v>
      </c>
      <c r="E851" s="6">
        <v>964698.33333333337</v>
      </c>
      <c r="F851" s="6">
        <v>825212.02555555583</v>
      </c>
      <c r="G851" s="6">
        <v>890098.29629629629</v>
      </c>
    </row>
    <row r="852" spans="1:7">
      <c r="A852" s="6" t="s">
        <v>10</v>
      </c>
      <c r="B852" s="6" t="s">
        <v>58</v>
      </c>
      <c r="C852" s="6">
        <v>0.23822612787905315</v>
      </c>
      <c r="D852" s="6">
        <v>0.20736143287051356</v>
      </c>
      <c r="E852" s="6">
        <v>0.18646892860698416</v>
      </c>
      <c r="F852" s="6">
        <v>0.20748398614935118</v>
      </c>
      <c r="G852" s="6">
        <v>0.17979356272257732</v>
      </c>
    </row>
    <row r="853" spans="1:7">
      <c r="A853" s="6" t="s">
        <v>10</v>
      </c>
      <c r="B853" s="6" t="s">
        <v>59</v>
      </c>
      <c r="C853" s="6">
        <v>1.9541944065674606</v>
      </c>
      <c r="D853" s="6">
        <v>1.1211964312507319</v>
      </c>
      <c r="E853" s="6">
        <v>3.5137728570067028</v>
      </c>
      <c r="F853" s="6">
        <v>3.5736003097451956</v>
      </c>
      <c r="G853" s="6">
        <v>3.3797981885250379</v>
      </c>
    </row>
    <row r="854" spans="1:7">
      <c r="A854" s="6" t="s">
        <v>10</v>
      </c>
      <c r="B854" s="6" t="s">
        <v>60</v>
      </c>
      <c r="C854" s="6">
        <v>6.1741774927024142</v>
      </c>
      <c r="D854" s="6">
        <v>5.5209888440242665</v>
      </c>
      <c r="E854" s="6">
        <v>5.3618787161079453</v>
      </c>
      <c r="F854" s="6">
        <v>5.1715771802374046</v>
      </c>
      <c r="G854" s="6">
        <v>5.1134061793560965</v>
      </c>
    </row>
    <row r="855" spans="1:7">
      <c r="A855" s="6" t="s">
        <v>10</v>
      </c>
      <c r="B855" s="6" t="s">
        <v>61</v>
      </c>
      <c r="C855" s="6">
        <v>0.53476255135684092</v>
      </c>
      <c r="D855" s="6">
        <v>0</v>
      </c>
      <c r="E855" s="6">
        <v>1.4343719853760315</v>
      </c>
      <c r="F855" s="6">
        <v>1.1707830062649025</v>
      </c>
      <c r="G855" s="6">
        <v>1.3173019257830214</v>
      </c>
    </row>
    <row r="856" spans="1:7">
      <c r="A856" s="6" t="s">
        <v>10</v>
      </c>
      <c r="B856" s="6" t="s">
        <v>62</v>
      </c>
      <c r="C856" s="6">
        <v>3.3017189085275263</v>
      </c>
      <c r="D856" s="6">
        <v>0</v>
      </c>
      <c r="E856" s="6">
        <v>7.6909286193692399</v>
      </c>
      <c r="F856" s="6">
        <v>6.0547946782093165</v>
      </c>
      <c r="G856" s="6">
        <v>6.7358998073765886</v>
      </c>
    </row>
    <row r="857" spans="1:7">
      <c r="A857" s="6" t="s">
        <v>10</v>
      </c>
      <c r="B857" s="6" t="s">
        <v>63</v>
      </c>
      <c r="C857" s="6">
        <v>3.2428734637550888E-2</v>
      </c>
      <c r="D857" s="6">
        <v>0</v>
      </c>
      <c r="E857" s="6">
        <v>8.2366280120169069E-2</v>
      </c>
      <c r="F857" s="6">
        <v>6.5084191540813602E-2</v>
      </c>
      <c r="G857" s="6">
        <v>7.5400059635676919E-2</v>
      </c>
    </row>
    <row r="858" spans="1:7">
      <c r="A858" s="6" t="s">
        <v>10</v>
      </c>
      <c r="B858" s="6" t="s">
        <v>64</v>
      </c>
      <c r="C858" s="6">
        <v>0.56655538286563834</v>
      </c>
      <c r="D858" s="6">
        <v>0.6026157044956707</v>
      </c>
      <c r="E858" s="6">
        <v>0.60675649144941668</v>
      </c>
      <c r="F858" s="6">
        <v>0.60999488145972158</v>
      </c>
      <c r="G858" s="6">
        <v>0.61247482099279704</v>
      </c>
    </row>
    <row r="859" spans="1:7">
      <c r="A859" s="6" t="s">
        <v>10</v>
      </c>
      <c r="B859" s="6" t="s">
        <v>65</v>
      </c>
      <c r="C859" s="6">
        <v>1.1800965087319924E-2</v>
      </c>
      <c r="D859" s="6">
        <v>1.5739903914189782E-2</v>
      </c>
      <c r="E859" s="6">
        <v>1.0729966365099953E-2</v>
      </c>
      <c r="F859" s="6">
        <v>1.8755657256385297E-2</v>
      </c>
      <c r="G859" s="6">
        <v>2.2497639361523301E-2</v>
      </c>
    </row>
    <row r="860" spans="1:7">
      <c r="A860" s="6" t="s">
        <v>10</v>
      </c>
      <c r="B860" s="6" t="s">
        <v>66</v>
      </c>
      <c r="C860" s="6">
        <v>8.7370026528827312E-3</v>
      </c>
      <c r="D860" s="6">
        <v>8.6476492816625703E-3</v>
      </c>
      <c r="E860" s="6">
        <v>9.0824229002086296E-3</v>
      </c>
      <c r="F860" s="6">
        <v>8.1796112128870169E-3</v>
      </c>
      <c r="G860" s="6">
        <v>9.1462659116031894E-3</v>
      </c>
    </row>
    <row r="861" spans="1:7">
      <c r="A861" s="6" t="s">
        <v>10</v>
      </c>
      <c r="B861" s="6" t="s">
        <v>67</v>
      </c>
      <c r="C861" s="6">
        <v>-2.2743620215701046E-2</v>
      </c>
      <c r="D861" s="6">
        <v>-2.3115823605978095E-2</v>
      </c>
      <c r="E861" s="6">
        <v>1.0942020538287507E-2</v>
      </c>
      <c r="F861" s="6">
        <v>1.9126910932738227E-2</v>
      </c>
      <c r="G861" s="6">
        <v>1.6336674489594267E-2</v>
      </c>
    </row>
    <row r="862" spans="1:7">
      <c r="A862" s="6" t="s">
        <v>10</v>
      </c>
      <c r="B862" s="6" t="s">
        <v>68</v>
      </c>
      <c r="C862" s="6">
        <v>2.336803088411734E-2</v>
      </c>
      <c r="D862" s="6">
        <v>1.1854547287365645E-2</v>
      </c>
      <c r="E862" s="6">
        <v>2.7640904839394433E-2</v>
      </c>
      <c r="F862" s="6">
        <v>2.9533972651597969E-2</v>
      </c>
      <c r="G862" s="6">
        <v>3.0869784201576347E-2</v>
      </c>
    </row>
    <row r="863" spans="1:7">
      <c r="A863" s="6" t="s">
        <v>10</v>
      </c>
      <c r="B863" s="6" t="s">
        <v>69</v>
      </c>
      <c r="C863" s="6">
        <v>0.83535721681171216</v>
      </c>
      <c r="D863" s="6">
        <v>0.82936506991470438</v>
      </c>
      <c r="E863" s="6">
        <v>0.82707565723426968</v>
      </c>
      <c r="F863" s="6">
        <v>0.84263180698802975</v>
      </c>
      <c r="G863" s="6">
        <v>0.84801856969614953</v>
      </c>
    </row>
    <row r="864" spans="1:7">
      <c r="A864" s="6" t="s">
        <v>10</v>
      </c>
      <c r="B864" s="6" t="s">
        <v>70</v>
      </c>
      <c r="C864" s="6">
        <v>0.16033630304704297</v>
      </c>
      <c r="D864" s="6">
        <v>0.16680498842103911</v>
      </c>
      <c r="E864" s="6">
        <v>0.16933645170087339</v>
      </c>
      <c r="F864" s="6">
        <v>0.15273048796425084</v>
      </c>
      <c r="G864" s="6">
        <v>0.1487892672689676</v>
      </c>
    </row>
    <row r="865" spans="1:7">
      <c r="A865" s="6" t="s">
        <v>10</v>
      </c>
      <c r="B865" s="6" t="s">
        <v>71</v>
      </c>
      <c r="C865" s="6">
        <v>4.3064801412446259E-3</v>
      </c>
      <c r="D865" s="6">
        <v>3.8299416642565399E-3</v>
      </c>
      <c r="E865" s="6">
        <v>3.5878910648567464E-3</v>
      </c>
      <c r="F865" s="6">
        <v>4.637705047719441E-3</v>
      </c>
      <c r="G865" s="6">
        <v>3.1921630348826064E-3</v>
      </c>
    </row>
    <row r="866" spans="1:7">
      <c r="A866" s="6" t="s">
        <v>10</v>
      </c>
      <c r="B866" s="6" t="s">
        <v>368</v>
      </c>
      <c r="C866" s="6">
        <v>0.43344462011245199</v>
      </c>
      <c r="D866" s="6">
        <v>0.39738430507028599</v>
      </c>
      <c r="E866" s="6">
        <v>0.39324350921074103</v>
      </c>
      <c r="F866" s="6">
        <v>0.39000511397335469</v>
      </c>
      <c r="G866" s="6">
        <v>0.38752518284166049</v>
      </c>
    </row>
    <row r="867" spans="1:7">
      <c r="A867" s="6" t="s">
        <v>10</v>
      </c>
      <c r="B867" s="6" t="s">
        <v>72</v>
      </c>
      <c r="C867" s="6">
        <v>0.38007952295419412</v>
      </c>
      <c r="D867" s="6">
        <v>0.38020137404692494</v>
      </c>
      <c r="E867" s="6">
        <v>0.35347939918613563</v>
      </c>
      <c r="F867" s="6">
        <v>0.34765168783713168</v>
      </c>
      <c r="G867" s="6">
        <v>0.36899154245240079</v>
      </c>
    </row>
    <row r="868" spans="1:7">
      <c r="A868" s="6" t="s">
        <v>10</v>
      </c>
      <c r="B868" s="6" t="s">
        <v>73</v>
      </c>
      <c r="C868" s="6">
        <v>0.23675569994196424</v>
      </c>
      <c r="D868" s="6">
        <v>0.17229025706591944</v>
      </c>
      <c r="E868" s="6">
        <v>0.15267832461228176</v>
      </c>
      <c r="F868" s="6">
        <v>0.13586293615072151</v>
      </c>
      <c r="G868" s="6">
        <v>0.138755441813456</v>
      </c>
    </row>
    <row r="869" spans="1:7">
      <c r="A869" s="6" t="s">
        <v>10</v>
      </c>
      <c r="B869" s="6" t="s">
        <v>74</v>
      </c>
      <c r="C869" s="6">
        <v>0.62886483584653885</v>
      </c>
      <c r="D869" s="6">
        <v>0.59734267349140846</v>
      </c>
      <c r="E869" s="6">
        <v>0.61118947046992578</v>
      </c>
      <c r="F869" s="6">
        <v>0.62607286468969914</v>
      </c>
      <c r="G869" s="6">
        <v>0.55943290277788871</v>
      </c>
    </row>
    <row r="870" spans="1:7">
      <c r="A870" s="6" t="s">
        <v>10</v>
      </c>
      <c r="B870" s="6" t="s">
        <v>75</v>
      </c>
      <c r="C870" s="6">
        <v>18.693454494193887</v>
      </c>
      <c r="D870" s="6">
        <v>24.108677799424836</v>
      </c>
      <c r="E870" s="6">
        <v>17.265921082602642</v>
      </c>
      <c r="F870" s="6">
        <v>26.217787719832749</v>
      </c>
      <c r="G870" s="6">
        <v>21.195622476749577</v>
      </c>
    </row>
    <row r="871" spans="1:7">
      <c r="A871" s="6" t="s">
        <v>10</v>
      </c>
      <c r="B871" s="6" t="s">
        <v>76</v>
      </c>
      <c r="C871" s="6">
        <v>5.3494660406967371</v>
      </c>
      <c r="D871" s="6">
        <v>4.1478840454031749</v>
      </c>
      <c r="E871" s="6">
        <v>5.7917558826769602</v>
      </c>
      <c r="F871" s="6">
        <v>3.8142043512067132</v>
      </c>
      <c r="G871" s="6">
        <v>4.7179553282615059</v>
      </c>
    </row>
    <row r="872" spans="1:7">
      <c r="A872" s="6" t="s">
        <v>10</v>
      </c>
      <c r="B872" s="6" t="s">
        <v>77</v>
      </c>
      <c r="C872" s="6">
        <v>5.9252337698329507</v>
      </c>
      <c r="D872" s="6">
        <v>5.6975952703949106</v>
      </c>
      <c r="E872" s="6">
        <v>6.5940732977871273</v>
      </c>
      <c r="F872" s="6">
        <v>5.066916030262127</v>
      </c>
      <c r="G872" s="6">
        <v>4.7133369842741475</v>
      </c>
    </row>
    <row r="873" spans="1:7">
      <c r="A873" s="6" t="s">
        <v>10</v>
      </c>
      <c r="B873" s="6" t="s">
        <v>78</v>
      </c>
      <c r="C873" s="6">
        <v>2.4045965399749639E-2</v>
      </c>
      <c r="D873" s="6">
        <v>1.1580569160548086E-2</v>
      </c>
      <c r="E873" s="6">
        <v>2.7012286336748847E-2</v>
      </c>
      <c r="F873" s="6">
        <v>3.0249414634051366E-2</v>
      </c>
      <c r="G873" s="6">
        <v>3.1577357000672289E-2</v>
      </c>
    </row>
    <row r="874" spans="1:7">
      <c r="A874" s="6" t="s">
        <v>10</v>
      </c>
      <c r="B874" s="6" t="s">
        <v>79</v>
      </c>
      <c r="C874" s="6">
        <v>0.2145403440981653</v>
      </c>
      <c r="D874" s="6">
        <v>0.25013718765439602</v>
      </c>
      <c r="E874" s="6">
        <v>0.23215664994631299</v>
      </c>
      <c r="F874" s="6">
        <v>0.25321967330555689</v>
      </c>
      <c r="G874" s="6">
        <v>0.24217753268477046</v>
      </c>
    </row>
    <row r="875" spans="1:7">
      <c r="A875" s="6" t="s">
        <v>10</v>
      </c>
      <c r="B875" s="6" t="s">
        <v>80</v>
      </c>
      <c r="C875" s="6">
        <v>9866.1931253855528</v>
      </c>
      <c r="D875" s="6">
        <v>7725.6467952528365</v>
      </c>
      <c r="E875" s="6">
        <v>10812.61410909139</v>
      </c>
      <c r="F875" s="6">
        <v>7424.8040990099316</v>
      </c>
      <c r="G875" s="6">
        <v>9247.5222630796743</v>
      </c>
    </row>
    <row r="876" spans="1:7">
      <c r="A876" s="6" t="s">
        <v>10</v>
      </c>
      <c r="B876" s="6" t="s">
        <v>81</v>
      </c>
      <c r="C876" s="6">
        <v>58601.980106042683</v>
      </c>
      <c r="D876" s="6">
        <v>59832.828172475412</v>
      </c>
      <c r="E876" s="6">
        <v>59605.410165255416</v>
      </c>
      <c r="F876" s="6">
        <v>61036.129340395666</v>
      </c>
      <c r="G876" s="6">
        <v>63064.013534732505</v>
      </c>
    </row>
    <row r="877" spans="1:7">
      <c r="A877" s="6" t="s">
        <v>10</v>
      </c>
      <c r="B877" s="6" t="s">
        <v>82</v>
      </c>
      <c r="C877" s="6">
        <v>80693.553656719698</v>
      </c>
      <c r="D877" s="6">
        <v>81495.890192135805</v>
      </c>
      <c r="E877" s="6">
        <v>82730.230064852527</v>
      </c>
      <c r="F877" s="6">
        <v>83019.357666711949</v>
      </c>
      <c r="G877" s="6">
        <v>86533.447597142658</v>
      </c>
    </row>
    <row r="878" spans="1:7">
      <c r="A878" s="6" t="s">
        <v>10</v>
      </c>
      <c r="B878" s="6" t="s">
        <v>83</v>
      </c>
      <c r="C878" s="6">
        <v>0.37697657162268922</v>
      </c>
      <c r="D878" s="6">
        <v>0.36205980364514945</v>
      </c>
      <c r="E878" s="6">
        <v>0.38796511651348015</v>
      </c>
      <c r="F878" s="6">
        <v>0.36016747070766592</v>
      </c>
      <c r="G878" s="6">
        <v>0.37215255970799199</v>
      </c>
    </row>
    <row r="879" spans="1:7">
      <c r="A879" s="6" t="s">
        <v>10</v>
      </c>
      <c r="B879" s="6" t="s">
        <v>84</v>
      </c>
      <c r="C879" s="6">
        <v>0.64589996684736195</v>
      </c>
      <c r="D879" s="6">
        <v>0.612980892111745</v>
      </c>
      <c r="E879" s="6">
        <v>0.62043387963263696</v>
      </c>
      <c r="F879" s="6">
        <v>0.58249843791846734</v>
      </c>
      <c r="G879" s="6">
        <v>0.58029439466244104</v>
      </c>
    </row>
    <row r="880" spans="1:7">
      <c r="A880" s="6" t="s">
        <v>10</v>
      </c>
      <c r="B880" s="6" t="s">
        <v>85</v>
      </c>
      <c r="C880" s="6">
        <v>6.3464813956957175E-2</v>
      </c>
      <c r="D880" s="6">
        <v>5.8670348503399694E-2</v>
      </c>
      <c r="E880" s="6">
        <v>5.7292989501542164E-2</v>
      </c>
      <c r="F880" s="6">
        <v>5.5452190003408681E-2</v>
      </c>
      <c r="G880" s="6">
        <v>5.7081030193894426E-2</v>
      </c>
    </row>
    <row r="881" spans="1:7">
      <c r="A881" s="6" t="s">
        <v>10</v>
      </c>
      <c r="B881" s="6" t="s">
        <v>86</v>
      </c>
      <c r="C881" s="6">
        <v>626.15611116600394</v>
      </c>
      <c r="D881" s="6">
        <v>453.2663898916569</v>
      </c>
      <c r="E881" s="6">
        <v>619.48698663639971</v>
      </c>
      <c r="F881" s="6">
        <v>411.72164763638631</v>
      </c>
      <c r="G881" s="6">
        <v>527.85809751756187</v>
      </c>
    </row>
    <row r="882" spans="1:7">
      <c r="A882" s="6" t="s">
        <v>10</v>
      </c>
      <c r="B882" s="6" t="s">
        <v>87</v>
      </c>
      <c r="C882" s="6">
        <v>0.57334475624329018</v>
      </c>
      <c r="D882" s="6">
        <v>0.60549654007570752</v>
      </c>
      <c r="E882" s="6">
        <v>0.61131168576196171</v>
      </c>
      <c r="F882" s="6">
        <v>0.61463402768904729</v>
      </c>
      <c r="G882" s="6">
        <v>0.61701610368269044</v>
      </c>
    </row>
    <row r="883" spans="1:7">
      <c r="A883" s="6" t="s">
        <v>10</v>
      </c>
      <c r="B883" s="6" t="s">
        <v>88</v>
      </c>
      <c r="C883" s="6">
        <v>4.3322155848597657</v>
      </c>
      <c r="D883" s="6">
        <v>3.2324996876658632</v>
      </c>
      <c r="E883" s="6">
        <v>4.4095138170281674</v>
      </c>
      <c r="F883" s="6">
        <v>3.753876987192597</v>
      </c>
      <c r="G883" s="6">
        <v>3.8536091246742816</v>
      </c>
    </row>
    <row r="884" spans="1:7">
      <c r="A884" s="6" t="s">
        <v>10</v>
      </c>
      <c r="B884" s="6" t="s">
        <v>89</v>
      </c>
      <c r="C884" s="6">
        <v>57.996735902784636</v>
      </c>
      <c r="D884" s="6">
        <v>69.100820162993784</v>
      </c>
      <c r="E884" s="6">
        <v>60.914024088750423</v>
      </c>
      <c r="F884" s="6">
        <v>59.43973816781125</v>
      </c>
      <c r="G884" s="6">
        <v>68.284265899785396</v>
      </c>
    </row>
    <row r="885" spans="1:7">
      <c r="A885" s="6" t="s">
        <v>10</v>
      </c>
      <c r="B885" s="6" t="s">
        <v>90</v>
      </c>
      <c r="C885" s="6">
        <v>33.39356301768067</v>
      </c>
      <c r="D885" s="6">
        <v>41.773603819175271</v>
      </c>
      <c r="E885" s="6">
        <v>40.476649045437291</v>
      </c>
      <c r="F885" s="6">
        <v>32.53473694970868</v>
      </c>
      <c r="G885" s="6">
        <v>37.954699899223435</v>
      </c>
    </row>
    <row r="886" spans="1:7">
      <c r="A886" s="6" t="s">
        <v>10</v>
      </c>
      <c r="B886" s="6" t="s">
        <v>91</v>
      </c>
      <c r="C886" s="6">
        <v>185.47809049732604</v>
      </c>
      <c r="D886" s="6">
        <v>213.39165380183482</v>
      </c>
      <c r="E886" s="6">
        <v>196.31038699894899</v>
      </c>
      <c r="F886" s="6">
        <v>220.4650071301063</v>
      </c>
      <c r="G886" s="6">
        <v>201.7750881454653</v>
      </c>
    </row>
    <row r="887" spans="1:7">
      <c r="A887" s="6" t="s">
        <v>10</v>
      </c>
      <c r="B887" s="6" t="s">
        <v>92</v>
      </c>
      <c r="C887" s="6">
        <v>4.2164613366953263E-2</v>
      </c>
      <c r="D887" s="6">
        <v>3.6910738324327459E-2</v>
      </c>
      <c r="E887" s="6">
        <v>6.760810897200388E-2</v>
      </c>
      <c r="F887" s="6">
        <v>7.3518471836926419E-2</v>
      </c>
      <c r="G887" s="6">
        <v>7.2485190473680294E-2</v>
      </c>
    </row>
    <row r="888" spans="1:7">
      <c r="A888" s="6" t="s">
        <v>10</v>
      </c>
      <c r="B888" s="6" t="s">
        <v>93</v>
      </c>
      <c r="C888" s="6">
        <v>2.0869667533387406</v>
      </c>
      <c r="D888" s="6">
        <v>2.6370501882203436</v>
      </c>
      <c r="E888" s="6">
        <v>2.6755398475940697</v>
      </c>
      <c r="F888" s="6">
        <v>2.8119944018029712</v>
      </c>
      <c r="G888" s="6">
        <v>2.9286952102019002</v>
      </c>
    </row>
    <row r="889" spans="1:7">
      <c r="A889" s="6" t="s">
        <v>10</v>
      </c>
      <c r="B889" s="6" t="s">
        <v>94</v>
      </c>
      <c r="C889" s="6">
        <v>0.27350287554176717</v>
      </c>
      <c r="D889" s="6">
        <v>0.24987066369853222</v>
      </c>
      <c r="E889" s="6">
        <v>0.2937277931007104</v>
      </c>
      <c r="F889" s="6">
        <v>0.33450484436327571</v>
      </c>
      <c r="G889" s="6">
        <v>0.37110556740530554</v>
      </c>
    </row>
    <row r="890" spans="1:7">
      <c r="A890" s="6" t="s">
        <v>10</v>
      </c>
      <c r="B890" s="6" t="s">
        <v>95</v>
      </c>
      <c r="C890" s="6">
        <v>15612.211755641165</v>
      </c>
      <c r="D890" s="6">
        <v>13083.921491569386</v>
      </c>
      <c r="E890" s="6">
        <v>18465.596056497176</v>
      </c>
      <c r="F890" s="6">
        <v>13387.731321707202</v>
      </c>
      <c r="G890" s="6">
        <v>15971.766397849464</v>
      </c>
    </row>
    <row r="891" spans="1:7">
      <c r="A891" s="6" t="s">
        <v>10</v>
      </c>
      <c r="B891" s="6" t="s">
        <v>96</v>
      </c>
      <c r="C891" s="6">
        <v>2245.1009243505996</v>
      </c>
      <c r="D891" s="6">
        <v>2213.8702655700563</v>
      </c>
      <c r="E891" s="6">
        <v>2398.6687074768597</v>
      </c>
      <c r="F891" s="6">
        <v>2917.9884224744369</v>
      </c>
      <c r="G891" s="6">
        <v>3781.3306780266648</v>
      </c>
    </row>
    <row r="892" spans="1:7">
      <c r="A892" s="6" t="s">
        <v>10</v>
      </c>
      <c r="B892" s="6" t="s">
        <v>97</v>
      </c>
      <c r="C892" s="6">
        <v>20736.395292397661</v>
      </c>
      <c r="D892" s="6">
        <v>16812.83911666667</v>
      </c>
      <c r="E892" s="6">
        <v>24085.560073691962</v>
      </c>
      <c r="F892" s="6">
        <v>16490.597258338043</v>
      </c>
      <c r="G892" s="6">
        <v>20832.738779803647</v>
      </c>
    </row>
    <row r="893" spans="1:7">
      <c r="A893" s="6" t="s">
        <v>10</v>
      </c>
      <c r="B893" s="6" t="s">
        <v>98</v>
      </c>
      <c r="C893" s="6">
        <v>8988.0789182600856</v>
      </c>
      <c r="D893" s="6">
        <v>6681.1582278042142</v>
      </c>
      <c r="E893" s="6">
        <v>9471.4901487844727</v>
      </c>
      <c r="F893" s="6">
        <v>6431.4173385381182</v>
      </c>
      <c r="G893" s="6">
        <v>8073.2108248537061</v>
      </c>
    </row>
    <row r="894" spans="1:7">
      <c r="A894" s="6" t="s">
        <v>10</v>
      </c>
      <c r="B894" s="6" t="s">
        <v>105</v>
      </c>
      <c r="C894" s="6">
        <v>0.42327413514330953</v>
      </c>
      <c r="D894" s="6">
        <v>0.45437994361832706</v>
      </c>
      <c r="E894" s="6">
        <v>0.41364664524294226</v>
      </c>
      <c r="F894" s="6">
        <v>0.44757509869047263</v>
      </c>
      <c r="G894" s="6">
        <v>0.40939522464886091</v>
      </c>
    </row>
    <row r="895" spans="1:7">
      <c r="A895" s="6" t="s">
        <v>10</v>
      </c>
      <c r="B895" s="6" t="s">
        <v>106</v>
      </c>
      <c r="C895" s="6">
        <v>0.24713834763224665</v>
      </c>
      <c r="D895" s="6">
        <v>0.24508638968432497</v>
      </c>
      <c r="E895" s="6">
        <v>0.2527752069870346</v>
      </c>
      <c r="F895" s="6">
        <v>0.23682202238833308</v>
      </c>
      <c r="G895" s="6">
        <v>0.23410625028950127</v>
      </c>
    </row>
    <row r="896" spans="1:7">
      <c r="A896" s="6" t="s">
        <v>10</v>
      </c>
      <c r="B896" s="6" t="s">
        <v>107</v>
      </c>
      <c r="C896" s="6">
        <v>0.32958751722444385</v>
      </c>
      <c r="D896" s="6">
        <v>0.30053366669734805</v>
      </c>
      <c r="E896" s="6">
        <v>0.33357814777002326</v>
      </c>
      <c r="F896" s="6">
        <v>0.31560287892119421</v>
      </c>
      <c r="G896" s="6">
        <v>0.35649852506163793</v>
      </c>
    </row>
    <row r="897" spans="1:7">
      <c r="A897" s="6" t="s">
        <v>10</v>
      </c>
      <c r="B897" s="6" t="s">
        <v>99</v>
      </c>
      <c r="C897" s="6">
        <v>0</v>
      </c>
      <c r="D897" s="6">
        <v>0</v>
      </c>
      <c r="E897" s="6">
        <v>0</v>
      </c>
      <c r="F897" s="6">
        <v>0</v>
      </c>
      <c r="G897" s="6">
        <v>0</v>
      </c>
    </row>
    <row r="898" spans="1:7">
      <c r="A898" s="6" t="s">
        <v>10</v>
      </c>
      <c r="B898" s="6" t="s">
        <v>108</v>
      </c>
      <c r="C898" s="6">
        <v>0.37706751227896573</v>
      </c>
      <c r="D898" s="6">
        <v>0.41292373089341999</v>
      </c>
      <c r="E898" s="6">
        <v>0.34995076399804792</v>
      </c>
      <c r="F898" s="6">
        <v>0.37266998517689598</v>
      </c>
      <c r="G898" s="6">
        <v>0.36463736208939818</v>
      </c>
    </row>
    <row r="899" spans="1:7">
      <c r="A899" s="6" t="s">
        <v>10</v>
      </c>
      <c r="B899" s="6" t="s">
        <v>109</v>
      </c>
      <c r="C899" s="6">
        <v>0.13713979455866679</v>
      </c>
      <c r="D899" s="6">
        <v>0.15798104706983523</v>
      </c>
      <c r="E899" s="6">
        <v>0.16208635374449348</v>
      </c>
      <c r="F899" s="6">
        <v>0.15409159567357042</v>
      </c>
      <c r="G899" s="6">
        <v>0.15396082161498278</v>
      </c>
    </row>
    <row r="900" spans="1:7">
      <c r="A900" s="6" t="s">
        <v>10</v>
      </c>
      <c r="B900" s="6" t="s">
        <v>110</v>
      </c>
      <c r="C900" s="6">
        <v>0.48579269316236728</v>
      </c>
      <c r="D900" s="6">
        <v>0.42909522203674505</v>
      </c>
      <c r="E900" s="6">
        <v>0.48796288225745882</v>
      </c>
      <c r="F900" s="6">
        <v>0.47323841914953357</v>
      </c>
      <c r="G900" s="6">
        <v>0.48140181629561885</v>
      </c>
    </row>
    <row r="901" spans="1:7">
      <c r="A901" s="6" t="s">
        <v>10</v>
      </c>
      <c r="B901" s="6" t="s">
        <v>100</v>
      </c>
      <c r="C901" s="6">
        <v>0</v>
      </c>
      <c r="D901" s="6">
        <v>0</v>
      </c>
      <c r="E901" s="6">
        <v>0</v>
      </c>
      <c r="F901" s="6">
        <v>0</v>
      </c>
      <c r="G901" s="6">
        <v>0</v>
      </c>
    </row>
    <row r="902" spans="1:7">
      <c r="A902" s="6" t="s">
        <v>10</v>
      </c>
      <c r="B902" s="6" t="s">
        <v>101</v>
      </c>
      <c r="C902" s="6">
        <v>-1545788.1099999996</v>
      </c>
      <c r="D902" s="6">
        <v>-1568926.4900000002</v>
      </c>
      <c r="E902" s="6">
        <v>-1753023.9999999998</v>
      </c>
      <c r="F902" s="6">
        <v>-1562324.13</v>
      </c>
      <c r="G902" s="6">
        <v>-1826157</v>
      </c>
    </row>
    <row r="903" spans="1:7">
      <c r="A903" s="6" t="s">
        <v>11</v>
      </c>
      <c r="B903" s="6" t="s">
        <v>46</v>
      </c>
      <c r="C903" s="6">
        <v>15.249315068493148</v>
      </c>
      <c r="D903" s="6">
        <v>16.295890410958908</v>
      </c>
      <c r="E903" s="6">
        <v>15.849315068493148</v>
      </c>
      <c r="F903" s="6">
        <v>19.082191780821919</v>
      </c>
      <c r="G903" s="6">
        <v>16.931693989071047</v>
      </c>
    </row>
    <row r="904" spans="1:7">
      <c r="A904" s="6" t="s">
        <v>11</v>
      </c>
      <c r="B904" s="6" t="s">
        <v>47</v>
      </c>
      <c r="C904" s="6">
        <v>3.5094577553593935</v>
      </c>
      <c r="D904" s="6">
        <v>3.5112160566706012</v>
      </c>
      <c r="E904" s="6">
        <v>3.412979351032448</v>
      </c>
      <c r="F904" s="6">
        <v>3.8823857302118179</v>
      </c>
      <c r="G904" s="6">
        <v>3.4717086834733908</v>
      </c>
    </row>
    <row r="905" spans="1:7">
      <c r="A905" s="6" t="s">
        <v>11</v>
      </c>
      <c r="B905" s="6" t="s">
        <v>48</v>
      </c>
      <c r="C905" s="6">
        <v>3.3518665607625091</v>
      </c>
      <c r="D905" s="6">
        <v>3.2056140350877191</v>
      </c>
      <c r="E905" s="6">
        <v>3.2365591397849451</v>
      </c>
      <c r="F905" s="6">
        <v>3.7357237715803451</v>
      </c>
      <c r="G905" s="6">
        <v>3.3083612040133779</v>
      </c>
    </row>
    <row r="906" spans="1:7">
      <c r="A906" s="6" t="s">
        <v>11</v>
      </c>
      <c r="B906" s="6" t="s">
        <v>49</v>
      </c>
      <c r="C906" s="6">
        <v>6060.7251725659917</v>
      </c>
      <c r="D906" s="6">
        <v>6512.9425773058601</v>
      </c>
      <c r="E906" s="6">
        <v>6517.5486918934303</v>
      </c>
      <c r="F906" s="6">
        <v>5785.1767531033183</v>
      </c>
      <c r="G906" s="6">
        <v>6058.3164344033412</v>
      </c>
    </row>
    <row r="907" spans="1:7">
      <c r="A907" s="6" t="s">
        <v>11</v>
      </c>
      <c r="B907" s="6" t="s">
        <v>50</v>
      </c>
      <c r="C907" s="6">
        <v>20916.294178351302</v>
      </c>
      <c r="D907" s="6">
        <v>21536.195107646927</v>
      </c>
      <c r="E907" s="6">
        <v>21094.431787741098</v>
      </c>
      <c r="F907" s="6">
        <v>22199.264665261428</v>
      </c>
      <c r="G907" s="6">
        <v>20043.099053216672</v>
      </c>
    </row>
    <row r="908" spans="1:7">
      <c r="A908" s="6" t="s">
        <v>11</v>
      </c>
      <c r="B908" s="6" t="s">
        <v>51</v>
      </c>
      <c r="C908" s="6">
        <v>11.561643835616437</v>
      </c>
      <c r="D908" s="6">
        <v>12.515068493150684</v>
      </c>
      <c r="E908" s="6">
        <v>12.369863013698629</v>
      </c>
      <c r="F908" s="6">
        <v>15.413698630136986</v>
      </c>
      <c r="G908" s="6">
        <v>13.513661202185792</v>
      </c>
    </row>
    <row r="909" spans="1:7">
      <c r="A909" s="6" t="s">
        <v>11</v>
      </c>
      <c r="B909" s="6" t="s">
        <v>358</v>
      </c>
      <c r="C909" s="6">
        <v>1259</v>
      </c>
      <c r="D909" s="6">
        <v>1425</v>
      </c>
      <c r="E909" s="6">
        <v>1395.0000000000002</v>
      </c>
      <c r="F909" s="6">
        <v>1506</v>
      </c>
      <c r="G909" s="6">
        <v>1495</v>
      </c>
    </row>
    <row r="910" spans="1:7">
      <c r="A910" s="6" t="s">
        <v>11</v>
      </c>
      <c r="B910" s="6" t="s">
        <v>356</v>
      </c>
      <c r="C910" s="6">
        <v>4219.9999999999991</v>
      </c>
      <c r="D910" s="6">
        <v>4568</v>
      </c>
      <c r="E910" s="6">
        <v>4514.9999999999991</v>
      </c>
      <c r="F910" s="6">
        <v>5626</v>
      </c>
      <c r="G910" s="6">
        <v>4946</v>
      </c>
    </row>
    <row r="911" spans="1:7">
      <c r="A911" s="6" t="s">
        <v>11</v>
      </c>
      <c r="B911" s="6" t="s">
        <v>52</v>
      </c>
      <c r="C911" s="6">
        <v>12.974937333983089</v>
      </c>
      <c r="D911" s="6">
        <v>13.06353265570247</v>
      </c>
      <c r="E911" s="6">
        <v>13.104625507246377</v>
      </c>
      <c r="F911" s="6">
        <v>13.827997245917167</v>
      </c>
      <c r="G911" s="6">
        <v>12.262744010088273</v>
      </c>
    </row>
    <row r="912" spans="1:7">
      <c r="A912" s="6" t="s">
        <v>11</v>
      </c>
      <c r="B912" s="6" t="s">
        <v>53</v>
      </c>
      <c r="C912" s="6">
        <v>20.725768618146525</v>
      </c>
      <c r="D912" s="6">
        <v>20.560480256178387</v>
      </c>
      <c r="E912" s="6">
        <v>20.399211708607812</v>
      </c>
      <c r="F912" s="6">
        <v>21.002342165646329</v>
      </c>
      <c r="G912" s="6">
        <v>20.484513508740946</v>
      </c>
    </row>
    <row r="913" spans="1:7">
      <c r="A913" s="6" t="s">
        <v>11</v>
      </c>
      <c r="B913" s="6" t="s">
        <v>54</v>
      </c>
      <c r="C913" s="6">
        <v>9.1928743217621545</v>
      </c>
      <c r="D913" s="6">
        <v>9.463122104740707</v>
      </c>
      <c r="E913" s="6">
        <v>9.7426051313321231</v>
      </c>
      <c r="F913" s="6">
        <v>10.338582615178726</v>
      </c>
      <c r="G913" s="6">
        <v>8.975081203219883</v>
      </c>
    </row>
    <row r="914" spans="1:7">
      <c r="A914" s="6" t="s">
        <v>11</v>
      </c>
      <c r="B914" s="6" t="s">
        <v>55</v>
      </c>
      <c r="C914" s="6">
        <v>0.22852878857473152</v>
      </c>
      <c r="D914" s="6">
        <v>0.21010736165304714</v>
      </c>
      <c r="E914" s="6">
        <v>0.28658302466108521</v>
      </c>
      <c r="F914" s="6">
        <v>0.19691333830953023</v>
      </c>
      <c r="G914" s="6">
        <v>0.20861911495562083</v>
      </c>
    </row>
    <row r="915" spans="1:7">
      <c r="A915" s="6" t="s">
        <v>11</v>
      </c>
      <c r="B915" s="6" t="s">
        <v>56</v>
      </c>
      <c r="C915" s="6">
        <v>855608.82758620684</v>
      </c>
      <c r="D915" s="6">
        <v>859300.44827586203</v>
      </c>
      <c r="E915" s="6">
        <v>1007655.1724137932</v>
      </c>
      <c r="F915" s="6">
        <v>907411.86206896557</v>
      </c>
      <c r="G915" s="6">
        <v>909541.37931034481</v>
      </c>
    </row>
    <row r="916" spans="1:7">
      <c r="A916" s="6" t="s">
        <v>11</v>
      </c>
      <c r="B916" s="6" t="s">
        <v>57</v>
      </c>
      <c r="C916" s="6">
        <v>735218.75862068962</v>
      </c>
      <c r="D916" s="6">
        <v>797988.17241379316</v>
      </c>
      <c r="E916" s="6">
        <v>906896.55172413797</v>
      </c>
      <c r="F916" s="6">
        <v>793661.44827586203</v>
      </c>
      <c r="G916" s="6">
        <v>905262.06896551722</v>
      </c>
    </row>
    <row r="917" spans="1:7">
      <c r="A917" s="6" t="s">
        <v>11</v>
      </c>
      <c r="B917" s="6" t="s">
        <v>58</v>
      </c>
      <c r="C917" s="6">
        <v>0.18128678664846726</v>
      </c>
      <c r="D917" s="6">
        <v>0.16528511505343535</v>
      </c>
      <c r="E917" s="6">
        <v>0.237633250297831</v>
      </c>
      <c r="F917" s="6">
        <v>0.15123460713877604</v>
      </c>
      <c r="G917" s="6">
        <v>0.16603868903530006</v>
      </c>
    </row>
    <row r="918" spans="1:7">
      <c r="A918" s="6" t="s">
        <v>11</v>
      </c>
      <c r="B918" s="6" t="s">
        <v>59</v>
      </c>
      <c r="C918" s="6">
        <v>4.6091104209623701</v>
      </c>
      <c r="D918" s="6">
        <v>4.7501215953307847</v>
      </c>
      <c r="E918" s="6">
        <v>2.2422175732217697</v>
      </c>
      <c r="F918" s="6">
        <v>5.0834083690857206</v>
      </c>
      <c r="G918" s="6">
        <v>5.9854765350423662</v>
      </c>
    </row>
    <row r="919" spans="1:7">
      <c r="A919" s="6" t="s">
        <v>11</v>
      </c>
      <c r="B919" s="6" t="s">
        <v>60</v>
      </c>
      <c r="C919" s="6">
        <v>4.9442186943413926</v>
      </c>
      <c r="D919" s="6">
        <v>4.899203610528339</v>
      </c>
      <c r="E919" s="6">
        <v>4.8244354382722721</v>
      </c>
      <c r="F919" s="6">
        <v>4.907488702209525</v>
      </c>
      <c r="G919" s="6">
        <v>5.2955363369953776</v>
      </c>
    </row>
    <row r="920" spans="1:7">
      <c r="A920" s="6" t="s">
        <v>11</v>
      </c>
      <c r="B920" s="6" t="s">
        <v>61</v>
      </c>
      <c r="C920" s="6">
        <v>1.1678531069795883</v>
      </c>
      <c r="D920" s="6">
        <v>1.6436751207530051</v>
      </c>
      <c r="E920" s="6">
        <v>1.0989237681159425</v>
      </c>
      <c r="F920" s="6">
        <v>0.76459361301836304</v>
      </c>
      <c r="G920" s="6">
        <v>1.2564186633039094</v>
      </c>
    </row>
    <row r="921" spans="1:7">
      <c r="A921" s="6" t="s">
        <v>11</v>
      </c>
      <c r="B921" s="6" t="s">
        <v>62</v>
      </c>
      <c r="C921" s="6">
        <v>5.7741211637731586</v>
      </c>
      <c r="D921" s="6">
        <v>8.0526990861287278</v>
      </c>
      <c r="E921" s="6">
        <v>5.3016867708582529</v>
      </c>
      <c r="F921" s="6">
        <v>3.7522345176691783</v>
      </c>
      <c r="G921" s="6">
        <v>6.653410686005012</v>
      </c>
    </row>
    <row r="922" spans="1:7">
      <c r="A922" s="6" t="s">
        <v>11</v>
      </c>
      <c r="B922" s="6" t="s">
        <v>63</v>
      </c>
      <c r="C922" s="6">
        <v>4.4718919404594333E-2</v>
      </c>
      <c r="D922" s="6">
        <v>6.5990085393764414E-2</v>
      </c>
      <c r="E922" s="6">
        <v>4.6479676243480879E-2</v>
      </c>
      <c r="F922" s="6">
        <v>2.9864222766363271E-2</v>
      </c>
      <c r="G922" s="6">
        <v>6.0242767578645377E-2</v>
      </c>
    </row>
    <row r="923" spans="1:7">
      <c r="A923" s="6" t="s">
        <v>11</v>
      </c>
      <c r="B923" s="6" t="s">
        <v>64</v>
      </c>
      <c r="C923" s="6">
        <v>0.51103338891892081</v>
      </c>
      <c r="D923" s="6">
        <v>0.51305996857292102</v>
      </c>
      <c r="E923" s="6">
        <v>0.5229676505642854</v>
      </c>
      <c r="F923" s="6">
        <v>0.52365323827826349</v>
      </c>
      <c r="G923" s="6">
        <v>0.54774721148929317</v>
      </c>
    </row>
    <row r="924" spans="1:7">
      <c r="A924" s="6" t="s">
        <v>11</v>
      </c>
      <c r="B924" s="6" t="s">
        <v>65</v>
      </c>
      <c r="C924" s="6">
        <v>2.1567589973200487E-2</v>
      </c>
      <c r="D924" s="6">
        <v>1.890818467817983E-2</v>
      </c>
      <c r="E924" s="6">
        <v>1.8672220985711967E-2</v>
      </c>
      <c r="F924" s="6">
        <v>1.8394415319088527E-2</v>
      </c>
      <c r="G924" s="6">
        <v>1.938216611019505E-2</v>
      </c>
    </row>
    <row r="925" spans="1:7">
      <c r="A925" s="6" t="s">
        <v>11</v>
      </c>
      <c r="B925" s="6" t="s">
        <v>66</v>
      </c>
      <c r="C925" s="6">
        <v>1.6974934274659022E-2</v>
      </c>
      <c r="D925" s="6">
        <v>1.8146921413941194E-2</v>
      </c>
      <c r="E925" s="6">
        <v>1.7965755095247799E-2</v>
      </c>
      <c r="F925" s="6">
        <v>1.7671289650870035E-2</v>
      </c>
      <c r="G925" s="6">
        <v>1.8407315345764386E-2</v>
      </c>
    </row>
    <row r="926" spans="1:7">
      <c r="A926" s="6" t="s">
        <v>11</v>
      </c>
      <c r="B926" s="6" t="s">
        <v>67</v>
      </c>
      <c r="C926" s="6">
        <v>1.8731086790822693E-2</v>
      </c>
      <c r="D926" s="6">
        <v>1.7262336255022312E-2</v>
      </c>
      <c r="E926" s="6">
        <v>1.8283770951229683E-2</v>
      </c>
      <c r="F926" s="6">
        <v>1.8320763518853062E-2</v>
      </c>
      <c r="G926" s="6">
        <v>1.7551246899498944E-2</v>
      </c>
    </row>
    <row r="927" spans="1:7">
      <c r="A927" s="6" t="s">
        <v>11</v>
      </c>
      <c r="B927" s="6" t="s">
        <v>68</v>
      </c>
      <c r="C927" s="6">
        <v>6.2499795363956572E-3</v>
      </c>
      <c r="D927" s="6">
        <v>2.2633131893493814E-2</v>
      </c>
      <c r="E927" s="6">
        <v>1.8283770951229683E-2</v>
      </c>
      <c r="F927" s="6">
        <v>1.7905365563215793E-2</v>
      </c>
      <c r="G927" s="6">
        <v>1.7551246899498944E-2</v>
      </c>
    </row>
    <row r="928" spans="1:7">
      <c r="A928" s="6" t="s">
        <v>11</v>
      </c>
      <c r="B928" s="6" t="s">
        <v>69</v>
      </c>
      <c r="C928" s="6">
        <v>0.78266672015108063</v>
      </c>
      <c r="D928" s="6">
        <v>0.77279012266408198</v>
      </c>
      <c r="E928" s="6">
        <v>0.77647372439893048</v>
      </c>
      <c r="F928" s="6">
        <v>0.73024243483129236</v>
      </c>
      <c r="G928" s="6">
        <v>0.74503701151499724</v>
      </c>
    </row>
    <row r="929" spans="1:7">
      <c r="A929" s="6" t="s">
        <v>11</v>
      </c>
      <c r="B929" s="6" t="s">
        <v>70</v>
      </c>
      <c r="C929" s="6">
        <v>0.20773091736594357</v>
      </c>
      <c r="D929" s="6">
        <v>0.21879511190001386</v>
      </c>
      <c r="E929" s="6">
        <v>0.21403752636863468</v>
      </c>
      <c r="F929" s="6">
        <v>0.2603204818577311</v>
      </c>
      <c r="G929" s="6">
        <v>0.24676822615443933</v>
      </c>
    </row>
    <row r="930" spans="1:7">
      <c r="A930" s="6" t="s">
        <v>11</v>
      </c>
      <c r="B930" s="6" t="s">
        <v>71</v>
      </c>
      <c r="C930" s="6">
        <v>9.6023624829757199E-3</v>
      </c>
      <c r="D930" s="6">
        <v>8.4147654359041299E-3</v>
      </c>
      <c r="E930" s="6">
        <v>9.4887492324347497E-3</v>
      </c>
      <c r="F930" s="6">
        <v>9.4370833109765316E-3</v>
      </c>
      <c r="G930" s="6">
        <v>8.1947623305632811E-3</v>
      </c>
    </row>
    <row r="931" spans="1:7">
      <c r="A931" s="6" t="s">
        <v>11</v>
      </c>
      <c r="B931" s="6" t="s">
        <v>368</v>
      </c>
      <c r="C931" s="6">
        <v>0.48896661108107931</v>
      </c>
      <c r="D931" s="6">
        <v>0.48694003142707881</v>
      </c>
      <c r="E931" s="6">
        <v>0.47703234943571449</v>
      </c>
      <c r="F931" s="6">
        <v>0.47634676466725562</v>
      </c>
      <c r="G931" s="6">
        <v>0.45225278851070705</v>
      </c>
    </row>
    <row r="932" spans="1:7">
      <c r="A932" s="6" t="s">
        <v>11</v>
      </c>
      <c r="B932" s="6" t="s">
        <v>72</v>
      </c>
      <c r="C932" s="6">
        <v>0.40423374318671568</v>
      </c>
      <c r="D932" s="6">
        <v>0.43445475798724498</v>
      </c>
      <c r="E932" s="6">
        <v>0.44088262902350794</v>
      </c>
      <c r="F932" s="6">
        <v>0.4368175951900034</v>
      </c>
      <c r="G932" s="6">
        <v>0.44286762489193171</v>
      </c>
    </row>
    <row r="933" spans="1:7">
      <c r="A933" s="6" t="s">
        <v>11</v>
      </c>
      <c r="B933" s="6" t="s">
        <v>73</v>
      </c>
      <c r="C933" s="6">
        <v>0.28292889689519984</v>
      </c>
      <c r="D933" s="6">
        <v>0.32869736862236604</v>
      </c>
      <c r="E933" s="6">
        <v>0.33767354142784833</v>
      </c>
      <c r="F933" s="6">
        <v>0.33227847424453133</v>
      </c>
      <c r="G933" s="6">
        <v>0.19870901224976331</v>
      </c>
    </row>
    <row r="934" spans="1:7">
      <c r="A934" s="6" t="s">
        <v>11</v>
      </c>
      <c r="B934" s="6" t="s">
        <v>74</v>
      </c>
      <c r="C934" s="6">
        <v>0.67667336126597177</v>
      </c>
      <c r="D934" s="6">
        <v>0.61939308795766401</v>
      </c>
      <c r="E934" s="6">
        <v>0.58101024168511106</v>
      </c>
      <c r="F934" s="6">
        <v>0.59228646184651568</v>
      </c>
      <c r="G934" s="6">
        <v>0.59527209277635096</v>
      </c>
    </row>
    <row r="935" spans="1:7">
      <c r="A935" s="6" t="s">
        <v>11</v>
      </c>
      <c r="B935" s="6" t="s">
        <v>75</v>
      </c>
      <c r="C935" s="6">
        <v>14.071802118797292</v>
      </c>
      <c r="D935" s="6">
        <v>14.869731911657217</v>
      </c>
      <c r="E935" s="6">
        <v>14.613337874200514</v>
      </c>
      <c r="F935" s="6">
        <v>13.181081688547094</v>
      </c>
      <c r="G935" s="6">
        <v>13.08209119931621</v>
      </c>
    </row>
    <row r="936" spans="1:7">
      <c r="A936" s="6" t="s">
        <v>11</v>
      </c>
      <c r="B936" s="6" t="s">
        <v>76</v>
      </c>
      <c r="C936" s="6">
        <v>7.1064103343536038</v>
      </c>
      <c r="D936" s="6">
        <v>6.7250708078741077</v>
      </c>
      <c r="E936" s="6">
        <v>6.8430635670545552</v>
      </c>
      <c r="F936" s="6">
        <v>7.5866307760529983</v>
      </c>
      <c r="G936" s="6">
        <v>7.644037828235513</v>
      </c>
    </row>
    <row r="937" spans="1:7">
      <c r="A937" s="6" t="s">
        <v>11</v>
      </c>
      <c r="B937" s="6" t="s">
        <v>77</v>
      </c>
      <c r="C937" s="6">
        <v>7.5159346421274833</v>
      </c>
      <c r="D937" s="6">
        <v>7.4233168487238688</v>
      </c>
      <c r="E937" s="6">
        <v>7.7172024180620236</v>
      </c>
      <c r="F937" s="6">
        <v>7.216387678403013</v>
      </c>
      <c r="G937" s="6">
        <v>8.4334014191718829</v>
      </c>
    </row>
    <row r="938" spans="1:7">
      <c r="A938" s="6" t="s">
        <v>11</v>
      </c>
      <c r="B938" s="6" t="s">
        <v>78</v>
      </c>
      <c r="C938" s="6">
        <v>7.6117643340764159E-3</v>
      </c>
      <c r="D938" s="6">
        <v>2.8648139644905861E-2</v>
      </c>
      <c r="E938" s="6">
        <v>2.1878482984248514E-2</v>
      </c>
      <c r="F938" s="6">
        <v>2.3148748239827006E-2</v>
      </c>
      <c r="G938" s="6">
        <v>2.2640172325481649E-2</v>
      </c>
    </row>
    <row r="939" spans="1:7">
      <c r="A939" s="6" t="s">
        <v>11</v>
      </c>
      <c r="B939" s="6" t="s">
        <v>79</v>
      </c>
      <c r="C939" s="6">
        <v>0.21441188240776538</v>
      </c>
      <c r="D939" s="6">
        <v>0.21143272010698066</v>
      </c>
      <c r="E939" s="6">
        <v>0.21275687680985048</v>
      </c>
      <c r="F939" s="6">
        <v>0.20871612231025655</v>
      </c>
      <c r="G939" s="6">
        <v>0.22020428113661175</v>
      </c>
    </row>
    <row r="940" spans="1:7">
      <c r="A940" s="6" t="s">
        <v>11</v>
      </c>
      <c r="B940" s="6" t="s">
        <v>80</v>
      </c>
      <c r="C940" s="6">
        <v>12769.99217029871</v>
      </c>
      <c r="D940" s="6">
        <v>12501.927820417226</v>
      </c>
      <c r="E940" s="6">
        <v>12842.635929074027</v>
      </c>
      <c r="F940" s="6">
        <v>15071.22214601813</v>
      </c>
      <c r="G940" s="6">
        <v>14906.59904906307</v>
      </c>
    </row>
    <row r="941" spans="1:7">
      <c r="A941" s="6" t="s">
        <v>11</v>
      </c>
      <c r="B941" s="6" t="s">
        <v>81</v>
      </c>
      <c r="C941" s="6">
        <v>61194.327838402627</v>
      </c>
      <c r="D941" s="6">
        <v>64221.703196347051</v>
      </c>
      <c r="E941" s="6">
        <v>66468.721973094143</v>
      </c>
      <c r="F941" s="6">
        <v>65354.7186147186</v>
      </c>
      <c r="G941" s="6">
        <v>69356.210321744715</v>
      </c>
    </row>
    <row r="942" spans="1:7">
      <c r="A942" s="6" t="s">
        <v>11</v>
      </c>
      <c r="B942" s="6" t="s">
        <v>82</v>
      </c>
      <c r="C942" s="6">
        <v>81113.851869050428</v>
      </c>
      <c r="D942" s="6">
        <v>85067.694063926989</v>
      </c>
      <c r="E942" s="6">
        <v>86382.502242152419</v>
      </c>
      <c r="F942" s="6">
        <v>85723.814080656186</v>
      </c>
      <c r="G942" s="6">
        <v>93696.190887497243</v>
      </c>
    </row>
    <row r="943" spans="1:7">
      <c r="A943" s="6" t="s">
        <v>11</v>
      </c>
      <c r="B943" s="6" t="s">
        <v>83</v>
      </c>
      <c r="C943" s="6">
        <v>0.32551258808250616</v>
      </c>
      <c r="D943" s="6">
        <v>0.32459417657994527</v>
      </c>
      <c r="E943" s="6">
        <v>0.29959625637332377</v>
      </c>
      <c r="F943" s="6">
        <v>0.31166985181312118</v>
      </c>
      <c r="G943" s="6">
        <v>0.35094161651622691</v>
      </c>
    </row>
    <row r="944" spans="1:7">
      <c r="A944" s="6" t="s">
        <v>11</v>
      </c>
      <c r="B944" s="6" t="s">
        <v>84</v>
      </c>
      <c r="C944" s="6">
        <v>0.58853892900397875</v>
      </c>
      <c r="D944" s="6">
        <v>0.58968145185224585</v>
      </c>
      <c r="E944" s="6">
        <v>0.60355436319633682</v>
      </c>
      <c r="F944" s="6">
        <v>0.56321642563496122</v>
      </c>
      <c r="G944" s="6">
        <v>0.61592222444003875</v>
      </c>
    </row>
    <row r="945" spans="1:7">
      <c r="A945" s="6" t="s">
        <v>11</v>
      </c>
      <c r="B945" s="6" t="s">
        <v>85</v>
      </c>
      <c r="C945" s="6">
        <v>4.1620993740287937E-2</v>
      </c>
      <c r="D945" s="6">
        <v>4.1925990236481893E-2</v>
      </c>
      <c r="E945" s="6">
        <v>4.5398880236618963E-2</v>
      </c>
      <c r="F945" s="6">
        <v>4.077790900125295E-2</v>
      </c>
      <c r="G945" s="6">
        <v>4.6252365796883736E-2</v>
      </c>
    </row>
    <row r="946" spans="1:7">
      <c r="A946" s="6" t="s">
        <v>11</v>
      </c>
      <c r="B946" s="6" t="s">
        <v>86</v>
      </c>
      <c r="C946" s="6">
        <v>531.49976418352855</v>
      </c>
      <c r="D946" s="6">
        <v>524.15570373601395</v>
      </c>
      <c r="E946" s="6">
        <v>583.04129046653156</v>
      </c>
      <c r="F946" s="6">
        <v>614.57292520799547</v>
      </c>
      <c r="G946" s="6">
        <v>689.46547200474436</v>
      </c>
    </row>
    <row r="947" spans="1:7">
      <c r="A947" s="6" t="s">
        <v>11</v>
      </c>
      <c r="B947" s="6" t="s">
        <v>87</v>
      </c>
      <c r="C947" s="6">
        <v>0.52108591188697462</v>
      </c>
      <c r="D947" s="6">
        <v>0.51973478704709553</v>
      </c>
      <c r="E947" s="6">
        <v>0.52854101143856003</v>
      </c>
      <c r="F947" s="6">
        <v>0.52904859529111803</v>
      </c>
      <c r="G947" s="6">
        <v>0.55314919728627787</v>
      </c>
    </row>
    <row r="948" spans="1:7">
      <c r="A948" s="6" t="s">
        <v>11</v>
      </c>
      <c r="B948" s="6" t="s">
        <v>88</v>
      </c>
      <c r="C948" s="6">
        <v>2.7413264474025412</v>
      </c>
      <c r="D948" s="6">
        <v>2.6476663689902402</v>
      </c>
      <c r="E948" s="6">
        <v>3.216292107404394</v>
      </c>
      <c r="F948" s="6">
        <v>3.3980342386570364</v>
      </c>
      <c r="G948" s="6">
        <v>2.5838484121363794</v>
      </c>
    </row>
    <row r="949" spans="1:7">
      <c r="A949" s="6" t="s">
        <v>11</v>
      </c>
      <c r="B949" s="6" t="s">
        <v>89</v>
      </c>
      <c r="C949" s="6">
        <v>64.806524557764035</v>
      </c>
      <c r="D949" s="6">
        <v>65.473771526910511</v>
      </c>
      <c r="E949" s="6">
        <v>55.896697554799069</v>
      </c>
      <c r="F949" s="6">
        <v>48.701207984021657</v>
      </c>
      <c r="G949" s="6">
        <v>61.484550372490716</v>
      </c>
    </row>
    <row r="950" spans="1:7">
      <c r="A950" s="6" t="s">
        <v>11</v>
      </c>
      <c r="B950" s="6" t="s">
        <v>90</v>
      </c>
      <c r="C950" s="6">
        <v>37.674867796866188</v>
      </c>
      <c r="D950" s="6">
        <v>38.095695992222417</v>
      </c>
      <c r="E950" s="6">
        <v>41.799052283593305</v>
      </c>
      <c r="F950" s="6">
        <v>39.875952329169287</v>
      </c>
      <c r="G950" s="6">
        <v>39.945585242820798</v>
      </c>
    </row>
    <row r="951" spans="1:7">
      <c r="A951" s="6" t="s">
        <v>11</v>
      </c>
      <c r="B951" s="6" t="s">
        <v>91</v>
      </c>
      <c r="C951" s="6">
        <v>123.99682047465451</v>
      </c>
      <c r="D951" s="6">
        <v>119.96718668584249</v>
      </c>
      <c r="E951" s="6">
        <v>121.51394451799355</v>
      </c>
      <c r="F951" s="6">
        <v>107.40661663153021</v>
      </c>
      <c r="G951" s="6">
        <v>114.2689313965849</v>
      </c>
    </row>
    <row r="952" spans="1:7">
      <c r="A952" s="6" t="s">
        <v>11</v>
      </c>
      <c r="B952" s="6" t="s">
        <v>92</v>
      </c>
      <c r="C952" s="6">
        <v>5.9572474085041009E-2</v>
      </c>
      <c r="D952" s="6">
        <v>5.8464585950217286E-2</v>
      </c>
      <c r="E952" s="6">
        <v>6.2852588460159994E-2</v>
      </c>
      <c r="F952" s="6">
        <v>5.8351590092500773E-2</v>
      </c>
      <c r="G952" s="6">
        <v>6.2991826004595644E-2</v>
      </c>
    </row>
    <row r="953" spans="1:7">
      <c r="A953" s="6" t="s">
        <v>11</v>
      </c>
      <c r="B953" s="6" t="s">
        <v>93</v>
      </c>
      <c r="C953" s="6">
        <v>2.1817904771171404</v>
      </c>
      <c r="D953" s="6">
        <v>2.3649051268805028</v>
      </c>
      <c r="E953" s="6">
        <v>1.5779149539333805</v>
      </c>
      <c r="F953" s="6">
        <v>2.3767759975888976</v>
      </c>
      <c r="G953" s="6">
        <v>2.2845926301555104</v>
      </c>
    </row>
    <row r="954" spans="1:7">
      <c r="A954" s="6" t="s">
        <v>11</v>
      </c>
      <c r="B954" s="6" t="s">
        <v>94</v>
      </c>
      <c r="C954" s="6">
        <v>0.27464415740096443</v>
      </c>
      <c r="D954" s="6">
        <v>0.32428298833136826</v>
      </c>
      <c r="E954" s="6">
        <v>0.2806686742864975</v>
      </c>
      <c r="F954" s="6">
        <v>0.37851825510962089</v>
      </c>
      <c r="G954" s="6">
        <v>0.34584879837128935</v>
      </c>
    </row>
    <row r="955" spans="1:7">
      <c r="A955" s="6" t="s">
        <v>11</v>
      </c>
      <c r="B955" s="6" t="s">
        <v>95</v>
      </c>
      <c r="C955" s="6">
        <v>20570.74401008827</v>
      </c>
      <c r="D955" s="6">
        <v>20807.236127508855</v>
      </c>
      <c r="E955" s="6">
        <v>21592.153392330387</v>
      </c>
      <c r="F955" s="6">
        <v>25796.919732441467</v>
      </c>
      <c r="G955" s="6">
        <v>25277.983193277312</v>
      </c>
    </row>
    <row r="956" spans="1:7">
      <c r="A956" s="6" t="s">
        <v>11</v>
      </c>
      <c r="B956" s="6" t="s">
        <v>96</v>
      </c>
      <c r="C956" s="6">
        <v>1325.0309909560303</v>
      </c>
      <c r="D956" s="6">
        <v>1272.5641827660229</v>
      </c>
      <c r="E956" s="6">
        <v>1354.2234756532914</v>
      </c>
      <c r="F956" s="6">
        <v>938.15058425650921</v>
      </c>
      <c r="G956" s="6">
        <v>1047.9146153846152</v>
      </c>
    </row>
    <row r="957" spans="1:7">
      <c r="A957" s="6" t="s">
        <v>11</v>
      </c>
      <c r="B957" s="6" t="s">
        <v>97</v>
      </c>
      <c r="C957" s="6">
        <v>25913.58220810167</v>
      </c>
      <c r="D957" s="6">
        <v>24735.058245614033</v>
      </c>
      <c r="E957" s="6">
        <v>26235.627240143363</v>
      </c>
      <c r="F957" s="6">
        <v>30730.1952191235</v>
      </c>
      <c r="G957" s="6">
        <v>30181.404682274242</v>
      </c>
    </row>
    <row r="958" spans="1:7">
      <c r="A958" s="6" t="s">
        <v>11</v>
      </c>
      <c r="B958" s="6" t="s">
        <v>98</v>
      </c>
      <c r="C958" s="6">
        <v>12670.876473266422</v>
      </c>
      <c r="D958" s="6">
        <v>12044.490039469927</v>
      </c>
      <c r="E958" s="6">
        <v>12515.242901285221</v>
      </c>
      <c r="F958" s="6">
        <v>14638.228979706266</v>
      </c>
      <c r="G958" s="6">
        <v>13649.624428728632</v>
      </c>
    </row>
    <row r="959" spans="1:7">
      <c r="A959" s="6" t="s">
        <v>11</v>
      </c>
      <c r="B959" s="6" t="s">
        <v>105</v>
      </c>
      <c r="C959" s="6">
        <v>0.42193854258791968</v>
      </c>
      <c r="D959" s="6">
        <v>0.4257768069071291</v>
      </c>
      <c r="E959" s="6">
        <v>0.42124088417761912</v>
      </c>
      <c r="F959" s="6">
        <v>0.43736212001632663</v>
      </c>
      <c r="G959" s="6">
        <v>0.43901590661121087</v>
      </c>
    </row>
    <row r="960" spans="1:7">
      <c r="A960" s="6" t="s">
        <v>11</v>
      </c>
      <c r="B960" s="6" t="s">
        <v>106</v>
      </c>
      <c r="C960" s="6">
        <v>0.21030517315260688</v>
      </c>
      <c r="D960" s="6">
        <v>0.20772725354640312</v>
      </c>
      <c r="E960" s="6">
        <v>0.20762907368672001</v>
      </c>
      <c r="F960" s="6">
        <v>0.20514317468529514</v>
      </c>
      <c r="G960" s="6">
        <v>0.20554940292099741</v>
      </c>
    </row>
    <row r="961" spans="1:7">
      <c r="A961" s="6" t="s">
        <v>11</v>
      </c>
      <c r="B961" s="6" t="s">
        <v>107</v>
      </c>
      <c r="C961" s="6">
        <v>0.36775628425947304</v>
      </c>
      <c r="D961" s="6">
        <v>0.36649593954646781</v>
      </c>
      <c r="E961" s="6">
        <v>0.37113004213566086</v>
      </c>
      <c r="F961" s="6">
        <v>0.35749470529837812</v>
      </c>
      <c r="G961" s="6">
        <v>0.35543469046779175</v>
      </c>
    </row>
    <row r="962" spans="1:7">
      <c r="A962" s="6" t="s">
        <v>11</v>
      </c>
      <c r="B962" s="6" t="s">
        <v>99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</row>
    <row r="963" spans="1:7">
      <c r="A963" s="6" t="s">
        <v>11</v>
      </c>
      <c r="B963" s="6" t="s">
        <v>108</v>
      </c>
      <c r="C963" s="6">
        <v>0.35614278364016116</v>
      </c>
      <c r="D963" s="6">
        <v>0.38516376912678491</v>
      </c>
      <c r="E963" s="6">
        <v>0.39392140774555029</v>
      </c>
      <c r="F963" s="6">
        <v>0.40566280848196906</v>
      </c>
      <c r="G963" s="6">
        <v>0.41210267314857918</v>
      </c>
    </row>
    <row r="964" spans="1:7">
      <c r="A964" s="6" t="s">
        <v>11</v>
      </c>
      <c r="B964" s="6" t="s">
        <v>109</v>
      </c>
      <c r="C964" s="6">
        <v>0.12424234769510173</v>
      </c>
      <c r="D964" s="6">
        <v>0.14217020052741011</v>
      </c>
      <c r="E964" s="6">
        <v>0.14871037845541396</v>
      </c>
      <c r="F964" s="6">
        <v>0.14473820526821687</v>
      </c>
      <c r="G964" s="6">
        <v>0.13943436807082235</v>
      </c>
    </row>
    <row r="965" spans="1:7">
      <c r="A965" s="6" t="s">
        <v>11</v>
      </c>
      <c r="B965" s="6" t="s">
        <v>110</v>
      </c>
      <c r="C965" s="6">
        <v>0.51961486866473694</v>
      </c>
      <c r="D965" s="6">
        <v>0.4726660303458049</v>
      </c>
      <c r="E965" s="6">
        <v>0.45736821379903564</v>
      </c>
      <c r="F965" s="6">
        <v>0.44959898624981404</v>
      </c>
      <c r="G965" s="6">
        <v>0.448462958780598</v>
      </c>
    </row>
    <row r="966" spans="1:7">
      <c r="A966" s="6" t="s">
        <v>11</v>
      </c>
      <c r="B966" s="6" t="s">
        <v>100</v>
      </c>
      <c r="C966" s="6">
        <v>0</v>
      </c>
      <c r="D966" s="6">
        <v>0</v>
      </c>
      <c r="E966" s="6">
        <v>0</v>
      </c>
      <c r="F966" s="6">
        <v>0</v>
      </c>
      <c r="G966" s="6">
        <v>0</v>
      </c>
    </row>
    <row r="967" spans="1:7">
      <c r="A967" s="6" t="s">
        <v>11</v>
      </c>
      <c r="B967" s="6" t="s">
        <v>101</v>
      </c>
      <c r="C967" s="6">
        <v>-2666000</v>
      </c>
      <c r="D967" s="6">
        <v>-2923432.9999999986</v>
      </c>
      <c r="E967" s="6">
        <v>-3072000</v>
      </c>
      <c r="F967" s="6">
        <v>-3141595.0000000005</v>
      </c>
      <c r="G967" s="6">
        <v>-3365749.9999999995</v>
      </c>
    </row>
    <row r="968" spans="1:7">
      <c r="A968" s="6" t="s">
        <v>12</v>
      </c>
      <c r="B968" s="6" t="s">
        <v>46</v>
      </c>
      <c r="C968" s="6">
        <v>24.380821917808213</v>
      </c>
      <c r="D968" s="6">
        <v>23.583561643835612</v>
      </c>
      <c r="E968" s="6">
        <v>24.736986301369864</v>
      </c>
      <c r="F968" s="6">
        <v>23.342465753424658</v>
      </c>
      <c r="G968" s="6">
        <v>24.338797814207645</v>
      </c>
    </row>
    <row r="969" spans="1:7">
      <c r="A969" s="6" t="s">
        <v>12</v>
      </c>
      <c r="B969" s="6" t="s">
        <v>47</v>
      </c>
      <c r="C969" s="6">
        <v>3.0023616734143039</v>
      </c>
      <c r="D969" s="6">
        <v>3.0753840657377629</v>
      </c>
      <c r="E969" s="6">
        <v>3.1091597796143251</v>
      </c>
      <c r="F969" s="6">
        <v>3.1661092530657742</v>
      </c>
      <c r="G969" s="6">
        <v>3.2822402358142955</v>
      </c>
    </row>
    <row r="970" spans="1:7">
      <c r="A970" s="6" t="s">
        <v>12</v>
      </c>
      <c r="B970" s="6" t="s">
        <v>48</v>
      </c>
      <c r="C970" s="6">
        <v>3.047712162690654</v>
      </c>
      <c r="D970" s="6">
        <v>3.2154854567800077</v>
      </c>
      <c r="E970" s="6">
        <v>3.1986518636003174</v>
      </c>
      <c r="F970" s="6">
        <v>3.3143100511073249</v>
      </c>
      <c r="G970" s="6">
        <v>3.0349620893007594</v>
      </c>
    </row>
    <row r="971" spans="1:7">
      <c r="A971" s="6" t="s">
        <v>12</v>
      </c>
      <c r="B971" s="6" t="s">
        <v>49</v>
      </c>
      <c r="C971" s="6">
        <v>11203.35062234961</v>
      </c>
      <c r="D971" s="6">
        <v>11572.473400788864</v>
      </c>
      <c r="E971" s="6">
        <v>11676.016237644222</v>
      </c>
      <c r="F971" s="6">
        <v>11846.116055988297</v>
      </c>
      <c r="G971" s="6">
        <v>11756.506675690904</v>
      </c>
    </row>
    <row r="972" spans="1:7">
      <c r="A972" s="6" t="s">
        <v>12</v>
      </c>
      <c r="B972" s="6" t="s">
        <v>50</v>
      </c>
      <c r="C972" s="6">
        <v>35921.795104034769</v>
      </c>
      <c r="D972" s="6">
        <v>38872.294961451495</v>
      </c>
      <c r="E972" s="6">
        <v>38999.549247930234</v>
      </c>
      <c r="F972" s="6">
        <v>41209.21363605449</v>
      </c>
      <c r="G972" s="6">
        <v>37281.793138331785</v>
      </c>
    </row>
    <row r="973" spans="1:7">
      <c r="A973" s="6" t="s">
        <v>12</v>
      </c>
      <c r="B973" s="6" t="s">
        <v>51</v>
      </c>
      <c r="C973" s="6">
        <v>21.350684931506859</v>
      </c>
      <c r="D973" s="6">
        <v>21.504109589041093</v>
      </c>
      <c r="E973" s="6">
        <v>22.101369863013698</v>
      </c>
      <c r="F973" s="6">
        <v>21.32054794520548</v>
      </c>
      <c r="G973" s="6">
        <v>19.685792349726778</v>
      </c>
    </row>
    <row r="974" spans="1:7">
      <c r="A974" s="6" t="s">
        <v>12</v>
      </c>
      <c r="B974" s="6" t="s">
        <v>358</v>
      </c>
      <c r="C974" s="6">
        <v>2557</v>
      </c>
      <c r="D974" s="6">
        <v>2441</v>
      </c>
      <c r="E974" s="6">
        <v>2522</v>
      </c>
      <c r="F974" s="6">
        <v>2348.0000000000005</v>
      </c>
      <c r="G974" s="6">
        <v>2373.9999999999995</v>
      </c>
    </row>
    <row r="975" spans="1:7">
      <c r="A975" s="6" t="s">
        <v>12</v>
      </c>
      <c r="B975" s="6" t="s">
        <v>356</v>
      </c>
      <c r="C975" s="6">
        <v>7793.0000000000027</v>
      </c>
      <c r="D975" s="6">
        <v>7848.9999999999991</v>
      </c>
      <c r="E975" s="6">
        <v>8067</v>
      </c>
      <c r="F975" s="6">
        <v>7782</v>
      </c>
      <c r="G975" s="6">
        <v>7205.0000000000009</v>
      </c>
    </row>
    <row r="976" spans="1:7">
      <c r="A976" s="6" t="s">
        <v>12</v>
      </c>
      <c r="B976" s="6" t="s">
        <v>52</v>
      </c>
      <c r="C976" s="6">
        <v>11.130809100654094</v>
      </c>
      <c r="D976" s="6">
        <v>11.264750158980675</v>
      </c>
      <c r="E976" s="6">
        <v>10.081967213114755</v>
      </c>
      <c r="F976" s="6">
        <v>10.960270951768381</v>
      </c>
      <c r="G976" s="6">
        <v>10.1044776119403</v>
      </c>
    </row>
    <row r="977" spans="1:7">
      <c r="A977" s="6" t="s">
        <v>12</v>
      </c>
      <c r="B977" s="6" t="s">
        <v>53</v>
      </c>
      <c r="C977" s="6">
        <v>14.97405668602479</v>
      </c>
      <c r="D977" s="6">
        <v>11.714080488224143</v>
      </c>
      <c r="E977" s="6">
        <v>10.200281722066604</v>
      </c>
      <c r="F977" s="6">
        <v>11.37127257042463</v>
      </c>
      <c r="G977" s="6">
        <v>9.9479666872124213</v>
      </c>
    </row>
    <row r="978" spans="1:7">
      <c r="A978" s="6" t="s">
        <v>12</v>
      </c>
      <c r="B978" s="6" t="s">
        <v>54</v>
      </c>
      <c r="C978" s="6">
        <v>8.7203929997739813</v>
      </c>
      <c r="D978" s="6">
        <v>10.818178597423415</v>
      </c>
      <c r="E978" s="6">
        <v>9.9606554111260515</v>
      </c>
      <c r="F978" s="6">
        <v>10.54829444595593</v>
      </c>
      <c r="G978" s="6">
        <v>10.274452418388158</v>
      </c>
    </row>
    <row r="979" spans="1:7">
      <c r="A979" s="6" t="s">
        <v>12</v>
      </c>
      <c r="B979" s="6" t="s">
        <v>55</v>
      </c>
      <c r="C979" s="6">
        <v>0.20564460953102476</v>
      </c>
      <c r="D979" s="6">
        <v>0.1983362956750945</v>
      </c>
      <c r="E979" s="6">
        <v>0.18860661050107816</v>
      </c>
      <c r="F979" s="6">
        <v>0.19994275925153313</v>
      </c>
      <c r="G979" s="6">
        <v>0.17888748347126868</v>
      </c>
    </row>
    <row r="980" spans="1:7">
      <c r="A980" s="6" t="s">
        <v>12</v>
      </c>
      <c r="B980" s="6" t="s">
        <v>56</v>
      </c>
      <c r="C980" s="6">
        <v>559044.73750000005</v>
      </c>
      <c r="D980" s="6">
        <v>591984.67500000005</v>
      </c>
      <c r="E980" s="6">
        <v>555459.07499999995</v>
      </c>
      <c r="F980" s="6">
        <v>582307.32499999995</v>
      </c>
      <c r="G980" s="6">
        <v>563942.98750000005</v>
      </c>
    </row>
    <row r="981" spans="1:7">
      <c r="A981" s="6" t="s">
        <v>12</v>
      </c>
      <c r="B981" s="6" t="s">
        <v>57</v>
      </c>
      <c r="C981" s="6">
        <v>760702.53749999998</v>
      </c>
      <c r="D981" s="6">
        <v>845326.75</v>
      </c>
      <c r="E981" s="6">
        <v>850000</v>
      </c>
      <c r="F981" s="6">
        <v>852641.2</v>
      </c>
      <c r="G981" s="6">
        <v>847500</v>
      </c>
    </row>
    <row r="982" spans="1:7">
      <c r="A982" s="6" t="s">
        <v>12</v>
      </c>
      <c r="B982" s="6" t="s">
        <v>58</v>
      </c>
      <c r="C982" s="6">
        <v>0.19120038787636515</v>
      </c>
      <c r="D982" s="6">
        <v>0.17991059245295507</v>
      </c>
      <c r="E982" s="6">
        <v>0.17435320584926883</v>
      </c>
      <c r="F982" s="6">
        <v>0.17956567933926351</v>
      </c>
      <c r="G982" s="6">
        <v>0.16177213407873575</v>
      </c>
    </row>
    <row r="983" spans="1:7">
      <c r="A983" s="6" t="s">
        <v>12</v>
      </c>
      <c r="B983" s="6" t="s">
        <v>59</v>
      </c>
      <c r="C983" s="6">
        <v>2.515648532639891</v>
      </c>
      <c r="D983" s="6">
        <v>0.93125778138017046</v>
      </c>
      <c r="E983" s="6">
        <v>5.46821139601143</v>
      </c>
      <c r="F983" s="6">
        <v>-1.0614951372940415</v>
      </c>
      <c r="G983" s="6">
        <v>2.9331659171966487</v>
      </c>
    </row>
    <row r="984" spans="1:7">
      <c r="A984" s="6" t="s">
        <v>12</v>
      </c>
      <c r="B984" s="6" t="s">
        <v>60</v>
      </c>
      <c r="C984" s="6">
        <v>4.161753362237957</v>
      </c>
      <c r="D984" s="6">
        <v>4.0641246299054758</v>
      </c>
      <c r="E984" s="6">
        <v>4.7104247104247108</v>
      </c>
      <c r="F984" s="6">
        <v>4.3602447521581711</v>
      </c>
      <c r="G984" s="6">
        <v>4.9462671586715867</v>
      </c>
    </row>
    <row r="985" spans="1:7">
      <c r="A985" s="6" t="s">
        <v>12</v>
      </c>
      <c r="B985" s="6" t="s">
        <v>61</v>
      </c>
      <c r="C985" s="6">
        <v>1.1585553818889336</v>
      </c>
      <c r="D985" s="6">
        <v>1.7343952062578827</v>
      </c>
      <c r="E985" s="6">
        <v>1.4864516393442624</v>
      </c>
      <c r="F985" s="6">
        <v>1.0308966258650907</v>
      </c>
      <c r="G985" s="6">
        <v>1.5929270602811736</v>
      </c>
    </row>
    <row r="986" spans="1:7">
      <c r="A986" s="6" t="s">
        <v>12</v>
      </c>
      <c r="B986" s="6" t="s">
        <v>62</v>
      </c>
      <c r="C986" s="6">
        <v>4.8216217559151495</v>
      </c>
      <c r="D986" s="6">
        <v>7.0487982757426488</v>
      </c>
      <c r="E986" s="6">
        <v>7.0018185328185325</v>
      </c>
      <c r="F986" s="6">
        <v>4.4949616029458275</v>
      </c>
      <c r="G986" s="6">
        <v>7.8790428044280434</v>
      </c>
    </row>
    <row r="987" spans="1:7">
      <c r="A987" s="6" t="s">
        <v>12</v>
      </c>
      <c r="B987" s="6" t="s">
        <v>63</v>
      </c>
      <c r="C987" s="6">
        <v>5.389736077063631E-2</v>
      </c>
      <c r="D987" s="6">
        <v>9.883121443604731E-2</v>
      </c>
      <c r="E987" s="6">
        <v>0.11128750204858801</v>
      </c>
      <c r="F987" s="6">
        <v>6.5471344873756721E-2</v>
      </c>
      <c r="G987" s="6">
        <v>0.11562132449490713</v>
      </c>
    </row>
    <row r="988" spans="1:7">
      <c r="A988" s="6" t="s">
        <v>12</v>
      </c>
      <c r="B988" s="6" t="s">
        <v>64</v>
      </c>
      <c r="C988" s="6">
        <v>0.45598500235871575</v>
      </c>
      <c r="D988" s="6">
        <v>0.55024128876322276</v>
      </c>
      <c r="E988" s="6">
        <v>0.61321137145959004</v>
      </c>
      <c r="F988" s="6">
        <v>0.57473481956541239</v>
      </c>
      <c r="G988" s="6">
        <v>0.58732146543017727</v>
      </c>
    </row>
    <row r="989" spans="1:7">
      <c r="A989" s="6" t="s">
        <v>12</v>
      </c>
      <c r="B989" s="6" t="s">
        <v>65</v>
      </c>
      <c r="C989" s="6">
        <v>2.4979346509607214E-2</v>
      </c>
      <c r="D989" s="6">
        <v>3.1978790194040527E-2</v>
      </c>
      <c r="E989" s="6">
        <v>2.7389325586298665E-2</v>
      </c>
      <c r="F989" s="6">
        <v>3.2713815259989322E-2</v>
      </c>
      <c r="G989" s="6">
        <v>3.1728048164338329E-2</v>
      </c>
    </row>
    <row r="990" spans="1:7">
      <c r="A990" s="6" t="s">
        <v>12</v>
      </c>
      <c r="B990" s="6" t="s">
        <v>66</v>
      </c>
      <c r="C990" s="6">
        <v>5.9881052380897403E-3</v>
      </c>
      <c r="D990" s="6">
        <v>5.3442734458568706E-3</v>
      </c>
      <c r="E990" s="6">
        <v>5.2810272850053975E-3</v>
      </c>
      <c r="F990" s="6">
        <v>5.1652988267319967E-3</v>
      </c>
      <c r="G990" s="6">
        <v>5.3460303882802342E-3</v>
      </c>
    </row>
    <row r="991" spans="1:7">
      <c r="A991" s="6" t="s">
        <v>12</v>
      </c>
      <c r="B991" s="6" t="s">
        <v>67</v>
      </c>
      <c r="C991" s="6">
        <v>-1.1837784622331128E-2</v>
      </c>
      <c r="D991" s="6">
        <v>-3.3953268477986166E-2</v>
      </c>
      <c r="E991" s="6">
        <v>2.2672857617070094E-2</v>
      </c>
      <c r="F991" s="6">
        <v>-8.0353881817980088E-2</v>
      </c>
      <c r="G991" s="6">
        <v>-2.0328078636039793E-3</v>
      </c>
    </row>
    <row r="992" spans="1:7">
      <c r="A992" s="6" t="s">
        <v>12</v>
      </c>
      <c r="B992" s="6" t="s">
        <v>68</v>
      </c>
      <c r="C992" s="6">
        <v>6.8269298383286353E-2</v>
      </c>
      <c r="D992" s="6">
        <v>5.4179204759953331E-3</v>
      </c>
      <c r="E992" s="6">
        <v>3.2043323107767745E-2</v>
      </c>
      <c r="F992" s="6">
        <v>-7.6354531225980085E-2</v>
      </c>
      <c r="G992" s="6">
        <v>1.1772912642977808E-2</v>
      </c>
    </row>
    <row r="993" spans="1:7">
      <c r="A993" s="6" t="s">
        <v>12</v>
      </c>
      <c r="B993" s="6" t="s">
        <v>69</v>
      </c>
      <c r="C993" s="6">
        <v>0.77176470805983455</v>
      </c>
      <c r="D993" s="6">
        <v>0.78906842854928461</v>
      </c>
      <c r="E993" s="6">
        <v>0.78400167071805615</v>
      </c>
      <c r="F993" s="6">
        <v>0.80179157549169267</v>
      </c>
      <c r="G993" s="6">
        <v>0.79574477122550691</v>
      </c>
    </row>
    <row r="994" spans="1:7">
      <c r="A994" s="6" t="s">
        <v>12</v>
      </c>
      <c r="B994" s="6" t="s">
        <v>70</v>
      </c>
      <c r="C994" s="6">
        <v>0.22823529194016576</v>
      </c>
      <c r="D994" s="6">
        <v>0.21093157145071539</v>
      </c>
      <c r="E994" s="6">
        <v>0.21599832928194387</v>
      </c>
      <c r="F994" s="6">
        <v>0.19820842450830703</v>
      </c>
      <c r="G994" s="6">
        <v>0.20193073210333418</v>
      </c>
    </row>
    <row r="995" spans="1:7">
      <c r="A995" s="6" t="s">
        <v>12</v>
      </c>
      <c r="B995" s="6" t="s">
        <v>71</v>
      </c>
      <c r="C995" s="6">
        <v>0</v>
      </c>
      <c r="D995" s="6">
        <v>0</v>
      </c>
      <c r="E995" s="6">
        <v>0</v>
      </c>
      <c r="F995" s="6">
        <v>0</v>
      </c>
      <c r="G995" s="6">
        <v>2.3244966711589445E-3</v>
      </c>
    </row>
    <row r="996" spans="1:7">
      <c r="A996" s="6" t="s">
        <v>12</v>
      </c>
      <c r="B996" s="6" t="s">
        <v>368</v>
      </c>
      <c r="C996" s="6">
        <v>0.54401499764128436</v>
      </c>
      <c r="D996" s="6">
        <v>0.44975871123677685</v>
      </c>
      <c r="E996" s="6">
        <v>0.38678862854041013</v>
      </c>
      <c r="F996" s="6">
        <v>0.4252651804345875</v>
      </c>
      <c r="G996" s="6">
        <v>0.41267853456982317</v>
      </c>
    </row>
    <row r="997" spans="1:7">
      <c r="A997" s="6" t="s">
        <v>12</v>
      </c>
      <c r="B997" s="6" t="s">
        <v>72</v>
      </c>
      <c r="C997" s="6">
        <v>0.52589878408402602</v>
      </c>
      <c r="D997" s="6">
        <v>0.38187477094190087</v>
      </c>
      <c r="E997" s="6">
        <v>0.25628732694252482</v>
      </c>
      <c r="F997" s="6">
        <v>0.38573884411240594</v>
      </c>
      <c r="G997" s="6">
        <v>0.30324015353807171</v>
      </c>
    </row>
    <row r="998" spans="1:7">
      <c r="A998" s="6" t="s">
        <v>12</v>
      </c>
      <c r="B998" s="6" t="s">
        <v>73</v>
      </c>
      <c r="C998" s="6">
        <v>0.41651064957536849</v>
      </c>
      <c r="D998" s="6">
        <v>0.27491306180545538</v>
      </c>
      <c r="E998" s="6">
        <v>0.23405277012320341</v>
      </c>
      <c r="F998" s="6">
        <v>0.17554229540163216</v>
      </c>
      <c r="G998" s="6">
        <v>0.20181467512624462</v>
      </c>
    </row>
    <row r="999" spans="1:7">
      <c r="A999" s="6" t="s">
        <v>12</v>
      </c>
      <c r="B999" s="6" t="s">
        <v>74</v>
      </c>
      <c r="C999" s="6">
        <v>0.60655485984605528</v>
      </c>
      <c r="D999" s="6">
        <v>0.5799094984868064</v>
      </c>
      <c r="E999" s="6">
        <v>0.55834086254575677</v>
      </c>
      <c r="F999" s="6">
        <v>0.5650590718408055</v>
      </c>
      <c r="G999" s="6">
        <v>0.59005005443561986</v>
      </c>
    </row>
    <row r="1000" spans="1:7">
      <c r="A1000" s="6" t="s">
        <v>12</v>
      </c>
      <c r="B1000" s="6" t="s">
        <v>75</v>
      </c>
      <c r="C1000" s="6">
        <v>17.865333475282426</v>
      </c>
      <c r="D1000" s="6">
        <v>18.187134057502536</v>
      </c>
      <c r="E1000" s="6">
        <v>18.054485376202969</v>
      </c>
      <c r="F1000" s="6">
        <v>17.61975853163419</v>
      </c>
      <c r="G1000" s="6">
        <v>17.378941987480644</v>
      </c>
    </row>
    <row r="1001" spans="1:7">
      <c r="A1001" s="9" t="s">
        <v>12</v>
      </c>
      <c r="B1001" s="9" t="s">
        <v>76</v>
      </c>
      <c r="C1001" s="9">
        <v>5.5974325997527528</v>
      </c>
      <c r="D1001" s="9">
        <v>5.498392417619427</v>
      </c>
      <c r="E1001" s="9">
        <v>5.5387898306869916</v>
      </c>
      <c r="F1001" s="9">
        <v>5.6754466765513181</v>
      </c>
      <c r="G1001" s="9">
        <v>5.7540902128586131</v>
      </c>
    </row>
    <row r="1002" spans="1:7">
      <c r="A1002" s="9" t="s">
        <v>12</v>
      </c>
      <c r="B1002" s="9" t="s">
        <v>77</v>
      </c>
      <c r="C1002" s="9">
        <v>6.3719393570699001</v>
      </c>
      <c r="D1002" s="9">
        <v>5.9746794016230567</v>
      </c>
      <c r="E1002" s="9">
        <v>6.0526122622437111</v>
      </c>
      <c r="F1002" s="9">
        <v>5.9549013035594323</v>
      </c>
      <c r="G1002" s="9">
        <v>6.6229432442757341</v>
      </c>
    </row>
    <row r="1003" spans="1:7">
      <c r="A1003" s="9" t="s">
        <v>12</v>
      </c>
      <c r="B1003" s="9" t="s">
        <v>78</v>
      </c>
      <c r="C1003" s="9">
        <v>4.6123200200276777E-2</v>
      </c>
      <c r="D1003" s="9">
        <v>3.5640088985298057E-3</v>
      </c>
      <c r="E1003" s="9">
        <v>2.1643025871766367E-2</v>
      </c>
      <c r="F1003" s="9">
        <v>-5.1319861037855206E-2</v>
      </c>
      <c r="G1003" s="9">
        <v>8.3201730833115523E-3</v>
      </c>
    </row>
    <row r="1004" spans="1:7">
      <c r="A1004" s="9" t="s">
        <v>12</v>
      </c>
      <c r="B1004" s="9" t="s">
        <v>79</v>
      </c>
      <c r="C1004" s="9">
        <v>0.25462790706696514</v>
      </c>
      <c r="D1004" s="9">
        <v>0.24914265575828731</v>
      </c>
      <c r="E1004" s="9">
        <v>0.23451143567669214</v>
      </c>
      <c r="F1004" s="9">
        <v>0.25417747603071134</v>
      </c>
      <c r="G1004" s="9">
        <v>0.23498563491586474</v>
      </c>
    </row>
    <row r="1005" spans="1:7">
      <c r="A1005" s="9" t="s">
        <v>12</v>
      </c>
      <c r="B1005" s="9" t="s">
        <v>80</v>
      </c>
      <c r="C1005" s="9">
        <v>9611.7487196358179</v>
      </c>
      <c r="D1005" s="9">
        <v>9814.2635603083709</v>
      </c>
      <c r="E1005" s="9">
        <v>9955.7370111583077</v>
      </c>
      <c r="F1005" s="9">
        <v>10107.048118904422</v>
      </c>
      <c r="G1005" s="9">
        <v>10410.253264523193</v>
      </c>
    </row>
    <row r="1006" spans="1:7">
      <c r="A1006" s="9" t="s">
        <v>12</v>
      </c>
      <c r="B1006" s="9" t="s">
        <v>81</v>
      </c>
      <c r="C1006" s="9">
        <v>61654.24015308563</v>
      </c>
      <c r="D1006" s="9">
        <v>62986.239195348113</v>
      </c>
      <c r="E1006" s="9">
        <v>64921.764005504781</v>
      </c>
      <c r="F1006" s="9">
        <v>64095.524452641606</v>
      </c>
      <c r="G1006" s="9">
        <v>65835.810371333981</v>
      </c>
    </row>
    <row r="1007" spans="1:7">
      <c r="A1007" s="9" t="s">
        <v>12</v>
      </c>
      <c r="B1007" s="9" t="s">
        <v>82</v>
      </c>
      <c r="C1007" s="9">
        <v>79308.182108116729</v>
      </c>
      <c r="D1007" s="9">
        <v>80268.672010058159</v>
      </c>
      <c r="E1007" s="9">
        <v>81649.315767500113</v>
      </c>
      <c r="F1007" s="9">
        <v>82380.666944312237</v>
      </c>
      <c r="G1007" s="9">
        <v>82528.63351466415</v>
      </c>
    </row>
    <row r="1008" spans="1:7">
      <c r="A1008" s="9" t="s">
        <v>12</v>
      </c>
      <c r="B1008" s="9" t="s">
        <v>83</v>
      </c>
      <c r="C1008" s="9">
        <v>0.28633784004468932</v>
      </c>
      <c r="D1008" s="9">
        <v>0.27438426290399076</v>
      </c>
      <c r="E1008" s="9">
        <v>0.25765707414507383</v>
      </c>
      <c r="F1008" s="9">
        <v>0.28527955185359344</v>
      </c>
      <c r="G1008" s="9">
        <v>0.25355233039857172</v>
      </c>
    </row>
    <row r="1009" spans="1:7">
      <c r="A1009" s="9" t="s">
        <v>12</v>
      </c>
      <c r="B1009" s="9" t="s">
        <v>84</v>
      </c>
      <c r="C1009" s="9">
        <v>0.62954687640989782</v>
      </c>
      <c r="D1009" s="9">
        <v>0.63575196090544617</v>
      </c>
      <c r="E1009" s="9">
        <v>0.60418824581370201</v>
      </c>
      <c r="F1009" s="9">
        <v>0.6692825443400553</v>
      </c>
      <c r="G1009" s="9">
        <v>0.62130266577452109</v>
      </c>
    </row>
    <row r="1010" spans="1:7">
      <c r="A1010" s="9" t="s">
        <v>12</v>
      </c>
      <c r="B1010" s="9" t="s">
        <v>85</v>
      </c>
      <c r="C1010" s="9">
        <v>4.912812737062721E-2</v>
      </c>
      <c r="D1010" s="9">
        <v>5.0804398463243361E-2</v>
      </c>
      <c r="E1010" s="9">
        <v>5.935823578789419E-2</v>
      </c>
      <c r="F1010" s="9">
        <v>5.4017445108345073E-2</v>
      </c>
      <c r="G1010" s="9">
        <v>6.2620475246423279E-2</v>
      </c>
    </row>
    <row r="1011" spans="1:7">
      <c r="A1011" s="9" t="s">
        <v>12</v>
      </c>
      <c r="B1011" s="9" t="s">
        <v>86</v>
      </c>
      <c r="C1011" s="9">
        <v>472.20721535273145</v>
      </c>
      <c r="D1011" s="9">
        <v>498.60775654119595</v>
      </c>
      <c r="E1011" s="9">
        <v>590.95498495059974</v>
      </c>
      <c r="F1011" s="9">
        <v>545.95691697032191</v>
      </c>
      <c r="G1011" s="9">
        <v>651.8950068600717</v>
      </c>
    </row>
    <row r="1012" spans="1:7">
      <c r="A1012" s="9" t="s">
        <v>12</v>
      </c>
      <c r="B1012" s="9" t="s">
        <v>87</v>
      </c>
      <c r="C1012" s="9">
        <v>0.46536299927774522</v>
      </c>
      <c r="D1012" s="9">
        <v>0.55628359285773077</v>
      </c>
      <c r="E1012" s="9">
        <v>0.61769535453924007</v>
      </c>
      <c r="F1012" s="9">
        <v>0.57920339169242829</v>
      </c>
      <c r="G1012" s="9">
        <v>0.59149735474347209</v>
      </c>
    </row>
    <row r="1013" spans="1:7">
      <c r="A1013" s="9" t="s">
        <v>12</v>
      </c>
      <c r="B1013" s="9" t="s">
        <v>88</v>
      </c>
      <c r="C1013" s="9">
        <v>8.9110465641340184</v>
      </c>
      <c r="D1013" s="9">
        <v>7.2774046469448113</v>
      </c>
      <c r="E1013" s="9">
        <v>8.6044806509223424</v>
      </c>
      <c r="F1013" s="9">
        <v>7.0568293807891438</v>
      </c>
      <c r="G1013" s="9">
        <v>6.5160876341957161</v>
      </c>
    </row>
    <row r="1014" spans="1:7">
      <c r="A1014" s="9" t="s">
        <v>12</v>
      </c>
      <c r="B1014" s="9" t="s">
        <v>89</v>
      </c>
      <c r="C1014" s="9">
        <v>41.051903420289847</v>
      </c>
      <c r="D1014" s="9">
        <v>44.726342744160547</v>
      </c>
      <c r="E1014" s="9">
        <v>40.053758217461848</v>
      </c>
      <c r="F1014" s="9">
        <v>39.757526988759103</v>
      </c>
      <c r="G1014" s="9">
        <v>48.166939056248999</v>
      </c>
    </row>
    <row r="1015" spans="1:7">
      <c r="A1015" s="9" t="s">
        <v>12</v>
      </c>
      <c r="B1015" s="9" t="s">
        <v>90</v>
      </c>
      <c r="C1015" s="9">
        <v>37.578157322335066</v>
      </c>
      <c r="D1015" s="9">
        <v>36.957819304665286</v>
      </c>
      <c r="E1015" s="9">
        <v>40.318201308938669</v>
      </c>
      <c r="F1015" s="9">
        <v>41.522151031599428</v>
      </c>
      <c r="G1015" s="9">
        <v>39.529202219799771</v>
      </c>
    </row>
    <row r="1016" spans="1:7">
      <c r="A1016" s="9" t="s">
        <v>12</v>
      </c>
      <c r="B1016" s="9" t="s">
        <v>91</v>
      </c>
      <c r="C1016" s="9">
        <v>331.40490584508069</v>
      </c>
      <c r="D1016" s="9">
        <v>299.52957164064645</v>
      </c>
      <c r="E1016" s="9">
        <v>306.53235914467001</v>
      </c>
      <c r="F1016" s="9">
        <v>255.23077106627429</v>
      </c>
      <c r="G1016" s="9">
        <v>279.1539874048741</v>
      </c>
    </row>
    <row r="1017" spans="1:7">
      <c r="A1017" s="9" t="s">
        <v>12</v>
      </c>
      <c r="B1017" s="9" t="s">
        <v>92</v>
      </c>
      <c r="C1017" s="9">
        <v>3.7871910939008019E-2</v>
      </c>
      <c r="D1017" s="9">
        <v>1.8576105366142286E-2</v>
      </c>
      <c r="E1017" s="9">
        <v>8.068527257654487E-2</v>
      </c>
      <c r="F1017" s="9">
        <v>-2.1995925309289847E-2</v>
      </c>
      <c r="G1017" s="9">
        <v>6.0714962777322877E-2</v>
      </c>
    </row>
    <row r="1018" spans="1:7">
      <c r="A1018" s="9" t="s">
        <v>12</v>
      </c>
      <c r="B1018" s="9" t="s">
        <v>93</v>
      </c>
      <c r="C1018" s="9">
        <v>2.858671903868081</v>
      </c>
      <c r="D1018" s="9">
        <v>2.8511158563803365</v>
      </c>
      <c r="E1018" s="9">
        <v>2.9838709677419355</v>
      </c>
      <c r="F1018" s="9">
        <v>2.6831943327832266</v>
      </c>
      <c r="G1018" s="9">
        <v>3.1209997917388619</v>
      </c>
    </row>
    <row r="1019" spans="1:7">
      <c r="A1019" s="9" t="s">
        <v>12</v>
      </c>
      <c r="B1019" s="9" t="s">
        <v>94</v>
      </c>
      <c r="C1019" s="9">
        <v>0.38917265796884187</v>
      </c>
      <c r="D1019" s="9">
        <v>0.26969111650887212</v>
      </c>
      <c r="E1019" s="9">
        <v>0.36479167621137099</v>
      </c>
      <c r="F1019" s="9">
        <v>9.7370229922004378E-2</v>
      </c>
      <c r="G1019" s="9">
        <v>0.34986170837349589</v>
      </c>
    </row>
    <row r="1020" spans="1:7">
      <c r="A1020" s="9" t="s">
        <v>12</v>
      </c>
      <c r="B1020" s="9" t="s">
        <v>95</v>
      </c>
      <c r="C1020" s="9">
        <v>14311.648448043186</v>
      </c>
      <c r="D1020" s="9">
        <v>14900.036798856734</v>
      </c>
      <c r="E1020" s="9">
        <v>15668.026859504133</v>
      </c>
      <c r="F1020" s="9">
        <v>15535.364920104048</v>
      </c>
      <c r="G1020" s="9">
        <v>16647.74871039057</v>
      </c>
    </row>
    <row r="1021" spans="1:7">
      <c r="A1021" s="9" t="s">
        <v>12</v>
      </c>
      <c r="B1021" s="9" t="s">
        <v>96</v>
      </c>
      <c r="C1021" s="9">
        <v>684.90290358160894</v>
      </c>
      <c r="D1021" s="9">
        <v>652.49120260973223</v>
      </c>
      <c r="E1021" s="9">
        <v>739.9473813908271</v>
      </c>
      <c r="F1021" s="9">
        <v>746.51288536921265</v>
      </c>
      <c r="G1021" s="9">
        <v>775.26712531568353</v>
      </c>
    </row>
    <row r="1022" spans="1:7">
      <c r="A1022" s="9" t="s">
        <v>12</v>
      </c>
      <c r="B1022" s="9" t="s">
        <v>97</v>
      </c>
      <c r="C1022" s="9">
        <v>16589.646460696124</v>
      </c>
      <c r="D1022" s="9">
        <v>17085.294141745188</v>
      </c>
      <c r="E1022" s="9">
        <v>18041.217287866773</v>
      </c>
      <c r="F1022" s="9">
        <v>17804.798551959113</v>
      </c>
      <c r="G1022" s="9">
        <v>19032.009267059821</v>
      </c>
    </row>
    <row r="1023" spans="1:7">
      <c r="A1023" s="9" t="s">
        <v>12</v>
      </c>
      <c r="B1023" s="9" t="s">
        <v>98</v>
      </c>
      <c r="C1023" s="9">
        <v>9025.0164801853407</v>
      </c>
      <c r="D1023" s="9">
        <v>7684.2598742925766</v>
      </c>
      <c r="E1023" s="9">
        <v>6978.1376919735239</v>
      </c>
      <c r="F1023" s="9">
        <v>7571.7608688003756</v>
      </c>
      <c r="G1023" s="9">
        <v>7854.1016942495326</v>
      </c>
    </row>
    <row r="1024" spans="1:7">
      <c r="A1024" s="9" t="s">
        <v>12</v>
      </c>
      <c r="B1024" s="9" t="s">
        <v>105</v>
      </c>
      <c r="C1024" s="9">
        <v>0.36470292370006174</v>
      </c>
      <c r="D1024" s="9">
        <v>0.34826211438780891</v>
      </c>
      <c r="E1024" s="9">
        <v>0.34885014183700158</v>
      </c>
      <c r="F1024" s="9">
        <v>0.34808838006064069</v>
      </c>
      <c r="G1024" s="9">
        <v>0.3540231768728398</v>
      </c>
    </row>
    <row r="1025" spans="1:7">
      <c r="A1025" s="9" t="s">
        <v>12</v>
      </c>
      <c r="B1025" s="9" t="s">
        <v>106</v>
      </c>
      <c r="C1025" s="9">
        <v>0.22364455312096668</v>
      </c>
      <c r="D1025" s="9">
        <v>0.22041273379783338</v>
      </c>
      <c r="E1025" s="9">
        <v>0.21790747177779343</v>
      </c>
      <c r="F1025" s="9">
        <v>0.21011463665142199</v>
      </c>
      <c r="G1025" s="9">
        <v>0.20608646498700356</v>
      </c>
    </row>
    <row r="1026" spans="1:7">
      <c r="A1026" s="9" t="s">
        <v>12</v>
      </c>
      <c r="B1026" s="9" t="s">
        <v>107</v>
      </c>
      <c r="C1026" s="9">
        <v>0.41165252317897166</v>
      </c>
      <c r="D1026" s="9">
        <v>0.43132515181435782</v>
      </c>
      <c r="E1026" s="9">
        <v>0.43324238638520485</v>
      </c>
      <c r="F1026" s="9">
        <v>0.44179698328793721</v>
      </c>
      <c r="G1026" s="9">
        <v>0.43989035814015681</v>
      </c>
    </row>
    <row r="1027" spans="1:7">
      <c r="A1027" s="9" t="s">
        <v>12</v>
      </c>
      <c r="B1027" s="9" t="s">
        <v>99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</row>
    <row r="1028" spans="1:7">
      <c r="A1028" s="9" t="s">
        <v>12</v>
      </c>
      <c r="B1028" s="9" t="s">
        <v>108</v>
      </c>
      <c r="C1028" s="9">
        <v>0.35874214442069757</v>
      </c>
      <c r="D1028" s="9">
        <v>0.32917854648912931</v>
      </c>
      <c r="E1028" s="9">
        <v>0.33405816935615096</v>
      </c>
      <c r="F1028" s="9">
        <v>0.34103363688943295</v>
      </c>
      <c r="G1028" s="9">
        <v>0.32257261486770011</v>
      </c>
    </row>
    <row r="1029" spans="1:7">
      <c r="A1029" s="9" t="s">
        <v>12</v>
      </c>
      <c r="B1029" s="9" t="s">
        <v>109</v>
      </c>
      <c r="C1029" s="9">
        <v>0.17423099779582712</v>
      </c>
      <c r="D1029" s="9">
        <v>0.18634528377808868</v>
      </c>
      <c r="E1029" s="9">
        <v>0.17789932240646031</v>
      </c>
      <c r="F1029" s="9">
        <v>0.16133261641401694</v>
      </c>
      <c r="G1029" s="9">
        <v>0.17673918382666753</v>
      </c>
    </row>
    <row r="1030" spans="1:7">
      <c r="A1030" s="9" t="s">
        <v>12</v>
      </c>
      <c r="B1030" s="9" t="s">
        <v>110</v>
      </c>
      <c r="C1030" s="9">
        <v>0.46702685778347491</v>
      </c>
      <c r="D1030" s="9">
        <v>0.48447616973278185</v>
      </c>
      <c r="E1030" s="9">
        <v>0.48804250823738909</v>
      </c>
      <c r="F1030" s="9">
        <v>0.49763374669655008</v>
      </c>
      <c r="G1030" s="9">
        <v>0.50068820130563252</v>
      </c>
    </row>
    <row r="1031" spans="1:7">
      <c r="A1031" s="9" t="s">
        <v>12</v>
      </c>
      <c r="B1031" s="9" t="s">
        <v>100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</row>
    <row r="1032" spans="1:7">
      <c r="A1032" s="9" t="s">
        <v>12</v>
      </c>
      <c r="B1032" s="9" t="s">
        <v>101</v>
      </c>
      <c r="C1032" s="9">
        <v>-1112946.9999999995</v>
      </c>
      <c r="D1032" s="9">
        <v>-1056665.0000000005</v>
      </c>
      <c r="E1032" s="9">
        <v>-1112446.0000000002</v>
      </c>
      <c r="F1032" s="9">
        <v>-1089452.9999999995</v>
      </c>
      <c r="G1032" s="9">
        <v>-1196173.9999999998</v>
      </c>
    </row>
    <row r="1033" spans="1:7">
      <c r="A1033" s="9" t="s">
        <v>13</v>
      </c>
      <c r="B1033" s="9" t="s">
        <v>46</v>
      </c>
      <c r="C1033" s="9">
        <v>16.463013698630139</v>
      </c>
      <c r="D1033" s="9">
        <v>17.150684931506856</v>
      </c>
      <c r="E1033" s="9">
        <v>16.600000000000001</v>
      </c>
      <c r="F1033" s="9">
        <v>16.657534246575342</v>
      </c>
      <c r="G1033" s="9">
        <v>16.669398907103826</v>
      </c>
    </row>
    <row r="1034" spans="1:7">
      <c r="A1034" s="9" t="s">
        <v>13</v>
      </c>
      <c r="B1034" s="9" t="s">
        <v>47</v>
      </c>
      <c r="C1034" s="9">
        <v>3.2341227125941883</v>
      </c>
      <c r="D1034" s="9">
        <v>3.3529726834493867</v>
      </c>
      <c r="E1034" s="9">
        <v>3.1491683991683987</v>
      </c>
      <c r="F1034" s="9">
        <v>3.1259640102827775</v>
      </c>
      <c r="G1034" s="9">
        <v>3.2059905412506571</v>
      </c>
    </row>
    <row r="1035" spans="1:7">
      <c r="A1035" s="9" t="s">
        <v>13</v>
      </c>
      <c r="B1035" s="9" t="s">
        <v>48</v>
      </c>
      <c r="C1035" s="9">
        <v>3.2121001390820587</v>
      </c>
      <c r="D1035" s="9">
        <v>3.3189113747383114</v>
      </c>
      <c r="E1035" s="9">
        <v>3.1797876575978767</v>
      </c>
      <c r="F1035" s="9">
        <v>3.2057142857142855</v>
      </c>
      <c r="G1035" s="9">
        <v>3.2130376344086025</v>
      </c>
    </row>
    <row r="1036" spans="1:7">
      <c r="A1036" s="9" t="s">
        <v>13</v>
      </c>
      <c r="B1036" s="9" t="s">
        <v>49</v>
      </c>
      <c r="C1036" s="9">
        <v>6292.1744564924666</v>
      </c>
      <c r="D1036" s="9">
        <v>6291.7922604835385</v>
      </c>
      <c r="E1036" s="9">
        <v>6573.044271689404</v>
      </c>
      <c r="F1036" s="9">
        <v>7005.0784008230376</v>
      </c>
      <c r="G1036" s="9">
        <v>6626.8160057121568</v>
      </c>
    </row>
    <row r="1037" spans="1:7">
      <c r="A1037" s="9" t="s">
        <v>13</v>
      </c>
      <c r="B1037" s="9" t="s">
        <v>50</v>
      </c>
      <c r="C1037" s="9">
        <v>20211.094446828029</v>
      </c>
      <c r="D1037" s="9">
        <v>20881.900900809287</v>
      </c>
      <c r="E1037" s="9">
        <v>20900.885047962394</v>
      </c>
      <c r="F1037" s="9">
        <v>22456.279902066995</v>
      </c>
      <c r="G1037" s="9">
        <v>21292.209222654456</v>
      </c>
    </row>
    <row r="1038" spans="1:7">
      <c r="A1038" s="9" t="s">
        <v>13</v>
      </c>
      <c r="B1038" s="9" t="s">
        <v>51</v>
      </c>
      <c r="C1038" s="9">
        <v>12.654794520547945</v>
      </c>
      <c r="D1038" s="9">
        <v>13.03013698630137</v>
      </c>
      <c r="E1038" s="9">
        <v>13.128602739726029</v>
      </c>
      <c r="F1038" s="9">
        <v>13.832876712328767</v>
      </c>
      <c r="G1038" s="9">
        <v>13.062841530054644</v>
      </c>
    </row>
    <row r="1039" spans="1:7">
      <c r="A1039" s="9" t="s">
        <v>13</v>
      </c>
      <c r="B1039" s="9" t="s">
        <v>358</v>
      </c>
      <c r="C1039" s="9">
        <v>1437.9999999999998</v>
      </c>
      <c r="D1039" s="9">
        <v>1433</v>
      </c>
      <c r="E1039" s="9">
        <v>1507</v>
      </c>
      <c r="F1039" s="9">
        <v>1575</v>
      </c>
      <c r="G1039" s="9">
        <v>1487.9999999999998</v>
      </c>
    </row>
    <row r="1040" spans="1:7">
      <c r="A1040" s="9" t="s">
        <v>13</v>
      </c>
      <c r="B1040" s="9" t="s">
        <v>356</v>
      </c>
      <c r="C1040" s="9">
        <v>4619</v>
      </c>
      <c r="D1040" s="9">
        <v>4756</v>
      </c>
      <c r="E1040" s="9">
        <v>4791.9400000000005</v>
      </c>
      <c r="F1040" s="9">
        <v>5049</v>
      </c>
      <c r="G1040" s="9">
        <v>4781</v>
      </c>
    </row>
    <row r="1041" spans="1:7">
      <c r="A1041" s="9" t="s">
        <v>13</v>
      </c>
      <c r="B1041" s="9" t="s">
        <v>52</v>
      </c>
      <c r="C1041" s="9">
        <v>12.332589852478455</v>
      </c>
      <c r="D1041" s="9">
        <v>12.456009053636148</v>
      </c>
      <c r="E1041" s="9">
        <v>13.050075626151285</v>
      </c>
      <c r="F1041" s="9">
        <v>13.225662807725147</v>
      </c>
      <c r="G1041" s="9">
        <v>12.031314125996969</v>
      </c>
    </row>
    <row r="1042" spans="1:7">
      <c r="A1042" s="9" t="s">
        <v>13</v>
      </c>
      <c r="B1042" s="9" t="s">
        <v>53</v>
      </c>
      <c r="C1042" s="9">
        <v>6.7179743172071475</v>
      </c>
      <c r="D1042" s="9">
        <v>6.8676860753116999</v>
      </c>
      <c r="E1042" s="9">
        <v>7.0677949091271648</v>
      </c>
      <c r="F1042" s="9">
        <v>7.2216158678306863</v>
      </c>
      <c r="G1042" s="9">
        <v>6.4196282068710158</v>
      </c>
    </row>
    <row r="1043" spans="1:7">
      <c r="A1043" s="9" t="s">
        <v>13</v>
      </c>
      <c r="B1043" s="9" t="s">
        <v>54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</row>
    <row r="1044" spans="1:7">
      <c r="A1044" s="9" t="s">
        <v>13</v>
      </c>
      <c r="B1044" s="9" t="s">
        <v>55</v>
      </c>
      <c r="C1044" s="9">
        <v>0.25048367739852395</v>
      </c>
      <c r="D1044" s="9">
        <v>0.21538106327474418</v>
      </c>
      <c r="E1044" s="9">
        <v>0.19944525811937827</v>
      </c>
      <c r="F1044" s="9">
        <v>0.20265316924782609</v>
      </c>
      <c r="G1044" s="9">
        <v>0.177493314540073</v>
      </c>
    </row>
    <row r="1045" spans="1:7">
      <c r="A1045" s="9" t="s">
        <v>13</v>
      </c>
      <c r="B1045" s="9" t="s">
        <v>56</v>
      </c>
      <c r="C1045" s="9">
        <v>1007773.724137931</v>
      </c>
      <c r="D1045" s="9">
        <v>977940.7</v>
      </c>
      <c r="E1045" s="9">
        <v>994803.10519999999</v>
      </c>
      <c r="F1045" s="9">
        <v>1252133.7944</v>
      </c>
      <c r="G1045" s="9">
        <v>939105.34966666671</v>
      </c>
    </row>
    <row r="1046" spans="1:7">
      <c r="A1046" s="9" t="s">
        <v>13</v>
      </c>
      <c r="B1046" s="9" t="s">
        <v>57</v>
      </c>
      <c r="C1046" s="9">
        <v>658178.58620689658</v>
      </c>
      <c r="D1046" s="9">
        <v>632581.56666666665</v>
      </c>
      <c r="E1046" s="9">
        <v>718570.94170000008</v>
      </c>
      <c r="F1046" s="9">
        <v>721966.4</v>
      </c>
      <c r="G1046" s="9">
        <v>656561.42466666689</v>
      </c>
    </row>
    <row r="1047" spans="1:7">
      <c r="A1047" s="9" t="s">
        <v>13</v>
      </c>
      <c r="B1047" s="9" t="s">
        <v>58</v>
      </c>
      <c r="C1047" s="9">
        <v>0.18050794036223053</v>
      </c>
      <c r="D1047" s="9">
        <v>0.15712741589198831</v>
      </c>
      <c r="E1047" s="9">
        <v>0.14704214303488633</v>
      </c>
      <c r="F1047" s="9">
        <v>0.14215213064626619</v>
      </c>
      <c r="G1047" s="9">
        <v>0.13151411726704337</v>
      </c>
    </row>
    <row r="1048" spans="1:7">
      <c r="A1048" s="9" t="s">
        <v>13</v>
      </c>
      <c r="B1048" s="9" t="s">
        <v>59</v>
      </c>
      <c r="C1048" s="9">
        <v>4.8195681370753629</v>
      </c>
      <c r="D1048" s="9">
        <v>5.2373934512304805</v>
      </c>
      <c r="E1048" s="9">
        <v>6.1283295630470667</v>
      </c>
      <c r="F1048" s="9">
        <v>9.0104768176773486</v>
      </c>
      <c r="G1048" s="9">
        <v>8.6943169518928158</v>
      </c>
    </row>
    <row r="1049" spans="1:7">
      <c r="A1049" s="9" t="s">
        <v>13</v>
      </c>
      <c r="B1049" s="9" t="s">
        <v>60</v>
      </c>
      <c r="C1049" s="9">
        <v>5.4171876593082686</v>
      </c>
      <c r="D1049" s="9">
        <v>5.2369961906592568</v>
      </c>
      <c r="E1049" s="9">
        <v>4.9538992462109706</v>
      </c>
      <c r="F1049" s="9">
        <v>5.1211422968763989</v>
      </c>
      <c r="G1049" s="9">
        <v>5.6636359895321577</v>
      </c>
    </row>
    <row r="1050" spans="1:7">
      <c r="A1050" s="9" t="s">
        <v>13</v>
      </c>
      <c r="B1050" s="9" t="s">
        <v>61</v>
      </c>
      <c r="C1050" s="9">
        <v>0.81473700634124324</v>
      </c>
      <c r="D1050" s="9">
        <v>1.0781918615227462</v>
      </c>
      <c r="E1050" s="9">
        <v>1.2513351947094928</v>
      </c>
      <c r="F1050" s="9">
        <v>0.77180815158848171</v>
      </c>
      <c r="G1050" s="9">
        <v>1.0057531763130767</v>
      </c>
    </row>
    <row r="1051" spans="1:7">
      <c r="A1051" s="9" t="s">
        <v>13</v>
      </c>
      <c r="B1051" s="9" t="s">
        <v>62</v>
      </c>
      <c r="C1051" s="9">
        <v>4.4135832563335455</v>
      </c>
      <c r="D1051" s="9">
        <v>5.6464866715944355</v>
      </c>
      <c r="E1051" s="9">
        <v>6.1989884778286148</v>
      </c>
      <c r="F1051" s="9">
        <v>3.9525393701737648</v>
      </c>
      <c r="G1051" s="9">
        <v>5.6962198859530231</v>
      </c>
    </row>
    <row r="1052" spans="1:7">
      <c r="A1052" s="9" t="s">
        <v>13</v>
      </c>
      <c r="B1052" s="9" t="s">
        <v>63</v>
      </c>
      <c r="C1052" s="9">
        <v>3.0703016877844526E-2</v>
      </c>
      <c r="D1052" s="9">
        <v>4.4394440815368238E-2</v>
      </c>
      <c r="E1052" s="9">
        <v>5.596801464209003E-2</v>
      </c>
      <c r="F1052" s="9">
        <v>3.1977188937448379E-2</v>
      </c>
      <c r="G1052" s="9">
        <v>5.2322122603387117E-2</v>
      </c>
    </row>
    <row r="1053" spans="1:7">
      <c r="A1053" s="9" t="s">
        <v>13</v>
      </c>
      <c r="B1053" s="9" t="s">
        <v>64</v>
      </c>
      <c r="C1053" s="9">
        <v>0.54466481155636293</v>
      </c>
      <c r="D1053" s="9">
        <v>0.58558655906936641</v>
      </c>
      <c r="E1053" s="9">
        <v>0.60653921446823189</v>
      </c>
      <c r="F1053" s="9">
        <v>0.58934187634225121</v>
      </c>
      <c r="G1053" s="9">
        <v>0.60292925935085984</v>
      </c>
    </row>
    <row r="1054" spans="1:7">
      <c r="A1054" s="9" t="s">
        <v>13</v>
      </c>
      <c r="B1054" s="9" t="s">
        <v>65</v>
      </c>
      <c r="C1054" s="9">
        <v>2.2012100001917983E-2</v>
      </c>
      <c r="D1054" s="9">
        <v>2.5256537361681371E-2</v>
      </c>
      <c r="E1054" s="9">
        <v>2.1750198602002759E-2</v>
      </c>
      <c r="F1054" s="9">
        <v>2.6055935311145795E-2</v>
      </c>
      <c r="G1054" s="9">
        <v>2.5220405945744141E-2</v>
      </c>
    </row>
    <row r="1055" spans="1:7">
      <c r="A1055" s="9" t="s">
        <v>13</v>
      </c>
      <c r="B1055" s="9" t="s">
        <v>66</v>
      </c>
      <c r="C1055" s="9">
        <v>9.7605243850760817E-3</v>
      </c>
      <c r="D1055" s="9">
        <v>8.931946974592089E-3</v>
      </c>
      <c r="E1055" s="9">
        <v>9.8000006292066275E-3</v>
      </c>
      <c r="F1055" s="9">
        <v>8.8672252361407054E-3</v>
      </c>
      <c r="G1055" s="9">
        <v>8.7682888332827752E-3</v>
      </c>
    </row>
    <row r="1056" spans="1:7">
      <c r="A1056" s="9" t="s">
        <v>13</v>
      </c>
      <c r="B1056" s="9" t="s">
        <v>67</v>
      </c>
      <c r="C1056" s="9">
        <v>2.7091365185960944E-2</v>
      </c>
      <c r="D1056" s="9">
        <v>1.8038047239322473E-2</v>
      </c>
      <c r="E1056" s="9">
        <v>3.6782143423872662E-2</v>
      </c>
      <c r="F1056" s="9">
        <v>5.150566223229569E-2</v>
      </c>
      <c r="G1056" s="9">
        <v>3.825082829559965E-2</v>
      </c>
    </row>
    <row r="1057" spans="1:7">
      <c r="A1057" s="9" t="s">
        <v>13</v>
      </c>
      <c r="B1057" s="9" t="s">
        <v>68</v>
      </c>
      <c r="C1057" s="9">
        <v>7.1070622910708467E-2</v>
      </c>
      <c r="D1057" s="9">
        <v>6.0829720639194021E-2</v>
      </c>
      <c r="E1057" s="9">
        <v>4.1062778024590463E-2</v>
      </c>
      <c r="F1057" s="9">
        <v>5.8697958272285577E-2</v>
      </c>
      <c r="G1057" s="9">
        <v>4.361740561364482E-2</v>
      </c>
    </row>
    <row r="1058" spans="1:7">
      <c r="A1058" s="9" t="s">
        <v>13</v>
      </c>
      <c r="B1058" s="9" t="s">
        <v>69</v>
      </c>
      <c r="C1058" s="9">
        <v>0.76438551959914025</v>
      </c>
      <c r="D1058" s="9">
        <v>0.76285139603561225</v>
      </c>
      <c r="E1058" s="9">
        <v>0.60682912836251302</v>
      </c>
      <c r="F1058" s="9">
        <v>0.61133582780837081</v>
      </c>
      <c r="G1058" s="9">
        <v>0.59992925923712104</v>
      </c>
    </row>
    <row r="1059" spans="1:7">
      <c r="A1059" s="9" t="s">
        <v>13</v>
      </c>
      <c r="B1059" s="9" t="s">
        <v>70</v>
      </c>
      <c r="C1059" s="9">
        <v>0.22853784648584013</v>
      </c>
      <c r="D1059" s="9">
        <v>0.22775704293356164</v>
      </c>
      <c r="E1059" s="9">
        <v>0.22926971700019769</v>
      </c>
      <c r="F1059" s="9">
        <v>0.2248368840261589</v>
      </c>
      <c r="G1059" s="9">
        <v>0.22454222340221602</v>
      </c>
    </row>
    <row r="1060" spans="1:7">
      <c r="A1060" s="9" t="s">
        <v>13</v>
      </c>
      <c r="B1060" s="9" t="s">
        <v>71</v>
      </c>
      <c r="C1060" s="9">
        <v>7.0766339150200135E-3</v>
      </c>
      <c r="D1060" s="9">
        <v>9.391561030826296E-3</v>
      </c>
      <c r="E1060" s="9">
        <v>6.2458744272474755E-3</v>
      </c>
      <c r="F1060" s="9">
        <v>4.1270472218376975E-3</v>
      </c>
      <c r="G1060" s="9">
        <v>7.3299273093796174E-3</v>
      </c>
    </row>
    <row r="1061" spans="1:7">
      <c r="A1061" s="9" t="s">
        <v>13</v>
      </c>
      <c r="B1061" s="9" t="s">
        <v>368</v>
      </c>
      <c r="C1061" s="9">
        <v>0.45533518844363702</v>
      </c>
      <c r="D1061" s="9">
        <v>0.41441344093063381</v>
      </c>
      <c r="E1061" s="9">
        <v>0.39346078522494476</v>
      </c>
      <c r="F1061" s="9">
        <v>0.41065812323767226</v>
      </c>
      <c r="G1061" s="9">
        <v>0.39707074025923467</v>
      </c>
    </row>
    <row r="1062" spans="1:7">
      <c r="A1062" s="9" t="s">
        <v>13</v>
      </c>
      <c r="B1062" s="9" t="s">
        <v>72</v>
      </c>
      <c r="C1062" s="9">
        <v>0.43268695333580959</v>
      </c>
      <c r="D1062" s="9">
        <v>0.33155845706750003</v>
      </c>
      <c r="E1062" s="9">
        <v>0.29546507254742305</v>
      </c>
      <c r="F1062" s="9">
        <v>0.31129722685736011</v>
      </c>
      <c r="G1062" s="9">
        <v>0.25739876389383803</v>
      </c>
    </row>
    <row r="1063" spans="1:7">
      <c r="A1063" s="9" t="s">
        <v>13</v>
      </c>
      <c r="B1063" s="9" t="s">
        <v>73</v>
      </c>
      <c r="C1063" s="9">
        <v>0.21390957919991194</v>
      </c>
      <c r="D1063" s="9">
        <v>0.18842562785919559</v>
      </c>
      <c r="E1063" s="9">
        <v>0.1240264713500218</v>
      </c>
      <c r="F1063" s="9">
        <v>0.15443742407133534</v>
      </c>
      <c r="G1063" s="9">
        <v>0.1995166370465771</v>
      </c>
    </row>
    <row r="1064" spans="1:7">
      <c r="A1064" s="9" t="s">
        <v>13</v>
      </c>
      <c r="B1064" s="9" t="s">
        <v>74</v>
      </c>
      <c r="C1064" s="9">
        <v>0.56190292260036512</v>
      </c>
      <c r="D1064" s="9">
        <v>0.57466302336638653</v>
      </c>
      <c r="E1064" s="9">
        <v>0.58573414877369179</v>
      </c>
      <c r="F1064" s="9">
        <v>0.60024192215068628</v>
      </c>
      <c r="G1064" s="9">
        <v>0.60153890215800565</v>
      </c>
    </row>
    <row r="1065" spans="1:7">
      <c r="A1065" s="9" t="s">
        <v>13</v>
      </c>
      <c r="B1065" s="9" t="s">
        <v>75</v>
      </c>
      <c r="C1065" s="9">
        <v>15.302724978093446</v>
      </c>
      <c r="D1065" s="9">
        <v>14.819559686460186</v>
      </c>
      <c r="E1065" s="9">
        <v>14.699864188056369</v>
      </c>
      <c r="F1065" s="9">
        <v>16.376976068558605</v>
      </c>
      <c r="G1065" s="9">
        <v>14.825755080120267</v>
      </c>
    </row>
    <row r="1066" spans="1:7">
      <c r="A1066" s="9" t="s">
        <v>13</v>
      </c>
      <c r="B1066" s="9" t="s">
        <v>76</v>
      </c>
      <c r="C1066" s="9">
        <v>6.534783846873979</v>
      </c>
      <c r="D1066" s="9">
        <v>6.7478388100399824</v>
      </c>
      <c r="E1066" s="9">
        <v>6.8027839387284921</v>
      </c>
      <c r="F1066" s="9">
        <v>6.1061333656086454</v>
      </c>
      <c r="G1066" s="9">
        <v>6.7450190199141487</v>
      </c>
    </row>
    <row r="1067" spans="1:7">
      <c r="A1067" s="9" t="s">
        <v>13</v>
      </c>
      <c r="B1067" s="9" t="s">
        <v>77</v>
      </c>
      <c r="C1067" s="9">
        <v>7.4256592286398462</v>
      </c>
      <c r="D1067" s="9">
        <v>7.4209910647547579</v>
      </c>
      <c r="E1067" s="9">
        <v>7.8087482719259835</v>
      </c>
      <c r="F1067" s="9">
        <v>6.9523933819652797</v>
      </c>
      <c r="G1067" s="9">
        <v>7.6623190338752796</v>
      </c>
    </row>
    <row r="1068" spans="1:7">
      <c r="A1068" s="9" t="s">
        <v>13</v>
      </c>
      <c r="B1068" s="9" t="s">
        <v>78</v>
      </c>
      <c r="C1068" s="9">
        <v>9.4955608473961964E-2</v>
      </c>
      <c r="D1068" s="9">
        <v>7.6684003930965736E-2</v>
      </c>
      <c r="E1068" s="9">
        <v>5.0679495659770854E-2</v>
      </c>
      <c r="F1068" s="9">
        <v>7.6068994726397152E-2</v>
      </c>
      <c r="G1068" s="9">
        <v>5.7076969432899527E-2</v>
      </c>
    </row>
    <row r="1069" spans="1:7">
      <c r="A1069" s="9" t="s">
        <v>13</v>
      </c>
      <c r="B1069" s="9" t="s">
        <v>79</v>
      </c>
      <c r="C1069" s="9">
        <v>0.28381620099918581</v>
      </c>
      <c r="D1069" s="9">
        <v>0.27693216660898112</v>
      </c>
      <c r="E1069" s="9">
        <v>0.3942168932293636</v>
      </c>
      <c r="F1069" s="9">
        <v>0.37508190758223503</v>
      </c>
      <c r="G1069" s="9">
        <v>0.38313165565132246</v>
      </c>
    </row>
    <row r="1070" spans="1:7">
      <c r="A1070" s="9" t="s">
        <v>13</v>
      </c>
      <c r="B1070" s="9" t="s">
        <v>80</v>
      </c>
      <c r="C1070" s="9">
        <v>12535.394488087399</v>
      </c>
      <c r="D1070" s="9">
        <v>12910.998748352993</v>
      </c>
      <c r="E1070" s="9">
        <v>13113.189176940055</v>
      </c>
      <c r="F1070" s="9">
        <v>12369.479574963707</v>
      </c>
      <c r="G1070" s="9">
        <v>13623.034259945083</v>
      </c>
    </row>
    <row r="1071" spans="1:7">
      <c r="A1071" s="9" t="s">
        <v>13</v>
      </c>
      <c r="B1071" s="9" t="s">
        <v>81</v>
      </c>
      <c r="C1071" s="9">
        <v>61800.408580183823</v>
      </c>
      <c r="D1071" s="9">
        <v>64160.959581684547</v>
      </c>
      <c r="E1071" s="9">
        <v>66238.554987271433</v>
      </c>
      <c r="F1071" s="9">
        <v>65419.929865762402</v>
      </c>
      <c r="G1071" s="9">
        <v>66433.241480666053</v>
      </c>
    </row>
    <row r="1072" spans="1:7">
      <c r="A1072" s="9" t="s">
        <v>13</v>
      </c>
      <c r="B1072" s="9" t="s">
        <v>82</v>
      </c>
      <c r="C1072" s="9">
        <v>77923.048300014547</v>
      </c>
      <c r="D1072" s="9">
        <v>81062.570661390593</v>
      </c>
      <c r="E1072" s="9">
        <v>82685.546753383183</v>
      </c>
      <c r="F1072" s="9">
        <v>84424.911494713699</v>
      </c>
      <c r="G1072" s="9">
        <v>86160.853566217993</v>
      </c>
    </row>
    <row r="1073" spans="1:7">
      <c r="A1073" s="9" t="s">
        <v>13</v>
      </c>
      <c r="B1073" s="9" t="s">
        <v>83</v>
      </c>
      <c r="C1073" s="9">
        <v>0.26088241308165744</v>
      </c>
      <c r="D1073" s="9">
        <v>0.263425160563384</v>
      </c>
      <c r="E1073" s="9">
        <v>0.24808851228803605</v>
      </c>
      <c r="F1073" s="9">
        <v>0.29050752068900582</v>
      </c>
      <c r="G1073" s="9">
        <v>0.29695392917555019</v>
      </c>
    </row>
    <row r="1074" spans="1:7">
      <c r="A1074" s="9" t="s">
        <v>13</v>
      </c>
      <c r="B1074" s="9" t="s">
        <v>84</v>
      </c>
      <c r="C1074" s="9">
        <v>0.57512917130307373</v>
      </c>
      <c r="D1074" s="9">
        <v>0.5927908904638135</v>
      </c>
      <c r="E1074" s="9">
        <v>0.5804049988767529</v>
      </c>
      <c r="F1074" s="9">
        <v>0.5793895256354592</v>
      </c>
      <c r="G1074" s="9">
        <v>0.59250279661828431</v>
      </c>
    </row>
    <row r="1075" spans="1:7">
      <c r="A1075" s="9" t="s">
        <v>13</v>
      </c>
      <c r="B1075" s="9" t="s">
        <v>85</v>
      </c>
      <c r="C1075" s="9">
        <v>4.0717115937874741E-2</v>
      </c>
      <c r="D1075" s="9">
        <v>3.9342734253807805E-2</v>
      </c>
      <c r="E1075" s="9">
        <v>3.8754752977709979E-2</v>
      </c>
      <c r="F1075" s="9">
        <v>3.6847501427197671E-2</v>
      </c>
      <c r="G1075" s="9">
        <v>4.2108209409722673E-2</v>
      </c>
    </row>
    <row r="1076" spans="1:7">
      <c r="A1076" s="9" t="s">
        <v>13</v>
      </c>
      <c r="B1076" s="9" t="s">
        <v>86</v>
      </c>
      <c r="C1076" s="9">
        <v>510.40511069845059</v>
      </c>
      <c r="D1076" s="9">
        <v>507.95399270769707</v>
      </c>
      <c r="E1076" s="9">
        <v>508.1984073022918</v>
      </c>
      <c r="F1076" s="9">
        <v>455.78441629216763</v>
      </c>
      <c r="G1076" s="9">
        <v>573.64157941359394</v>
      </c>
    </row>
    <row r="1077" spans="1:7">
      <c r="A1077" s="9" t="s">
        <v>13</v>
      </c>
      <c r="B1077" s="9" t="s">
        <v>87</v>
      </c>
      <c r="C1077" s="9">
        <v>0.54789449729356066</v>
      </c>
      <c r="D1077" s="9">
        <v>0.5899978177346008</v>
      </c>
      <c r="E1077" s="9">
        <v>0.60909737288930099</v>
      </c>
      <c r="F1077" s="9">
        <v>0.59231458690655414</v>
      </c>
      <c r="G1077" s="9">
        <v>0.60586617913726371</v>
      </c>
    </row>
    <row r="1078" spans="1:7">
      <c r="A1078" s="9" t="s">
        <v>13</v>
      </c>
      <c r="B1078" s="9" t="s">
        <v>88</v>
      </c>
      <c r="C1078" s="9">
        <v>2.8489046569387653</v>
      </c>
      <c r="D1078" s="9">
        <v>2.7310311573626733</v>
      </c>
      <c r="E1078" s="9">
        <v>2.9243240633581933</v>
      </c>
      <c r="F1078" s="9">
        <v>3.9323371051471327</v>
      </c>
      <c r="G1078" s="9">
        <v>3.1591840896145698</v>
      </c>
    </row>
    <row r="1079" spans="1:7">
      <c r="A1079" s="9" t="s">
        <v>13</v>
      </c>
      <c r="B1079" s="9" t="s">
        <v>89</v>
      </c>
      <c r="C1079" s="9">
        <v>58.497696025718199</v>
      </c>
      <c r="D1079" s="9">
        <v>64.141412950555193</v>
      </c>
      <c r="E1079" s="9">
        <v>61.209707959134874</v>
      </c>
      <c r="F1079" s="9">
        <v>51.35788966199172</v>
      </c>
      <c r="G1079" s="9">
        <v>59.868529935864252</v>
      </c>
    </row>
    <row r="1080" spans="1:7">
      <c r="A1080" s="9" t="s">
        <v>13</v>
      </c>
      <c r="B1080" s="9" t="s">
        <v>90</v>
      </c>
      <c r="C1080" s="9">
        <v>50.133370730898321</v>
      </c>
      <c r="D1080" s="9">
        <v>61.77648336990822</v>
      </c>
      <c r="E1080" s="9">
        <v>61.822473216405477</v>
      </c>
      <c r="F1080" s="9">
        <v>60.679871741128544</v>
      </c>
      <c r="G1080" s="9">
        <v>61.497614788759634</v>
      </c>
    </row>
    <row r="1081" spans="1:7">
      <c r="A1081" s="9" t="s">
        <v>13</v>
      </c>
      <c r="B1081" s="9" t="s">
        <v>91</v>
      </c>
      <c r="C1081" s="9">
        <v>119.45423053991183</v>
      </c>
      <c r="D1081" s="9">
        <v>127.46506549388154</v>
      </c>
      <c r="E1081" s="9">
        <v>134.8777690771872</v>
      </c>
      <c r="F1081" s="9">
        <v>128.47763329714806</v>
      </c>
      <c r="G1081" s="9">
        <v>125.3144601077863</v>
      </c>
    </row>
    <row r="1082" spans="1:7">
      <c r="A1082" s="9" t="s">
        <v>13</v>
      </c>
      <c r="B1082" s="9" t="s">
        <v>92</v>
      </c>
      <c r="C1082" s="9">
        <v>6.6705398866643603E-2</v>
      </c>
      <c r="D1082" s="9">
        <v>5.6671115394135989E-2</v>
      </c>
      <c r="E1082" s="9">
        <v>7.4111413519199754E-2</v>
      </c>
      <c r="F1082" s="9">
        <v>8.645530869688009E-2</v>
      </c>
      <c r="G1082" s="9">
        <v>7.8748363817355865E-2</v>
      </c>
    </row>
    <row r="1083" spans="1:7">
      <c r="A1083" s="9" t="s">
        <v>13</v>
      </c>
      <c r="B1083" s="9" t="s">
        <v>93</v>
      </c>
      <c r="C1083" s="9">
        <v>2.1879483723909954</v>
      </c>
      <c r="D1083" s="9">
        <v>2.5387613793239066</v>
      </c>
      <c r="E1083" s="9">
        <v>2.8857168687181414</v>
      </c>
      <c r="F1083" s="9">
        <v>2.9207589611606717</v>
      </c>
      <c r="G1083" s="9">
        <v>3.1404258260893916</v>
      </c>
    </row>
    <row r="1084" spans="1:7">
      <c r="A1084" s="9" t="s">
        <v>13</v>
      </c>
      <c r="B1084" s="9" t="s">
        <v>94</v>
      </c>
      <c r="C1084" s="9">
        <v>0.53259308492234503</v>
      </c>
      <c r="D1084" s="9">
        <v>0.50302221955413873</v>
      </c>
      <c r="E1084" s="9">
        <v>0.42463562586027459</v>
      </c>
      <c r="F1084" s="9">
        <v>0.57818101860051596</v>
      </c>
      <c r="G1084" s="9">
        <v>0.50142965384038618</v>
      </c>
    </row>
    <row r="1085" spans="1:7">
      <c r="A1085" s="9" t="s">
        <v>13</v>
      </c>
      <c r="B1085" s="9" t="s">
        <v>95</v>
      </c>
      <c r="C1085" s="9">
        <v>20444.93326157159</v>
      </c>
      <c r="D1085" s="9">
        <v>20436.304231387257</v>
      </c>
      <c r="E1085" s="9">
        <v>20455.370561385073</v>
      </c>
      <c r="F1085" s="9">
        <v>19461.137902313625</v>
      </c>
      <c r="G1085" s="9">
        <v>20001.243226484497</v>
      </c>
    </row>
    <row r="1086" spans="1:7">
      <c r="A1086" s="9" t="s">
        <v>13</v>
      </c>
      <c r="B1086" s="9" t="s">
        <v>96</v>
      </c>
      <c r="C1086" s="9">
        <v>1979.7932995714855</v>
      </c>
      <c r="D1086" s="9">
        <v>2036.02654260997</v>
      </c>
      <c r="E1086" s="9">
        <v>0</v>
      </c>
      <c r="F1086" s="9">
        <v>1670.4551502953966</v>
      </c>
      <c r="G1086" s="9">
        <v>1605.5855781679247</v>
      </c>
    </row>
    <row r="1087" spans="1:7">
      <c r="A1087" s="9" t="s">
        <v>13</v>
      </c>
      <c r="B1087" s="9" t="s">
        <v>97</v>
      </c>
      <c r="C1087" s="9">
        <v>26416.332406119611</v>
      </c>
      <c r="D1087" s="9">
        <v>26625.666434054427</v>
      </c>
      <c r="E1087" s="9">
        <v>26115.549409492291</v>
      </c>
      <c r="F1087" s="9">
        <v>24032.960774603176</v>
      </c>
      <c r="G1087" s="9">
        <v>25579.546948924733</v>
      </c>
    </row>
    <row r="1088" spans="1:7">
      <c r="A1088" s="9" t="s">
        <v>13</v>
      </c>
      <c r="B1088" s="9" t="s">
        <v>98</v>
      </c>
      <c r="C1088" s="9">
        <v>12028.285694130229</v>
      </c>
      <c r="D1088" s="9">
        <v>11034.034044007769</v>
      </c>
      <c r="E1088" s="9">
        <v>10275.444585252539</v>
      </c>
      <c r="F1088" s="9">
        <v>9869.330577638817</v>
      </c>
      <c r="G1088" s="9">
        <v>10156.889652478996</v>
      </c>
    </row>
    <row r="1089" spans="1:7">
      <c r="A1089" s="9" t="s">
        <v>13</v>
      </c>
      <c r="B1089" s="9" t="s">
        <v>105</v>
      </c>
      <c r="C1089" s="9">
        <v>0.39583834237260618</v>
      </c>
      <c r="D1089" s="9">
        <v>0.42328202950228477</v>
      </c>
      <c r="E1089" s="9">
        <v>0.42404449639411951</v>
      </c>
      <c r="F1089" s="9">
        <v>0.42337049859811127</v>
      </c>
      <c r="G1089" s="9">
        <v>0.41491789290724951</v>
      </c>
    </row>
    <row r="1090" spans="1:7">
      <c r="A1090" s="9" t="s">
        <v>13</v>
      </c>
      <c r="B1090" s="9" t="s">
        <v>106</v>
      </c>
      <c r="C1090" s="9">
        <v>0.16853421458893905</v>
      </c>
      <c r="D1090" s="9">
        <v>0.15989919053700757</v>
      </c>
      <c r="E1090" s="9">
        <v>0.15538948326822924</v>
      </c>
      <c r="F1090" s="9">
        <v>0.15752611211007966</v>
      </c>
      <c r="G1090" s="9">
        <v>0.16072537734690359</v>
      </c>
    </row>
    <row r="1091" spans="1:7">
      <c r="A1091" s="9" t="s">
        <v>13</v>
      </c>
      <c r="B1091" s="9" t="s">
        <v>107</v>
      </c>
      <c r="C1091" s="9">
        <v>0.43562744303845469</v>
      </c>
      <c r="D1091" s="9">
        <v>0.41681877996070776</v>
      </c>
      <c r="E1091" s="9">
        <v>0.42056602033765117</v>
      </c>
      <c r="F1091" s="9">
        <v>0.41910338929180907</v>
      </c>
      <c r="G1091" s="9">
        <v>0.42435672974584709</v>
      </c>
    </row>
    <row r="1092" spans="1:7">
      <c r="A1092" s="9" t="s">
        <v>13</v>
      </c>
      <c r="B1092" s="9" t="s">
        <v>99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</row>
    <row r="1093" spans="1:7">
      <c r="A1093" s="9" t="s">
        <v>13</v>
      </c>
      <c r="B1093" s="9" t="s">
        <v>108</v>
      </c>
      <c r="C1093" s="9">
        <v>0.36654880273052981</v>
      </c>
      <c r="D1093" s="9">
        <v>0.38514689580479161</v>
      </c>
      <c r="E1093" s="9">
        <v>0.37080566183984798</v>
      </c>
      <c r="F1093" s="9">
        <v>0.39680686422323563</v>
      </c>
      <c r="G1093" s="9">
        <v>0.35156095704208817</v>
      </c>
    </row>
    <row r="1094" spans="1:7">
      <c r="A1094" s="9" t="s">
        <v>13</v>
      </c>
      <c r="B1094" s="9" t="s">
        <v>109</v>
      </c>
      <c r="C1094" s="9">
        <v>0.10958947339796604</v>
      </c>
      <c r="D1094" s="9">
        <v>0.11026470612730503</v>
      </c>
      <c r="E1094" s="9">
        <v>8.7572628046675358E-2</v>
      </c>
      <c r="F1094" s="9">
        <v>0.10242109047164422</v>
      </c>
      <c r="G1094" s="9">
        <v>0.11805841695746061</v>
      </c>
    </row>
    <row r="1095" spans="1:7">
      <c r="A1095" s="9" t="s">
        <v>13</v>
      </c>
      <c r="B1095" s="9" t="s">
        <v>110</v>
      </c>
      <c r="C1095" s="9">
        <v>0.52386172387150409</v>
      </c>
      <c r="D1095" s="9">
        <v>0.50458839806790345</v>
      </c>
      <c r="E1095" s="9">
        <v>0.54162171011347648</v>
      </c>
      <c r="F1095" s="9">
        <v>0.50077204530512009</v>
      </c>
      <c r="G1095" s="9">
        <v>0.53038062600045133</v>
      </c>
    </row>
    <row r="1096" spans="1:7">
      <c r="A1096" s="9" t="s">
        <v>13</v>
      </c>
      <c r="B1096" s="9" t="s">
        <v>100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</row>
    <row r="1097" spans="1:7">
      <c r="A1097" s="9" t="s">
        <v>13</v>
      </c>
      <c r="B1097" s="9" t="s">
        <v>101</v>
      </c>
      <c r="C1097" s="9">
        <v>-1622357.0000000007</v>
      </c>
      <c r="D1097" s="9">
        <v>-1496307.9999999998</v>
      </c>
      <c r="E1097" s="9">
        <v>-1682255.0000000002</v>
      </c>
      <c r="F1097" s="9">
        <v>-1492821.97</v>
      </c>
      <c r="G1097" s="9">
        <v>-1486320.9800000042</v>
      </c>
    </row>
    <row r="1098" spans="1:7">
      <c r="A1098" s="9" t="s">
        <v>14</v>
      </c>
      <c r="B1098" s="9" t="s">
        <v>46</v>
      </c>
      <c r="C1098" s="9">
        <v>86.835616438356169</v>
      </c>
      <c r="D1098" s="9">
        <v>90.66849315068491</v>
      </c>
      <c r="E1098" s="9">
        <v>91.468493150684949</v>
      </c>
      <c r="F1098" s="9">
        <v>89.999999999999986</v>
      </c>
      <c r="G1098" s="9">
        <v>87.655737704918039</v>
      </c>
    </row>
    <row r="1099" spans="1:7">
      <c r="A1099" s="9" t="s">
        <v>14</v>
      </c>
      <c r="B1099" s="9" t="s">
        <v>47</v>
      </c>
      <c r="C1099" s="9">
        <v>4.6610294117647042</v>
      </c>
      <c r="D1099" s="9">
        <v>4.4511096166778721</v>
      </c>
      <c r="E1099" s="9">
        <v>4.6453318491721198</v>
      </c>
      <c r="F1099" s="9">
        <v>4.5701168614357259</v>
      </c>
      <c r="G1099" s="9">
        <v>4.4857382550335574</v>
      </c>
    </row>
    <row r="1100" spans="1:7">
      <c r="A1100" s="9" t="s">
        <v>14</v>
      </c>
      <c r="B1100" s="9" t="s">
        <v>48</v>
      </c>
      <c r="C1100" s="9">
        <v>4.7514176245210722</v>
      </c>
      <c r="D1100" s="9">
        <v>4.5299217002237118</v>
      </c>
      <c r="E1100" s="9">
        <v>4.7356687898089183</v>
      </c>
      <c r="F1100" s="9">
        <v>4.6576393917451133</v>
      </c>
      <c r="G1100" s="9">
        <v>4.5627994772760312</v>
      </c>
    </row>
    <row r="1101" spans="1:7">
      <c r="A1101" s="9" t="s">
        <v>14</v>
      </c>
      <c r="B1101" s="9" t="s">
        <v>49</v>
      </c>
      <c r="C1101" s="9">
        <v>17836.721563283863</v>
      </c>
      <c r="D1101" s="9">
        <v>19379.038993948889</v>
      </c>
      <c r="E1101" s="9">
        <v>18840.846162054127</v>
      </c>
      <c r="F1101" s="9">
        <v>19282.433763918671</v>
      </c>
      <c r="G1101" s="9">
        <v>19357.434409977213</v>
      </c>
    </row>
    <row r="1102" spans="1:7">
      <c r="A1102" s="9" t="s">
        <v>14</v>
      </c>
      <c r="B1102" s="9" t="s">
        <v>50</v>
      </c>
      <c r="C1102" s="9">
        <v>84749.713199461999</v>
      </c>
      <c r="D1102" s="9">
        <v>87785.529268170576</v>
      </c>
      <c r="E1102" s="9">
        <v>89224.007143230861</v>
      </c>
      <c r="F1102" s="9">
        <v>89810.623067543595</v>
      </c>
      <c r="G1102" s="9">
        <v>88324.09160724908</v>
      </c>
    </row>
    <row r="1103" spans="1:7">
      <c r="A1103" s="9" t="s">
        <v>14</v>
      </c>
      <c r="B1103" s="9" t="s">
        <v>51</v>
      </c>
      <c r="C1103" s="9">
        <v>84.939726027397256</v>
      </c>
      <c r="D1103" s="9">
        <v>88.761643835616411</v>
      </c>
      <c r="E1103" s="9">
        <v>89.627397260274009</v>
      </c>
      <c r="F1103" s="9">
        <v>88.112328767123259</v>
      </c>
      <c r="G1103" s="9">
        <v>85.857923497267791</v>
      </c>
    </row>
    <row r="1104" spans="1:7">
      <c r="A1104" s="9" t="s">
        <v>14</v>
      </c>
      <c r="B1104" s="9" t="s">
        <v>358</v>
      </c>
      <c r="C1104" s="9">
        <v>6525</v>
      </c>
      <c r="D1104" s="9">
        <v>7152</v>
      </c>
      <c r="E1104" s="9">
        <v>6908.0000000000009</v>
      </c>
      <c r="F1104" s="9">
        <v>6904.9999999999964</v>
      </c>
      <c r="G1104" s="9">
        <v>6886.9999999999964</v>
      </c>
    </row>
    <row r="1105" spans="1:7">
      <c r="A1105" s="9" t="s">
        <v>14</v>
      </c>
      <c r="B1105" s="9" t="s">
        <v>356</v>
      </c>
      <c r="C1105" s="9">
        <v>31002.999999999996</v>
      </c>
      <c r="D1105" s="9">
        <v>32397.999999999989</v>
      </c>
      <c r="E1105" s="9">
        <v>32714.000000000011</v>
      </c>
      <c r="F1105" s="9">
        <v>32160.999999999989</v>
      </c>
      <c r="G1105" s="9">
        <v>31424.000000000011</v>
      </c>
    </row>
    <row r="1106" spans="1:7">
      <c r="A1106" s="9" t="s">
        <v>14</v>
      </c>
      <c r="B1106" s="9" t="s">
        <v>52</v>
      </c>
      <c r="C1106" s="9">
        <v>13.292260211192524</v>
      </c>
      <c r="D1106" s="9">
        <v>13.540889624188019</v>
      </c>
      <c r="E1106" s="9">
        <v>15.116081039497885</v>
      </c>
      <c r="F1106" s="9">
        <v>13.89075265507813</v>
      </c>
      <c r="G1106" s="9">
        <v>14.120123875052972</v>
      </c>
    </row>
    <row r="1107" spans="1:7">
      <c r="A1107" s="9" t="s">
        <v>14</v>
      </c>
      <c r="B1107" s="9" t="s">
        <v>53</v>
      </c>
      <c r="C1107" s="9">
        <v>14.588699919638227</v>
      </c>
      <c r="D1107" s="9">
        <v>13.033754013814647</v>
      </c>
      <c r="E1107" s="9">
        <v>12.585083168754545</v>
      </c>
      <c r="F1107" s="9">
        <v>13.773943533901665</v>
      </c>
      <c r="G1107" s="9">
        <v>10.859333908792218</v>
      </c>
    </row>
    <row r="1108" spans="1:7">
      <c r="A1108" s="9" t="s">
        <v>14</v>
      </c>
      <c r="B1108" s="9" t="s">
        <v>54</v>
      </c>
      <c r="C1108" s="9">
        <v>12.239510878547105</v>
      </c>
      <c r="D1108" s="9">
        <v>14.048234755069597</v>
      </c>
      <c r="E1108" s="9">
        <v>17.799669613493766</v>
      </c>
      <c r="F1108" s="9">
        <v>14.00637044346413</v>
      </c>
      <c r="G1108" s="9">
        <v>18.38838995674913</v>
      </c>
    </row>
    <row r="1109" spans="1:7">
      <c r="A1109" s="9" t="s">
        <v>14</v>
      </c>
      <c r="B1109" s="9" t="s">
        <v>55</v>
      </c>
      <c r="C1109" s="9">
        <v>0.1641662658450217</v>
      </c>
      <c r="D1109" s="9">
        <v>0.14634166413754587</v>
      </c>
      <c r="E1109" s="9">
        <v>0.18836158055799854</v>
      </c>
      <c r="F1109" s="9">
        <v>0.14740966451139903</v>
      </c>
      <c r="G1109" s="9">
        <v>0.18867563840636151</v>
      </c>
    </row>
    <row r="1110" spans="1:7">
      <c r="A1110" s="9" t="s">
        <v>14</v>
      </c>
      <c r="B1110" s="9" t="s">
        <v>56</v>
      </c>
      <c r="C1110" s="9">
        <v>710146.44915254239</v>
      </c>
      <c r="D1110" s="9">
        <v>577101.16279069765</v>
      </c>
      <c r="E1110" s="9">
        <v>675832.65891472867</v>
      </c>
      <c r="F1110" s="9">
        <v>658658.7583333333</v>
      </c>
      <c r="G1110" s="9">
        <v>641774.33333333337</v>
      </c>
    </row>
    <row r="1111" spans="1:7">
      <c r="A1111" s="9" t="s">
        <v>14</v>
      </c>
      <c r="B1111" s="9" t="s">
        <v>57</v>
      </c>
      <c r="C1111" s="9">
        <v>687603.6101694915</v>
      </c>
      <c r="D1111" s="9">
        <v>631365.07751937979</v>
      </c>
      <c r="E1111" s="9">
        <v>858364.51937984501</v>
      </c>
      <c r="F1111" s="9">
        <v>735014.52500000002</v>
      </c>
      <c r="G1111" s="9">
        <v>822361.01550387591</v>
      </c>
    </row>
    <row r="1112" spans="1:7">
      <c r="A1112" s="9" t="s">
        <v>14</v>
      </c>
      <c r="B1112" s="9" t="s">
        <v>58</v>
      </c>
      <c r="C1112" s="9">
        <v>0.13533372188006923</v>
      </c>
      <c r="D1112" s="9">
        <v>0.12510074517578279</v>
      </c>
      <c r="E1112" s="9">
        <v>0.16318523988380879</v>
      </c>
      <c r="F1112" s="9">
        <v>0.12533286529019658</v>
      </c>
      <c r="G1112" s="9">
        <v>0.1700752395501301</v>
      </c>
    </row>
    <row r="1113" spans="1:7">
      <c r="A1113" s="9" t="s">
        <v>14</v>
      </c>
      <c r="B1113" s="9" t="s">
        <v>59</v>
      </c>
      <c r="C1113" s="9">
        <v>5.5311012238944413</v>
      </c>
      <c r="D1113" s="9">
        <v>4.5336284975222174</v>
      </c>
      <c r="E1113" s="9">
        <v>5.9453925131002778</v>
      </c>
      <c r="F1113" s="9">
        <v>4.699459084650992</v>
      </c>
      <c r="G1113" s="9">
        <v>6.378023556760402</v>
      </c>
    </row>
    <row r="1114" spans="1:7">
      <c r="A1114" s="9" t="s">
        <v>14</v>
      </c>
      <c r="B1114" s="9" t="s">
        <v>60</v>
      </c>
      <c r="C1114" s="9">
        <v>5.0919442900321119</v>
      </c>
      <c r="D1114" s="9">
        <v>4.9057418291754296</v>
      </c>
      <c r="E1114" s="9">
        <v>4.2200228564191669</v>
      </c>
      <c r="F1114" s="9">
        <v>4.7352605693476368</v>
      </c>
      <c r="G1114" s="9">
        <v>4.516728911218844</v>
      </c>
    </row>
    <row r="1115" spans="1:7">
      <c r="A1115" s="9" t="s">
        <v>14</v>
      </c>
      <c r="B1115" s="9" t="s">
        <v>61</v>
      </c>
      <c r="C1115" s="9">
        <v>0.58788914950258719</v>
      </c>
      <c r="D1115" s="9">
        <v>0.70783468877269373</v>
      </c>
      <c r="E1115" s="9">
        <v>1.2947036866758332</v>
      </c>
      <c r="F1115" s="9">
        <v>0.78859786440009094</v>
      </c>
      <c r="G1115" s="9">
        <v>0.70332302805181068</v>
      </c>
    </row>
    <row r="1116" spans="1:7">
      <c r="A1116" s="9" t="s">
        <v>14</v>
      </c>
      <c r="B1116" s="9" t="s">
        <v>62</v>
      </c>
      <c r="C1116" s="9">
        <v>2.9934987979815331</v>
      </c>
      <c r="D1116" s="9">
        <v>3.4724542408535757</v>
      </c>
      <c r="E1116" s="9">
        <v>5.463679150062176</v>
      </c>
      <c r="F1116" s="9">
        <v>3.7342163723655051</v>
      </c>
      <c r="G1116" s="9">
        <v>3.1767194547275954</v>
      </c>
    </row>
    <row r="1117" spans="1:7">
      <c r="A1117" s="9" t="s">
        <v>14</v>
      </c>
      <c r="B1117" s="9" t="s">
        <v>63</v>
      </c>
      <c r="C1117" s="9">
        <v>3.1032150496270072E-2</v>
      </c>
      <c r="D1117" s="9">
        <v>3.3135658107915578E-2</v>
      </c>
      <c r="E1117" s="9">
        <v>7.1639776678983719E-2</v>
      </c>
      <c r="F1117" s="9">
        <v>3.7419381333528776E-2</v>
      </c>
      <c r="G1117" s="9">
        <v>3.4777873636511247E-2</v>
      </c>
    </row>
    <row r="1118" spans="1:7">
      <c r="A1118" s="9" t="s">
        <v>14</v>
      </c>
      <c r="B1118" s="9" t="s">
        <v>64</v>
      </c>
      <c r="C1118" s="9">
        <v>0.52653120900618222</v>
      </c>
      <c r="D1118" s="9">
        <v>0.53652184645460477</v>
      </c>
      <c r="E1118" s="9">
        <v>0.58510976240207424</v>
      </c>
      <c r="F1118" s="9">
        <v>0.54642722321470016</v>
      </c>
      <c r="G1118" s="9">
        <v>0.54263744509972234</v>
      </c>
    </row>
    <row r="1119" spans="1:7">
      <c r="A1119" s="9" t="s">
        <v>14</v>
      </c>
      <c r="B1119" s="9" t="s">
        <v>65</v>
      </c>
      <c r="C1119" s="9">
        <v>1.3794723160196115E-2</v>
      </c>
      <c r="D1119" s="9">
        <v>8.5725063365068421E-3</v>
      </c>
      <c r="E1119" s="9">
        <v>1.5600000627618014E-2</v>
      </c>
      <c r="F1119" s="9">
        <v>1.3209101057428221E-2</v>
      </c>
      <c r="G1119" s="9">
        <v>1.6261389720816151E-2</v>
      </c>
    </row>
    <row r="1120" spans="1:7">
      <c r="A1120" s="9" t="s">
        <v>14</v>
      </c>
      <c r="B1120" s="9" t="s">
        <v>66</v>
      </c>
      <c r="C1120" s="9">
        <v>1.1248553197892015E-2</v>
      </c>
      <c r="D1120" s="9">
        <v>1.5672968597917121E-2</v>
      </c>
      <c r="E1120" s="9">
        <v>7.2000007001996854E-3</v>
      </c>
      <c r="F1120" s="9">
        <v>1.2221521264605807E-2</v>
      </c>
      <c r="G1120" s="9">
        <v>1.1137166622215063E-2</v>
      </c>
    </row>
    <row r="1121" spans="1:7">
      <c r="A1121" s="9" t="s">
        <v>14</v>
      </c>
      <c r="B1121" s="9" t="s">
        <v>67</v>
      </c>
      <c r="C1121" s="9">
        <v>1.6373432610133361E-2</v>
      </c>
      <c r="D1121" s="9">
        <v>4.8150282424868525E-3</v>
      </c>
      <c r="E1121" s="9">
        <v>2.2589243209987907E-2</v>
      </c>
      <c r="F1121" s="9">
        <v>7.0980335645726179E-3</v>
      </c>
      <c r="G1121" s="9">
        <v>2.3407583499487621E-2</v>
      </c>
    </row>
    <row r="1122" spans="1:7">
      <c r="A1122" s="9" t="s">
        <v>14</v>
      </c>
      <c r="B1122" s="9" t="s">
        <v>68</v>
      </c>
      <c r="C1122" s="9">
        <v>7.51297659985255E-2</v>
      </c>
      <c r="D1122" s="9">
        <v>4.2461504012182766E-2</v>
      </c>
      <c r="E1122" s="9">
        <v>4.3295105461331931E-2</v>
      </c>
      <c r="F1122" s="9">
        <v>2.4010528765288697E-2</v>
      </c>
      <c r="G1122" s="9">
        <v>4.5242236391822552E-2</v>
      </c>
    </row>
    <row r="1123" spans="1:7">
      <c r="A1123" s="9" t="s">
        <v>14</v>
      </c>
      <c r="B1123" s="9" t="s">
        <v>69</v>
      </c>
      <c r="C1123" s="9">
        <v>0.63418165289794981</v>
      </c>
      <c r="D1123" s="9">
        <v>0.63094145162547977</v>
      </c>
      <c r="E1123" s="9">
        <v>0.63334980071580571</v>
      </c>
      <c r="F1123" s="9">
        <v>0.64190205009698253</v>
      </c>
      <c r="G1123" s="9">
        <v>0.64421938082609265</v>
      </c>
    </row>
    <row r="1124" spans="1:7">
      <c r="A1124" s="9" t="s">
        <v>14</v>
      </c>
      <c r="B1124" s="9" t="s">
        <v>70</v>
      </c>
      <c r="C1124" s="9">
        <v>0.36581834710205013</v>
      </c>
      <c r="D1124" s="9">
        <v>0.3690585483745204</v>
      </c>
      <c r="E1124" s="9">
        <v>0.36665019928419451</v>
      </c>
      <c r="F1124" s="9">
        <v>0.3580979499030173</v>
      </c>
      <c r="G1124" s="9">
        <v>0.35578061917390741</v>
      </c>
    </row>
    <row r="1125" spans="1:7">
      <c r="A1125" s="9" t="s">
        <v>14</v>
      </c>
      <c r="B1125" s="9" t="s">
        <v>71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</row>
    <row r="1126" spans="1:7">
      <c r="A1126" s="9" t="s">
        <v>14</v>
      </c>
      <c r="B1126" s="9" t="s">
        <v>368</v>
      </c>
      <c r="C1126" s="9">
        <v>0.473468790993818</v>
      </c>
      <c r="D1126" s="9">
        <v>0.46347815354539534</v>
      </c>
      <c r="E1126" s="9">
        <v>0.41489023759792615</v>
      </c>
      <c r="F1126" s="9">
        <v>0.45357277678529978</v>
      </c>
      <c r="G1126" s="9">
        <v>0.45736255490027772</v>
      </c>
    </row>
    <row r="1127" spans="1:7">
      <c r="A1127" s="9" t="s">
        <v>14</v>
      </c>
      <c r="B1127" s="9" t="s">
        <v>72</v>
      </c>
      <c r="C1127" s="9">
        <v>0.36514651737693266</v>
      </c>
      <c r="D1127" s="9">
        <v>0.36092655151877379</v>
      </c>
      <c r="E1127" s="9">
        <v>0.34130431164774439</v>
      </c>
      <c r="F1127" s="9">
        <v>0.34295556545839978</v>
      </c>
      <c r="G1127" s="9">
        <v>0.33198783686628719</v>
      </c>
    </row>
    <row r="1128" spans="1:7">
      <c r="A1128" s="9" t="s">
        <v>14</v>
      </c>
      <c r="B1128" s="9" t="s">
        <v>73</v>
      </c>
      <c r="C1128" s="9">
        <v>0.27712396618315294</v>
      </c>
      <c r="D1128" s="9">
        <v>0.23403992257467882</v>
      </c>
      <c r="E1128" s="9">
        <v>9.0531681015355182E-3</v>
      </c>
      <c r="F1128" s="9">
        <v>0.2291846799754621</v>
      </c>
      <c r="G1128" s="9">
        <v>0.25588720505917822</v>
      </c>
    </row>
    <row r="1129" spans="1:7">
      <c r="A1129" s="9" t="s">
        <v>14</v>
      </c>
      <c r="B1129" s="9" t="s">
        <v>74</v>
      </c>
      <c r="C1129" s="9">
        <v>0.73038979751937427</v>
      </c>
      <c r="D1129" s="9">
        <v>0.74568725264164992</v>
      </c>
      <c r="E1129" s="9">
        <v>0.74832281784265353</v>
      </c>
      <c r="F1129" s="9">
        <v>0.74449656419467602</v>
      </c>
      <c r="G1129" s="9">
        <v>0.7455897689143407</v>
      </c>
    </row>
    <row r="1130" spans="1:7">
      <c r="A1130" s="9" t="s">
        <v>14</v>
      </c>
      <c r="B1130" s="9" t="s">
        <v>75</v>
      </c>
      <c r="C1130" s="9">
        <v>14.098949153262453</v>
      </c>
      <c r="D1130" s="9">
        <v>14.972833539843686</v>
      </c>
      <c r="E1130" s="9">
        <v>14.312510853207732</v>
      </c>
      <c r="F1130" s="9">
        <v>14.889680285955945</v>
      </c>
      <c r="G1130" s="9">
        <v>14.497018887548743</v>
      </c>
    </row>
    <row r="1131" spans="1:7">
      <c r="A1131" s="9" t="s">
        <v>14</v>
      </c>
      <c r="B1131" s="9" t="s">
        <v>76</v>
      </c>
      <c r="C1131" s="9">
        <v>7.0927271893068937</v>
      </c>
      <c r="D1131" s="9">
        <v>6.6787625557910246</v>
      </c>
      <c r="E1131" s="9">
        <v>6.9868942651378259</v>
      </c>
      <c r="F1131" s="9">
        <v>6.7160609280724941</v>
      </c>
      <c r="G1131" s="9">
        <v>6.8979699051015517</v>
      </c>
    </row>
    <row r="1132" spans="1:7">
      <c r="A1132" s="9" t="s">
        <v>14</v>
      </c>
      <c r="B1132" s="9" t="s">
        <v>77</v>
      </c>
      <c r="C1132" s="9">
        <v>5.4485747805802767</v>
      </c>
      <c r="D1132" s="9">
        <v>5.3814359147605906</v>
      </c>
      <c r="E1132" s="9">
        <v>5.3851240869364236</v>
      </c>
      <c r="F1132" s="9">
        <v>5.2631001083748341</v>
      </c>
      <c r="G1132" s="9">
        <v>5.5180137279781496</v>
      </c>
    </row>
    <row r="1133" spans="1:7">
      <c r="A1133" s="9" t="s">
        <v>14</v>
      </c>
      <c r="B1133" s="9" t="s">
        <v>78</v>
      </c>
      <c r="C1133" s="9">
        <v>7.5395983021089755E-2</v>
      </c>
      <c r="D1133" s="9">
        <v>4.3160591610008354E-2</v>
      </c>
      <c r="E1133" s="9">
        <v>4.1328907568389923E-2</v>
      </c>
      <c r="F1133" s="9">
        <v>2.3462744747706789E-2</v>
      </c>
      <c r="G1133" s="9">
        <v>4.2978772909478595E-2</v>
      </c>
    </row>
    <row r="1134" spans="1:7">
      <c r="A1134" s="9" t="s">
        <v>14</v>
      </c>
      <c r="B1134" s="9" t="s">
        <v>79</v>
      </c>
      <c r="C1134" s="9">
        <v>0.27330752835525551</v>
      </c>
      <c r="D1134" s="9">
        <v>0.27758741615553068</v>
      </c>
      <c r="E1134" s="9">
        <v>0.29426537570680028</v>
      </c>
      <c r="F1134" s="9">
        <v>0.28257904629065744</v>
      </c>
      <c r="G1134" s="9">
        <v>0.2900135579999415</v>
      </c>
    </row>
    <row r="1135" spans="1:7">
      <c r="A1135" s="9" t="s">
        <v>14</v>
      </c>
      <c r="B1135" s="9" t="s">
        <v>80</v>
      </c>
      <c r="C1135" s="9">
        <v>14022.387024017231</v>
      </c>
      <c r="D1135" s="9">
        <v>13835.570849706246</v>
      </c>
      <c r="E1135" s="9">
        <v>14236.133170080358</v>
      </c>
      <c r="F1135" s="9">
        <v>14210.683638532208</v>
      </c>
      <c r="G1135" s="9">
        <v>14438.617953210925</v>
      </c>
    </row>
    <row r="1136" spans="1:7">
      <c r="A1136" s="9" t="s">
        <v>14</v>
      </c>
      <c r="B1136" s="9" t="s">
        <v>81</v>
      </c>
      <c r="C1136" s="9">
        <v>64519.18647390345</v>
      </c>
      <c r="D1136" s="9">
        <v>66967.713323237622</v>
      </c>
      <c r="E1136" s="9">
        <v>68146.847818655573</v>
      </c>
      <c r="F1136" s="9">
        <v>69381.071334805616</v>
      </c>
      <c r="G1136" s="9">
        <v>68772.052094332976</v>
      </c>
    </row>
    <row r="1137" spans="1:7">
      <c r="A1137" s="9" t="s">
        <v>14</v>
      </c>
      <c r="B1137" s="9" t="s">
        <v>82</v>
      </c>
      <c r="C1137" s="9">
        <v>83629.496249337986</v>
      </c>
      <c r="D1137" s="9">
        <v>87302.257625861428</v>
      </c>
      <c r="E1137" s="9">
        <v>90177.841673060422</v>
      </c>
      <c r="F1137" s="9">
        <v>89613.897082670519</v>
      </c>
      <c r="G1137" s="9">
        <v>90112.809394354685</v>
      </c>
    </row>
    <row r="1138" spans="1:7">
      <c r="A1138" s="9" t="s">
        <v>14</v>
      </c>
      <c r="B1138" s="9" t="s">
        <v>83</v>
      </c>
      <c r="C1138" s="9">
        <v>0.29619576469960968</v>
      </c>
      <c r="D1138" s="9">
        <v>0.30364698589115224</v>
      </c>
      <c r="E1138" s="9">
        <v>0.32328705669602148</v>
      </c>
      <c r="F1138" s="9">
        <v>0.29161881416084329</v>
      </c>
      <c r="G1138" s="9">
        <v>0.31031148046519119</v>
      </c>
    </row>
    <row r="1139" spans="1:7">
      <c r="A1139" s="9" t="s">
        <v>14</v>
      </c>
      <c r="B1139" s="9" t="s">
        <v>84</v>
      </c>
      <c r="C1139" s="9">
        <v>0.5475901365864696</v>
      </c>
      <c r="D1139" s="9">
        <v>0.55168149379439102</v>
      </c>
      <c r="E1139" s="9">
        <v>0.55386640951022903</v>
      </c>
      <c r="F1139" s="9">
        <v>0.54880216536942716</v>
      </c>
      <c r="G1139" s="9">
        <v>0.54472190815463206</v>
      </c>
    </row>
    <row r="1140" spans="1:7">
      <c r="A1140" s="9" t="s">
        <v>14</v>
      </c>
      <c r="B1140" s="9" t="s">
        <v>85</v>
      </c>
      <c r="C1140" s="9">
        <v>5.7308038093902641E-2</v>
      </c>
      <c r="D1140" s="9">
        <v>4.9266946513182856E-2</v>
      </c>
      <c r="E1140" s="9">
        <v>5.3825148046407048E-2</v>
      </c>
      <c r="F1140" s="9">
        <v>4.93925721264604E-2</v>
      </c>
      <c r="G1140" s="9">
        <v>5.1893571467928175E-2</v>
      </c>
    </row>
    <row r="1141" spans="1:7">
      <c r="A1141" s="9" t="s">
        <v>14</v>
      </c>
      <c r="B1141" s="9" t="s">
        <v>86</v>
      </c>
      <c r="C1141" s="9">
        <v>803.59548973982544</v>
      </c>
      <c r="D1141" s="9">
        <v>681.63632903182952</v>
      </c>
      <c r="E1141" s="9">
        <v>766.26197548794141</v>
      </c>
      <c r="F1141" s="9">
        <v>701.90221658251278</v>
      </c>
      <c r="G1141" s="9">
        <v>749.27145265306194</v>
      </c>
    </row>
    <row r="1142" spans="1:7">
      <c r="A1142" s="9" t="s">
        <v>14</v>
      </c>
      <c r="B1142" s="9" t="s">
        <v>87</v>
      </c>
      <c r="C1142" s="9">
        <v>0.53683181756848852</v>
      </c>
      <c r="D1142" s="9">
        <v>0.54337071413149118</v>
      </c>
      <c r="E1142" s="9">
        <v>0.59060841129598374</v>
      </c>
      <c r="F1142" s="9">
        <v>0.55184787210739727</v>
      </c>
      <c r="G1142" s="9">
        <v>0.54805717430915912</v>
      </c>
    </row>
    <row r="1143" spans="1:7">
      <c r="A1143" s="9" t="s">
        <v>14</v>
      </c>
      <c r="B1143" s="9" t="s">
        <v>88</v>
      </c>
      <c r="C1143" s="9">
        <v>4.5169725470349817</v>
      </c>
      <c r="D1143" s="9">
        <v>5.3842598946605698</v>
      </c>
      <c r="E1143" s="9">
        <v>4.8806278575592659</v>
      </c>
      <c r="F1143" s="9">
        <v>4.9435024367080622</v>
      </c>
      <c r="G1143" s="9">
        <v>7.3790262282877803</v>
      </c>
    </row>
    <row r="1144" spans="1:7">
      <c r="A1144" s="9" t="s">
        <v>14</v>
      </c>
      <c r="B1144" s="9" t="s">
        <v>89</v>
      </c>
      <c r="C1144" s="9">
        <v>49.656383734281782</v>
      </c>
      <c r="D1144" s="9">
        <v>48.843869776732923</v>
      </c>
      <c r="E1144" s="9">
        <v>41.180842463057928</v>
      </c>
      <c r="F1144" s="9">
        <v>52.353785614638163</v>
      </c>
      <c r="G1144" s="9">
        <v>35.560280441319094</v>
      </c>
    </row>
    <row r="1145" spans="1:7">
      <c r="A1145" s="9" t="s">
        <v>14</v>
      </c>
      <c r="B1145" s="9" t="s">
        <v>90</v>
      </c>
      <c r="C1145" s="9">
        <v>39.192339696447021</v>
      </c>
      <c r="D1145" s="9">
        <v>36.776566556451996</v>
      </c>
      <c r="E1145" s="9">
        <v>28.282540083073812</v>
      </c>
      <c r="F1145" s="9">
        <v>40.522251514612762</v>
      </c>
      <c r="G1145" s="9">
        <v>39.60823832489865</v>
      </c>
    </row>
    <row r="1146" spans="1:7">
      <c r="A1146" s="9" t="s">
        <v>14</v>
      </c>
      <c r="B1146" s="9" t="s">
        <v>91</v>
      </c>
      <c r="C1146" s="9">
        <v>216.09399544705568</v>
      </c>
      <c r="D1146" s="9">
        <v>209.49105950477764</v>
      </c>
      <c r="E1146" s="9">
        <v>205.70588951200426</v>
      </c>
      <c r="F1146" s="9">
        <v>201.77926215611578</v>
      </c>
      <c r="G1146" s="9">
        <v>204.57521803651383</v>
      </c>
    </row>
    <row r="1147" spans="1:7">
      <c r="A1147" s="9" t="s">
        <v>14</v>
      </c>
      <c r="B1147" s="9" t="s">
        <v>92</v>
      </c>
      <c r="C1147" s="9">
        <v>7.2743141404286546E-2</v>
      </c>
      <c r="D1147" s="9">
        <v>5.3844753016787657E-2</v>
      </c>
      <c r="E1147" s="9">
        <v>7.5198521896361059E-2</v>
      </c>
      <c r="F1147" s="9">
        <v>5.6140015556238806E-2</v>
      </c>
      <c r="G1147" s="9">
        <v>7.4086451860193636E-2</v>
      </c>
    </row>
    <row r="1148" spans="1:7">
      <c r="A1148" s="9" t="s">
        <v>14</v>
      </c>
      <c r="B1148" s="9" t="s">
        <v>93</v>
      </c>
      <c r="C1148" s="9">
        <v>3.8527845002724628</v>
      </c>
      <c r="D1148" s="9">
        <v>4.2671940063440239</v>
      </c>
      <c r="E1148" s="9">
        <v>3.0022837651306951</v>
      </c>
      <c r="F1148" s="9">
        <v>4.0193418690877918</v>
      </c>
      <c r="G1148" s="9">
        <v>2.8475131389415727</v>
      </c>
    </row>
    <row r="1149" spans="1:7">
      <c r="A1149" s="9" t="s">
        <v>14</v>
      </c>
      <c r="B1149" s="9" t="s">
        <v>94</v>
      </c>
      <c r="C1149" s="9">
        <v>0.58406288281786278</v>
      </c>
      <c r="D1149" s="9">
        <v>0.41445603053453456</v>
      </c>
      <c r="E1149" s="9">
        <v>0.44064707220226473</v>
      </c>
      <c r="F1149" s="9">
        <v>0.35935118808440603</v>
      </c>
      <c r="G1149" s="9">
        <v>0.45925826042779583</v>
      </c>
    </row>
    <row r="1150" spans="1:7">
      <c r="A1150" s="9" t="s">
        <v>14</v>
      </c>
      <c r="B1150" s="9" t="s">
        <v>95</v>
      </c>
      <c r="C1150" s="9">
        <v>27518.678382352933</v>
      </c>
      <c r="D1150" s="9">
        <v>27228.293073301964</v>
      </c>
      <c r="E1150" s="9">
        <v>28677.247251982728</v>
      </c>
      <c r="F1150" s="9">
        <v>28248.818725653866</v>
      </c>
      <c r="G1150" s="9">
        <v>29096.120385906044</v>
      </c>
    </row>
    <row r="1151" spans="1:7">
      <c r="A1151" s="9" t="s">
        <v>14</v>
      </c>
      <c r="B1151" s="9" t="s">
        <v>96</v>
      </c>
      <c r="C1151" s="9">
        <v>1308.5614865191926</v>
      </c>
      <c r="D1151" s="9">
        <v>1364.4100347316673</v>
      </c>
      <c r="E1151" s="9">
        <v>1393.2851949109097</v>
      </c>
      <c r="F1151" s="9">
        <v>1489.0102355150284</v>
      </c>
      <c r="G1151" s="9">
        <v>1515.7294917435986</v>
      </c>
    </row>
    <row r="1152" spans="1:7">
      <c r="A1152" s="9" t="s">
        <v>14</v>
      </c>
      <c r="B1152" s="9" t="s">
        <v>97</v>
      </c>
      <c r="C1152" s="9">
        <v>28678.46942528736</v>
      </c>
      <c r="D1152" s="9">
        <v>28305.698965324387</v>
      </c>
      <c r="E1152" s="9">
        <v>29835.462651997681</v>
      </c>
      <c r="F1152" s="9">
        <v>29406.590731354099</v>
      </c>
      <c r="G1152" s="9">
        <v>30215.689414839577</v>
      </c>
    </row>
    <row r="1153" spans="1:7">
      <c r="A1153" s="9" t="s">
        <v>14</v>
      </c>
      <c r="B1153" s="9" t="s">
        <v>98</v>
      </c>
      <c r="C1153" s="9">
        <v>13578.360246343973</v>
      </c>
      <c r="D1153" s="9">
        <v>13119.073091260352</v>
      </c>
      <c r="E1153" s="9">
        <v>12378.442188531359</v>
      </c>
      <c r="F1153" s="9">
        <v>13338.029013809139</v>
      </c>
      <c r="G1153" s="9">
        <v>13819.524908844303</v>
      </c>
    </row>
    <row r="1154" spans="1:7">
      <c r="A1154" s="9" t="s">
        <v>14</v>
      </c>
      <c r="B1154" s="9" t="s">
        <v>105</v>
      </c>
      <c r="C1154" s="9">
        <v>0.52304180185574067</v>
      </c>
      <c r="D1154" s="9">
        <v>0.53133145868943055</v>
      </c>
      <c r="E1154" s="9">
        <v>0.52635453228313844</v>
      </c>
      <c r="F1154" s="9">
        <v>0.53601182305073247</v>
      </c>
      <c r="G1154" s="9">
        <v>0.51750842205495096</v>
      </c>
    </row>
    <row r="1155" spans="1:7">
      <c r="A1155" s="9" t="s">
        <v>14</v>
      </c>
      <c r="B1155" s="9" t="s">
        <v>106</v>
      </c>
      <c r="C1155" s="9">
        <v>0.16807821472417064</v>
      </c>
      <c r="D1155" s="9">
        <v>0.16539224818798265</v>
      </c>
      <c r="E1155" s="9">
        <v>0.16867349244419966</v>
      </c>
      <c r="F1155" s="9">
        <v>0.15740703062327291</v>
      </c>
      <c r="G1155" s="9">
        <v>0.16255675564316041</v>
      </c>
    </row>
    <row r="1156" spans="1:7">
      <c r="A1156" s="9" t="s">
        <v>14</v>
      </c>
      <c r="B1156" s="9" t="s">
        <v>107</v>
      </c>
      <c r="C1156" s="9">
        <v>0.30887998342008854</v>
      </c>
      <c r="D1156" s="9">
        <v>0.3032762931225868</v>
      </c>
      <c r="E1156" s="9">
        <v>0.30497197527266162</v>
      </c>
      <c r="F1156" s="9">
        <v>0.30658114632599442</v>
      </c>
      <c r="G1156" s="9">
        <v>0.3199348223018888</v>
      </c>
    </row>
    <row r="1157" spans="1:7">
      <c r="A1157" s="9" t="s">
        <v>14</v>
      </c>
      <c r="B1157" s="9" t="s">
        <v>99</v>
      </c>
      <c r="C1157" s="9">
        <v>0</v>
      </c>
      <c r="D1157" s="9">
        <v>0</v>
      </c>
      <c r="E1157" s="9">
        <v>0</v>
      </c>
      <c r="F1157" s="9">
        <v>0</v>
      </c>
      <c r="G1157" s="9">
        <v>0</v>
      </c>
    </row>
    <row r="1158" spans="1:7">
      <c r="A1158" s="9" t="s">
        <v>14</v>
      </c>
      <c r="B1158" s="9" t="s">
        <v>108</v>
      </c>
      <c r="C1158" s="9">
        <v>0.41234890399325019</v>
      </c>
      <c r="D1158" s="9">
        <v>0.41997225546641487</v>
      </c>
      <c r="E1158" s="9">
        <v>0.39504132535305625</v>
      </c>
      <c r="F1158" s="9">
        <v>0.41019159884655337</v>
      </c>
      <c r="G1158" s="9">
        <v>0.37975262415889205</v>
      </c>
    </row>
    <row r="1159" spans="1:7">
      <c r="A1159" s="9" t="s">
        <v>14</v>
      </c>
      <c r="B1159" s="9" t="s">
        <v>109</v>
      </c>
      <c r="C1159" s="9">
        <v>0.10056498537706304</v>
      </c>
      <c r="D1159" s="9">
        <v>8.476983443307666E-2</v>
      </c>
      <c r="E1159" s="9">
        <v>0.10311170200125076</v>
      </c>
      <c r="F1159" s="9">
        <v>8.0497843687418205E-2</v>
      </c>
      <c r="G1159" s="9">
        <v>9.2990027728176161E-2</v>
      </c>
    </row>
    <row r="1160" spans="1:7">
      <c r="A1160" s="9" t="s">
        <v>14</v>
      </c>
      <c r="B1160" s="9" t="s">
        <v>110</v>
      </c>
      <c r="C1160" s="9">
        <v>0.4870861106296871</v>
      </c>
      <c r="D1160" s="9">
        <v>0.49525791010050874</v>
      </c>
      <c r="E1160" s="9">
        <v>0.50184697264569267</v>
      </c>
      <c r="F1160" s="9">
        <v>0.50931055746602805</v>
      </c>
      <c r="G1160" s="9">
        <v>0.52725734811293168</v>
      </c>
    </row>
    <row r="1161" spans="1:7">
      <c r="A1161" s="9" t="s">
        <v>14</v>
      </c>
      <c r="B1161" s="9" t="s">
        <v>100</v>
      </c>
      <c r="C1161" s="9">
        <v>0</v>
      </c>
      <c r="D1161" s="9">
        <v>0</v>
      </c>
      <c r="E1161" s="9">
        <v>0</v>
      </c>
      <c r="F1161" s="9">
        <v>0</v>
      </c>
      <c r="G1161" s="9">
        <v>0</v>
      </c>
    </row>
    <row r="1162" spans="1:7">
      <c r="A1162" s="9" t="s">
        <v>14</v>
      </c>
      <c r="B1162" s="9" t="s">
        <v>101</v>
      </c>
      <c r="C1162" s="9">
        <v>-5753970.9999999991</v>
      </c>
      <c r="D1162" s="9">
        <v>-8597207.0000000019</v>
      </c>
      <c r="E1162" s="9">
        <v>-4047303</v>
      </c>
      <c r="F1162" s="9">
        <v>-6929976.9999999991</v>
      </c>
      <c r="G1162" s="9">
        <v>-6514109.0000000009</v>
      </c>
    </row>
    <row r="1163" spans="1:7">
      <c r="A1163" s="9" t="s">
        <v>15</v>
      </c>
      <c r="B1163" s="9" t="s">
        <v>46</v>
      </c>
      <c r="C1163" s="9">
        <v>35.271232876712332</v>
      </c>
      <c r="D1163" s="9">
        <v>34.241095890410961</v>
      </c>
      <c r="E1163" s="9">
        <v>36.246575342465754</v>
      </c>
      <c r="F1163" s="9">
        <v>34.27671232876714</v>
      </c>
      <c r="G1163" s="9">
        <v>35.319672131147541</v>
      </c>
    </row>
    <row r="1164" spans="1:7">
      <c r="A1164" s="9" t="s">
        <v>15</v>
      </c>
      <c r="B1164" s="9" t="s">
        <v>47</v>
      </c>
      <c r="C1164" s="9">
        <v>3.3386929460580914</v>
      </c>
      <c r="D1164" s="9">
        <v>3.2236265153469166</v>
      </c>
      <c r="E1164" s="9">
        <v>3.3299773470928766</v>
      </c>
      <c r="F1164" s="9">
        <v>3.2854516806722693</v>
      </c>
      <c r="G1164" s="9">
        <v>3.3317010309278348</v>
      </c>
    </row>
    <row r="1165" spans="1:7">
      <c r="A1165" s="9" t="s">
        <v>15</v>
      </c>
      <c r="B1165" s="9" t="s">
        <v>48</v>
      </c>
      <c r="C1165" s="9">
        <v>3.4670410877919005</v>
      </c>
      <c r="D1165" s="9">
        <v>3.3547821000292495</v>
      </c>
      <c r="E1165" s="9">
        <v>3.4676958261863926</v>
      </c>
      <c r="F1165" s="9">
        <v>3.4128197588944427</v>
      </c>
      <c r="G1165" s="9">
        <v>3.4727007299270078</v>
      </c>
    </row>
    <row r="1166" spans="1:7">
      <c r="A1166" s="9" t="s">
        <v>15</v>
      </c>
      <c r="B1166" s="9" t="s">
        <v>49</v>
      </c>
      <c r="C1166" s="9">
        <v>16753.274320498433</v>
      </c>
      <c r="D1166" s="9">
        <v>17741.291823479816</v>
      </c>
      <c r="E1166" s="9">
        <v>17125.537469662053</v>
      </c>
      <c r="F1166" s="9">
        <v>18306.242730333328</v>
      </c>
      <c r="G1166" s="9">
        <v>18046.123120066288</v>
      </c>
    </row>
    <row r="1167" spans="1:7">
      <c r="A1167" s="9" t="s">
        <v>15</v>
      </c>
      <c r="B1167" s="9" t="s">
        <v>50</v>
      </c>
      <c r="C1167" s="9">
        <v>58084.290424217004</v>
      </c>
      <c r="D1167" s="9">
        <v>59518.168240805368</v>
      </c>
      <c r="E1167" s="9">
        <v>59386.154804745776</v>
      </c>
      <c r="F1167" s="9">
        <v>62475.906901199334</v>
      </c>
      <c r="G1167" s="9">
        <v>62668.784931406844</v>
      </c>
    </row>
    <row r="1168" spans="1:7">
      <c r="A1168" s="9" t="s">
        <v>15</v>
      </c>
      <c r="B1168" s="9" t="s">
        <v>51</v>
      </c>
      <c r="C1168" s="9">
        <v>32.134246575342459</v>
      </c>
      <c r="D1168" s="9">
        <v>31.424657534246581</v>
      </c>
      <c r="E1168" s="9">
        <v>33.232876712328775</v>
      </c>
      <c r="F1168" s="9">
        <v>31.799999999999994</v>
      </c>
      <c r="G1168" s="9">
        <v>32.497267759562838</v>
      </c>
    </row>
    <row r="1169" spans="1:7">
      <c r="A1169" s="9" t="s">
        <v>15</v>
      </c>
      <c r="B1169" s="9" t="s">
        <v>358</v>
      </c>
      <c r="C1169" s="9">
        <v>3382.9999999999995</v>
      </c>
      <c r="D1169" s="9">
        <v>3418.9999999999995</v>
      </c>
      <c r="E1169" s="9">
        <v>3498</v>
      </c>
      <c r="F1169" s="9">
        <v>3400.9999999999995</v>
      </c>
      <c r="G1169" s="9">
        <v>3424.9999999999995</v>
      </c>
    </row>
    <row r="1170" spans="1:7">
      <c r="A1170" s="9" t="s">
        <v>15</v>
      </c>
      <c r="B1170" s="9" t="s">
        <v>356</v>
      </c>
      <c r="C1170" s="9">
        <v>11728.999999999998</v>
      </c>
      <c r="D1170" s="9">
        <v>11470.000000000002</v>
      </c>
      <c r="E1170" s="9">
        <v>12130.000000000002</v>
      </c>
      <c r="F1170" s="9">
        <v>11606.999999999998</v>
      </c>
      <c r="G1170" s="9">
        <v>11894</v>
      </c>
    </row>
    <row r="1171" spans="1:7">
      <c r="A1171" s="9" t="s">
        <v>15</v>
      </c>
      <c r="B1171" s="9" t="s">
        <v>52</v>
      </c>
      <c r="C1171" s="9">
        <v>16.692165772207741</v>
      </c>
      <c r="D1171" s="9">
        <v>17.359414584074361</v>
      </c>
      <c r="E1171" s="9">
        <v>17.965021215173412</v>
      </c>
      <c r="F1171" s="9">
        <v>18.338610334576781</v>
      </c>
      <c r="G1171" s="9">
        <v>18.413168501402552</v>
      </c>
    </row>
    <row r="1172" spans="1:7">
      <c r="A1172" s="9" t="s">
        <v>15</v>
      </c>
      <c r="B1172" s="9" t="s">
        <v>53</v>
      </c>
      <c r="C1172" s="9">
        <v>23.045645560041432</v>
      </c>
      <c r="D1172" s="9">
        <v>23.152391118144045</v>
      </c>
      <c r="E1172" s="9">
        <v>25.097796028710853</v>
      </c>
      <c r="F1172" s="9">
        <v>23.586574391665714</v>
      </c>
      <c r="G1172" s="9">
        <v>23.735981152667573</v>
      </c>
    </row>
    <row r="1173" spans="1:7">
      <c r="A1173" s="9" t="s">
        <v>15</v>
      </c>
      <c r="B1173" s="9" t="s">
        <v>54</v>
      </c>
      <c r="C1173" s="9">
        <v>13.221175918531065</v>
      </c>
      <c r="D1173" s="9">
        <v>14.094234314449784</v>
      </c>
      <c r="E1173" s="9">
        <v>13.706029894878494</v>
      </c>
      <c r="F1173" s="9">
        <v>15.25715592864508</v>
      </c>
      <c r="G1173" s="9">
        <v>15.005632585823266</v>
      </c>
    </row>
    <row r="1174" spans="1:7">
      <c r="A1174" s="9" t="s">
        <v>15</v>
      </c>
      <c r="B1174" s="9" t="s">
        <v>55</v>
      </c>
      <c r="C1174" s="9">
        <v>0.23997895190092913</v>
      </c>
      <c r="D1174" s="9">
        <v>0.19751565960506223</v>
      </c>
      <c r="E1174" s="9">
        <v>0.17251259197803889</v>
      </c>
      <c r="F1174" s="9">
        <v>0.20555666091192062</v>
      </c>
      <c r="G1174" s="9">
        <v>0.17908465232749776</v>
      </c>
    </row>
    <row r="1175" spans="1:7">
      <c r="A1175" s="9" t="s">
        <v>15</v>
      </c>
      <c r="B1175" s="9" t="s">
        <v>56</v>
      </c>
      <c r="C1175" s="9">
        <v>600056.86046511633</v>
      </c>
      <c r="D1175" s="9">
        <v>489899.51162790699</v>
      </c>
      <c r="E1175" s="9">
        <v>547283.12790697673</v>
      </c>
      <c r="F1175" s="9">
        <v>579262.66279069765</v>
      </c>
      <c r="G1175" s="9">
        <v>438744.23255813954</v>
      </c>
    </row>
    <row r="1176" spans="1:7">
      <c r="A1176" s="9" t="s">
        <v>15</v>
      </c>
      <c r="B1176" s="9" t="s">
        <v>57</v>
      </c>
      <c r="C1176" s="9">
        <v>463535.32558139536</v>
      </c>
      <c r="D1176" s="9">
        <v>457758.98837209301</v>
      </c>
      <c r="E1176" s="9">
        <v>452349.01162790699</v>
      </c>
      <c r="F1176" s="9">
        <v>438459.22093023255</v>
      </c>
      <c r="G1176" s="9">
        <v>417221.70930232556</v>
      </c>
    </row>
    <row r="1177" spans="1:7">
      <c r="A1177" s="9" t="s">
        <v>15</v>
      </c>
      <c r="B1177" s="9" t="s">
        <v>58</v>
      </c>
      <c r="C1177" s="9">
        <v>0.12002256022384078</v>
      </c>
      <c r="D1177" s="9">
        <v>0.11811657855816773</v>
      </c>
      <c r="E1177" s="9">
        <v>0.10187448079039205</v>
      </c>
      <c r="F1177" s="9">
        <v>0.10829043251578412</v>
      </c>
      <c r="G1177" s="9">
        <v>0.11381122446606055</v>
      </c>
    </row>
    <row r="1178" spans="1:7">
      <c r="A1178" s="9" t="s">
        <v>15</v>
      </c>
      <c r="B1178" s="9" t="s">
        <v>59</v>
      </c>
      <c r="C1178" s="9">
        <v>12.506259467729894</v>
      </c>
      <c r="D1178" s="9">
        <v>15.074921252039763</v>
      </c>
      <c r="E1178" s="9">
        <v>13.673794198321387</v>
      </c>
      <c r="F1178" s="9">
        <v>13.423589843715689</v>
      </c>
      <c r="G1178" s="9">
        <v>11.525675816177925</v>
      </c>
    </row>
    <row r="1179" spans="1:7">
      <c r="A1179" s="9" t="s">
        <v>15</v>
      </c>
      <c r="B1179" s="9" t="s">
        <v>60</v>
      </c>
      <c r="C1179" s="9">
        <v>4.2964721018140377</v>
      </c>
      <c r="D1179" s="9">
        <v>4.213240684048368</v>
      </c>
      <c r="E1179" s="9">
        <v>4.146764551814333</v>
      </c>
      <c r="F1179" s="9">
        <v>4.0896813369768248</v>
      </c>
      <c r="G1179" s="9">
        <v>4.1804170767387863</v>
      </c>
    </row>
    <row r="1180" spans="1:7">
      <c r="A1180" s="9" t="s">
        <v>15</v>
      </c>
      <c r="B1180" s="9" t="s">
        <v>61</v>
      </c>
      <c r="C1180" s="9">
        <v>1.2323647091611889</v>
      </c>
      <c r="D1180" s="9">
        <v>0.91120046778364128</v>
      </c>
      <c r="E1180" s="9">
        <v>0.95090433379404649</v>
      </c>
      <c r="F1180" s="9">
        <v>0.69169169413107978</v>
      </c>
      <c r="G1180" s="9">
        <v>0.92307692307692268</v>
      </c>
    </row>
    <row r="1181" spans="1:7">
      <c r="A1181" s="9" t="s">
        <v>15</v>
      </c>
      <c r="B1181" s="9" t="s">
        <v>62</v>
      </c>
      <c r="C1181" s="9">
        <v>5.2948205921712184</v>
      </c>
      <c r="D1181" s="9">
        <v>3.8391068821899417</v>
      </c>
      <c r="E1181" s="9">
        <v>3.9431763835437761</v>
      </c>
      <c r="F1181" s="9">
        <v>2.8287986124297593</v>
      </c>
      <c r="G1181" s="9">
        <v>3.8588465323742627</v>
      </c>
    </row>
    <row r="1182" spans="1:7">
      <c r="A1182" s="9" t="s">
        <v>15</v>
      </c>
      <c r="B1182" s="9" t="s">
        <v>63</v>
      </c>
      <c r="C1182" s="9">
        <v>4.8795513731449205E-2</v>
      </c>
      <c r="D1182" s="9">
        <v>3.6023448486491624E-2</v>
      </c>
      <c r="E1182" s="9">
        <v>3.7873077269081463E-2</v>
      </c>
      <c r="F1182" s="9">
        <v>3.0372578034113022E-2</v>
      </c>
      <c r="G1182" s="9">
        <v>4.4187617826743235E-2</v>
      </c>
    </row>
    <row r="1183" spans="1:7">
      <c r="A1183" s="9" t="s">
        <v>15</v>
      </c>
      <c r="B1183" s="9" t="s">
        <v>64</v>
      </c>
      <c r="C1183" s="9">
        <v>0.53732142993362331</v>
      </c>
      <c r="D1183" s="9">
        <v>0.54578946199673506</v>
      </c>
      <c r="E1183" s="9">
        <v>0.56140452568326182</v>
      </c>
      <c r="F1183" s="9">
        <v>0.6122022990016317</v>
      </c>
      <c r="G1183" s="9">
        <v>0.6438239679199671</v>
      </c>
    </row>
    <row r="1184" spans="1:7">
      <c r="A1184" s="9" t="s">
        <v>15</v>
      </c>
      <c r="B1184" s="9" t="s">
        <v>65</v>
      </c>
      <c r="C1184" s="9">
        <v>1.5116191539173049E-2</v>
      </c>
      <c r="D1184" s="9">
        <v>1.6732178851674689E-2</v>
      </c>
      <c r="E1184" s="9">
        <v>1.6887809626811714E-2</v>
      </c>
      <c r="F1184" s="9">
        <v>1.6902867202645416E-2</v>
      </c>
      <c r="G1184" s="9">
        <v>1.678780841023822E-2</v>
      </c>
    </row>
    <row r="1185" spans="1:7">
      <c r="A1185" s="9" t="s">
        <v>15</v>
      </c>
      <c r="B1185" s="9" t="s">
        <v>66</v>
      </c>
      <c r="C1185" s="9">
        <v>7.1914314916622602E-3</v>
      </c>
      <c r="D1185" s="9">
        <v>6.2611934417913066E-3</v>
      </c>
      <c r="E1185" s="9">
        <v>6.5059594463946777E-3</v>
      </c>
      <c r="F1185" s="9">
        <v>5.9368068518800832E-3</v>
      </c>
      <c r="G1185" s="9">
        <v>5.9019638942243748E-3</v>
      </c>
    </row>
    <row r="1186" spans="1:7">
      <c r="A1186" s="9" t="s">
        <v>15</v>
      </c>
      <c r="B1186" s="9" t="s">
        <v>67</v>
      </c>
      <c r="C1186" s="9">
        <v>3.6749956936005163E-2</v>
      </c>
      <c r="D1186" s="9">
        <v>4.584412084571772E-2</v>
      </c>
      <c r="E1186" s="9">
        <v>3.5913038951971246E-2</v>
      </c>
      <c r="F1186" s="9">
        <v>3.2580571284114443E-2</v>
      </c>
      <c r="G1186" s="9">
        <v>3.4001365902951858E-2</v>
      </c>
    </row>
    <row r="1187" spans="1:7">
      <c r="A1187" s="9" t="s">
        <v>15</v>
      </c>
      <c r="B1187" s="9" t="s">
        <v>68</v>
      </c>
      <c r="C1187" s="9">
        <v>4.9061733482158656E-2</v>
      </c>
      <c r="D1187" s="9">
        <v>5.7664563351817959E-2</v>
      </c>
      <c r="E1187" s="9">
        <v>3.9573740908439528E-2</v>
      </c>
      <c r="F1187" s="9">
        <v>3.4908310028888473E-2</v>
      </c>
      <c r="G1187" s="9">
        <v>3.7246478703300764E-2</v>
      </c>
    </row>
    <row r="1188" spans="1:7">
      <c r="A1188" s="9" t="s">
        <v>15</v>
      </c>
      <c r="B1188" s="9" t="s">
        <v>69</v>
      </c>
      <c r="C1188" s="9">
        <v>0.79806932452238655</v>
      </c>
      <c r="D1188" s="9">
        <v>0.80728573578418317</v>
      </c>
      <c r="E1188" s="9">
        <v>0.79574363688166194</v>
      </c>
      <c r="F1188" s="9">
        <v>0.81421638235111093</v>
      </c>
      <c r="G1188" s="9">
        <v>0.81020854300879763</v>
      </c>
    </row>
    <row r="1189" spans="1:7">
      <c r="A1189" s="9" t="s">
        <v>15</v>
      </c>
      <c r="B1189" s="9" t="s">
        <v>70</v>
      </c>
      <c r="C1189" s="9">
        <v>0.20193067547761315</v>
      </c>
      <c r="D1189" s="9">
        <v>0.19271426421581681</v>
      </c>
      <c r="E1189" s="9">
        <v>0.20425636311833825</v>
      </c>
      <c r="F1189" s="9">
        <v>0.18578361764888887</v>
      </c>
      <c r="G1189" s="9">
        <v>0.18979145699120215</v>
      </c>
    </row>
    <row r="1190" spans="1:7">
      <c r="A1190" s="9" t="s">
        <v>15</v>
      </c>
      <c r="B1190" s="9" t="s">
        <v>71</v>
      </c>
      <c r="C1190" s="9">
        <v>0</v>
      </c>
      <c r="D1190" s="9">
        <v>0</v>
      </c>
      <c r="E1190" s="9">
        <v>0</v>
      </c>
      <c r="F1190" s="9">
        <v>0</v>
      </c>
      <c r="G1190" s="9">
        <v>0</v>
      </c>
    </row>
    <row r="1191" spans="1:7">
      <c r="A1191" s="9" t="s">
        <v>15</v>
      </c>
      <c r="B1191" s="9" t="s">
        <v>368</v>
      </c>
      <c r="C1191" s="9">
        <v>0.46267857006637669</v>
      </c>
      <c r="D1191" s="9">
        <v>0.45421053959380464</v>
      </c>
      <c r="E1191" s="9">
        <v>0.43859547431673795</v>
      </c>
      <c r="F1191" s="9">
        <v>0.3877977009983683</v>
      </c>
      <c r="G1191" s="9">
        <v>0.35617603208003284</v>
      </c>
    </row>
    <row r="1192" spans="1:7">
      <c r="A1192" s="9" t="s">
        <v>15</v>
      </c>
      <c r="B1192" s="9" t="s">
        <v>72</v>
      </c>
      <c r="C1192" s="9">
        <v>0.35654335259935427</v>
      </c>
      <c r="D1192" s="9">
        <v>0.35826914574750501</v>
      </c>
      <c r="E1192" s="9">
        <v>0.34445405602992707</v>
      </c>
      <c r="F1192" s="9">
        <v>0.26400860029652046</v>
      </c>
      <c r="G1192" s="9">
        <v>0.22216771099923779</v>
      </c>
    </row>
    <row r="1193" spans="1:7">
      <c r="A1193" s="9" t="s">
        <v>15</v>
      </c>
      <c r="B1193" s="9" t="s">
        <v>73</v>
      </c>
      <c r="C1193" s="9">
        <v>0.30645129688963624</v>
      </c>
      <c r="D1193" s="9">
        <v>0.23245229703593609</v>
      </c>
      <c r="E1193" s="9">
        <v>0.1823358037727652</v>
      </c>
      <c r="F1193" s="9">
        <v>0.18056430021822087</v>
      </c>
      <c r="G1193" s="9">
        <v>0.17681104279792398</v>
      </c>
    </row>
    <row r="1194" spans="1:7">
      <c r="A1194" s="9" t="s">
        <v>15</v>
      </c>
      <c r="B1194" s="9" t="s">
        <v>74</v>
      </c>
      <c r="C1194" s="9">
        <v>0.71533514313366464</v>
      </c>
      <c r="D1194" s="9">
        <v>0.71743952301214131</v>
      </c>
      <c r="E1194" s="9">
        <v>0.7223703694573218</v>
      </c>
      <c r="F1194" s="9">
        <v>0.69802420815594535</v>
      </c>
      <c r="G1194" s="9">
        <v>0.6671472326324307</v>
      </c>
    </row>
    <row r="1195" spans="1:7">
      <c r="A1195" s="9" t="s">
        <v>15</v>
      </c>
      <c r="B1195" s="9" t="s">
        <v>75</v>
      </c>
      <c r="C1195" s="9">
        <v>22.181541045040827</v>
      </c>
      <c r="D1195" s="9">
        <v>23.124125835457644</v>
      </c>
      <c r="E1195" s="9">
        <v>22.427367037273502</v>
      </c>
      <c r="F1195" s="9">
        <v>23.453605537690198</v>
      </c>
      <c r="G1195" s="9">
        <v>23.053299846788818</v>
      </c>
    </row>
    <row r="1196" spans="1:7">
      <c r="A1196" s="9" t="s">
        <v>15</v>
      </c>
      <c r="B1196" s="9" t="s">
        <v>76</v>
      </c>
      <c r="C1196" s="9">
        <v>4.5082530468439748</v>
      </c>
      <c r="D1196" s="9">
        <v>4.3244877973576781</v>
      </c>
      <c r="E1196" s="9">
        <v>4.4588381611538921</v>
      </c>
      <c r="F1196" s="9">
        <v>4.2637367563506983</v>
      </c>
      <c r="G1196" s="9">
        <v>4.3377737965755641</v>
      </c>
    </row>
    <row r="1197" spans="1:7">
      <c r="A1197" s="9" t="s">
        <v>15</v>
      </c>
      <c r="B1197" s="9" t="s">
        <v>77</v>
      </c>
      <c r="C1197" s="9">
        <v>4.7461576613331964</v>
      </c>
      <c r="D1197" s="9">
        <v>4.7050389532655208</v>
      </c>
      <c r="E1197" s="9">
        <v>4.6932488038058153</v>
      </c>
      <c r="F1197" s="9">
        <v>4.5600530529398515</v>
      </c>
      <c r="G1197" s="9">
        <v>4.5592395051656522</v>
      </c>
    </row>
    <row r="1198" spans="1:7">
      <c r="A1198" s="9" t="s">
        <v>15</v>
      </c>
      <c r="B1198" s="9" t="s">
        <v>78</v>
      </c>
      <c r="C1198" s="9">
        <v>9.3823525504288727E-2</v>
      </c>
      <c r="D1198" s="9">
        <v>0.11977682532582767</v>
      </c>
      <c r="E1198" s="9">
        <v>7.3510069074399886E-2</v>
      </c>
      <c r="F1198" s="9">
        <v>6.9991359218264534E-2</v>
      </c>
      <c r="G1198" s="9">
        <v>8.4327464325919491E-2</v>
      </c>
    </row>
    <row r="1199" spans="1:7">
      <c r="A1199" s="9" t="s">
        <v>15</v>
      </c>
      <c r="B1199" s="9" t="s">
        <v>79</v>
      </c>
      <c r="C1199" s="9">
        <v>0.25630170127130614</v>
      </c>
      <c r="D1199" s="9">
        <v>0.25819832847048607</v>
      </c>
      <c r="E1199" s="9">
        <v>0.26931600907830627</v>
      </c>
      <c r="F1199" s="9">
        <v>0.26237163729511986</v>
      </c>
      <c r="G1199" s="9">
        <v>0.27020238771890448</v>
      </c>
    </row>
    <row r="1200" spans="1:7">
      <c r="A1200" s="9" t="s">
        <v>15</v>
      </c>
      <c r="B1200" s="9" t="s">
        <v>80</v>
      </c>
      <c r="C1200" s="9">
        <v>9036.5242103608016</v>
      </c>
      <c r="D1200" s="9">
        <v>8937.1324578606946</v>
      </c>
      <c r="E1200" s="9">
        <v>9588.6955542797605</v>
      </c>
      <c r="F1200" s="9">
        <v>9055.8233845171726</v>
      </c>
      <c r="G1200" s="9">
        <v>9528.6015093622154</v>
      </c>
    </row>
    <row r="1201" spans="1:7">
      <c r="A1201" s="9" t="s">
        <v>15</v>
      </c>
      <c r="B1201" s="9" t="s">
        <v>81</v>
      </c>
      <c r="C1201" s="9">
        <v>60275.414415845793</v>
      </c>
      <c r="D1201" s="9">
        <v>62642.038789395476</v>
      </c>
      <c r="E1201" s="9">
        <v>64586.213986380295</v>
      </c>
      <c r="F1201" s="9">
        <v>63351.801980705422</v>
      </c>
      <c r="G1201" s="9">
        <v>65917.275166070525</v>
      </c>
    </row>
    <row r="1202" spans="1:7">
      <c r="A1202" s="9" t="s">
        <v>15</v>
      </c>
      <c r="B1202" s="9" t="s">
        <v>82</v>
      </c>
      <c r="C1202" s="9">
        <v>76607.387988560557</v>
      </c>
      <c r="D1202" s="9">
        <v>79406.991475717514</v>
      </c>
      <c r="E1202" s="9">
        <v>83719.84415924568</v>
      </c>
      <c r="F1202" s="9">
        <v>82719.204899235134</v>
      </c>
      <c r="G1202" s="9">
        <v>85121.018140010216</v>
      </c>
    </row>
    <row r="1203" spans="1:7">
      <c r="A1203" s="9" t="s">
        <v>15</v>
      </c>
      <c r="B1203" s="9" t="s">
        <v>83</v>
      </c>
      <c r="C1203" s="9">
        <v>0.27095580728883789</v>
      </c>
      <c r="D1203" s="9">
        <v>0.26763101920559046</v>
      </c>
      <c r="E1203" s="9">
        <v>0.29624944693151067</v>
      </c>
      <c r="F1203" s="9">
        <v>0.30571194998412682</v>
      </c>
      <c r="G1203" s="9">
        <v>0.29133095877458853</v>
      </c>
    </row>
    <row r="1204" spans="1:7">
      <c r="A1204" s="9" t="s">
        <v>15</v>
      </c>
      <c r="B1204" s="9" t="s">
        <v>84</v>
      </c>
      <c r="C1204" s="9">
        <v>0.55108981063288764</v>
      </c>
      <c r="D1204" s="9">
        <v>0.54856495520001702</v>
      </c>
      <c r="E1204" s="9">
        <v>0.55118680551218358</v>
      </c>
      <c r="F1204" s="9">
        <v>0.55964507590095758</v>
      </c>
      <c r="G1204" s="9">
        <v>0.55805812238960117</v>
      </c>
    </row>
    <row r="1205" spans="1:7">
      <c r="A1205" s="9" t="s">
        <v>15</v>
      </c>
      <c r="B1205" s="9" t="s">
        <v>85</v>
      </c>
      <c r="C1205" s="9">
        <v>4.3374995836123253E-2</v>
      </c>
      <c r="D1205" s="9">
        <v>4.2142078577464055E-2</v>
      </c>
      <c r="E1205" s="9">
        <v>4.1740330530313133E-2</v>
      </c>
      <c r="F1205" s="9">
        <v>4.0143221329335885E-2</v>
      </c>
      <c r="G1205" s="9">
        <v>4.2162361309965625E-2</v>
      </c>
    </row>
    <row r="1206" spans="1:7">
      <c r="A1206" s="9" t="s">
        <v>15</v>
      </c>
      <c r="B1206" s="9" t="s">
        <v>86</v>
      </c>
      <c r="C1206" s="9">
        <v>391.95919999742677</v>
      </c>
      <c r="D1206" s="9">
        <v>376.62933829636984</v>
      </c>
      <c r="E1206" s="9">
        <v>400.23532179018139</v>
      </c>
      <c r="F1206" s="9">
        <v>363.52992244404845</v>
      </c>
      <c r="G1206" s="9">
        <v>401.74833961641349</v>
      </c>
    </row>
    <row r="1207" spans="1:7">
      <c r="A1207" s="9" t="s">
        <v>15</v>
      </c>
      <c r="B1207" s="9" t="s">
        <v>87</v>
      </c>
      <c r="C1207" s="9">
        <v>0.53976591808072116</v>
      </c>
      <c r="D1207" s="9">
        <v>0.54881458056732635</v>
      </c>
      <c r="E1207" s="9">
        <v>0.56423229804499009</v>
      </c>
      <c r="F1207" s="9">
        <v>0.61490328082645185</v>
      </c>
      <c r="G1207" s="9">
        <v>0.64602474467874682</v>
      </c>
    </row>
    <row r="1208" spans="1:7">
      <c r="A1208" s="9" t="s">
        <v>15</v>
      </c>
      <c r="B1208" s="9" t="s">
        <v>88</v>
      </c>
      <c r="C1208" s="9">
        <v>1.4511352322351068</v>
      </c>
      <c r="D1208" s="9">
        <v>1.5725260584642953</v>
      </c>
      <c r="E1208" s="9">
        <v>1.605064210753145</v>
      </c>
      <c r="F1208" s="9">
        <v>1.5312870253841981</v>
      </c>
      <c r="G1208" s="9">
        <v>1.6515700075577049</v>
      </c>
    </row>
    <row r="1209" spans="1:7">
      <c r="A1209" s="9" t="s">
        <v>15</v>
      </c>
      <c r="B1209" s="9" t="s">
        <v>89</v>
      </c>
      <c r="C1209" s="9">
        <v>62.871141066189125</v>
      </c>
      <c r="D1209" s="9">
        <v>54.360767936617535</v>
      </c>
      <c r="E1209" s="9">
        <v>58.055167610458</v>
      </c>
      <c r="F1209" s="9">
        <v>55.727583241004758</v>
      </c>
      <c r="G1209" s="9">
        <v>47.923119696678086</v>
      </c>
    </row>
    <row r="1210" spans="1:7">
      <c r="A1210" s="9" t="s">
        <v>15</v>
      </c>
      <c r="B1210" s="9" t="s">
        <v>90</v>
      </c>
      <c r="C1210" s="9">
        <v>33.431316791079112</v>
      </c>
      <c r="D1210" s="9">
        <v>34.207102845201049</v>
      </c>
      <c r="E1210" s="9">
        <v>35.454544625354586</v>
      </c>
      <c r="F1210" s="9">
        <v>35.635130238322468</v>
      </c>
      <c r="G1210" s="9">
        <v>38.547296897966639</v>
      </c>
    </row>
    <row r="1211" spans="1:7">
      <c r="A1211" s="9" t="s">
        <v>15</v>
      </c>
      <c r="B1211" s="9" t="s">
        <v>91</v>
      </c>
      <c r="C1211" s="9">
        <v>43.979979043963915</v>
      </c>
      <c r="D1211" s="9">
        <v>38.020277470468542</v>
      </c>
      <c r="E1211" s="9">
        <v>46.345015631299205</v>
      </c>
      <c r="F1211" s="9">
        <v>40.704160468541396</v>
      </c>
      <c r="G1211" s="9">
        <v>35.746754953192031</v>
      </c>
    </row>
    <row r="1212" spans="1:7">
      <c r="A1212" s="9" t="s">
        <v>15</v>
      </c>
      <c r="B1212" s="9" t="s">
        <v>92</v>
      </c>
      <c r="C1212" s="9">
        <v>7.8530923543051481E-2</v>
      </c>
      <c r="D1212" s="9">
        <v>8.6054232880186751E-2</v>
      </c>
      <c r="E1212" s="9">
        <v>7.6154347366081093E-2</v>
      </c>
      <c r="F1212" s="9">
        <v>7.1415903529355923E-2</v>
      </c>
      <c r="G1212" s="9">
        <v>7.4730149338684868E-2</v>
      </c>
    </row>
    <row r="1213" spans="1:7">
      <c r="A1213" s="9" t="s">
        <v>15</v>
      </c>
      <c r="B1213" s="9" t="s">
        <v>93</v>
      </c>
      <c r="C1213" s="9">
        <v>1.7527966741458152</v>
      </c>
      <c r="D1213" s="9">
        <v>1.6590771987369677</v>
      </c>
      <c r="E1213" s="9">
        <v>2.138118649909694</v>
      </c>
      <c r="F1213" s="9">
        <v>1.9187039243679227</v>
      </c>
      <c r="G1213" s="9">
        <v>1.8047731412457846</v>
      </c>
    </row>
    <row r="1214" spans="1:7">
      <c r="A1214" s="9" t="s">
        <v>15</v>
      </c>
      <c r="B1214" s="9" t="s">
        <v>94</v>
      </c>
      <c r="C1214" s="9">
        <v>0.53781785543096583</v>
      </c>
      <c r="D1214" s="9">
        <v>0.66964739216866187</v>
      </c>
      <c r="E1214" s="9">
        <v>0.55595315338509088</v>
      </c>
      <c r="F1214" s="9">
        <v>0.54271222361392968</v>
      </c>
      <c r="G1214" s="9">
        <v>0.63684832602716712</v>
      </c>
    </row>
    <row r="1215" spans="1:7">
      <c r="A1215" s="9" t="s">
        <v>15</v>
      </c>
      <c r="B1215" s="9" t="s">
        <v>95</v>
      </c>
      <c r="C1215" s="9">
        <v>17272.240663900408</v>
      </c>
      <c r="D1215" s="9">
        <v>17056.845757028626</v>
      </c>
      <c r="E1215" s="9">
        <v>18570.069972313111</v>
      </c>
      <c r="F1215" s="9">
        <v>17635.224789915956</v>
      </c>
      <c r="G1215" s="9">
        <v>18647.94175257731</v>
      </c>
    </row>
    <row r="1216" spans="1:7">
      <c r="A1216" s="9" t="s">
        <v>15</v>
      </c>
      <c r="B1216" s="9" t="s">
        <v>96</v>
      </c>
      <c r="C1216" s="9">
        <v>922.63487267565097</v>
      </c>
      <c r="D1216" s="9">
        <v>966.50246145580024</v>
      </c>
      <c r="E1216" s="9">
        <v>994.65143922982713</v>
      </c>
      <c r="F1216" s="9">
        <v>1016.6378926206489</v>
      </c>
      <c r="G1216" s="9">
        <v>1076.230835165524</v>
      </c>
    </row>
    <row r="1217" spans="1:7">
      <c r="A1217" s="9" t="s">
        <v>15</v>
      </c>
      <c r="B1217" s="9" t="s">
        <v>97</v>
      </c>
      <c r="C1217" s="9">
        <v>19687.188885604497</v>
      </c>
      <c r="D1217" s="9">
        <v>19341.734717753734</v>
      </c>
      <c r="E1217" s="9">
        <v>21091.734705546027</v>
      </c>
      <c r="F1217" s="9">
        <v>19745.644222287567</v>
      </c>
      <c r="G1217" s="9">
        <v>21125.259562043793</v>
      </c>
    </row>
    <row r="1218" spans="1:7">
      <c r="A1218" s="9" t="s">
        <v>15</v>
      </c>
      <c r="B1218" s="9" t="s">
        <v>98</v>
      </c>
      <c r="C1218" s="9">
        <v>9108.840402218153</v>
      </c>
      <c r="D1218" s="9">
        <v>8785.2197320673513</v>
      </c>
      <c r="E1218" s="9">
        <v>9250.7393873417677</v>
      </c>
      <c r="F1218" s="9">
        <v>7657.3154341348327</v>
      </c>
      <c r="G1218" s="9">
        <v>7524.3111274695329</v>
      </c>
    </row>
    <row r="1219" spans="1:7">
      <c r="A1219" s="9" t="s">
        <v>15</v>
      </c>
      <c r="B1219" s="9" t="s">
        <v>105</v>
      </c>
      <c r="C1219" s="9">
        <v>0.50572833687656715</v>
      </c>
      <c r="D1219" s="9">
        <v>0.50971624112242531</v>
      </c>
      <c r="E1219" s="9">
        <v>0.50083894070211932</v>
      </c>
      <c r="F1219" s="9">
        <v>0.51821949624852004</v>
      </c>
      <c r="G1219" s="9">
        <v>0.51571568519171163</v>
      </c>
    </row>
    <row r="1220" spans="1:7">
      <c r="A1220" s="9" t="s">
        <v>15</v>
      </c>
      <c r="B1220" s="9" t="s">
        <v>106</v>
      </c>
      <c r="C1220" s="9">
        <v>0.18012422446874504</v>
      </c>
      <c r="D1220" s="9">
        <v>0.17150787588309607</v>
      </c>
      <c r="E1220" s="9">
        <v>0.18022450338509644</v>
      </c>
      <c r="F1220" s="9">
        <v>0.17008494370946056</v>
      </c>
      <c r="G1220" s="9">
        <v>0.17067689505863581</v>
      </c>
    </row>
    <row r="1221" spans="1:7">
      <c r="A1221" s="9" t="s">
        <v>15</v>
      </c>
      <c r="B1221" s="9" t="s">
        <v>107</v>
      </c>
      <c r="C1221" s="9">
        <v>0.31414743865468775</v>
      </c>
      <c r="D1221" s="9">
        <v>0.31877588299447818</v>
      </c>
      <c r="E1221" s="9">
        <v>0.31893655591278458</v>
      </c>
      <c r="F1221" s="9">
        <v>0.31169556004201926</v>
      </c>
      <c r="G1221" s="9">
        <v>0.31360741974965262</v>
      </c>
    </row>
    <row r="1222" spans="1:7">
      <c r="A1222" s="9" t="s">
        <v>15</v>
      </c>
      <c r="B1222" s="9" t="s">
        <v>99</v>
      </c>
      <c r="C1222" s="9">
        <v>0</v>
      </c>
      <c r="D1222" s="9">
        <v>0</v>
      </c>
      <c r="E1222" s="9">
        <v>0</v>
      </c>
      <c r="F1222" s="9">
        <v>0</v>
      </c>
      <c r="G1222" s="9">
        <v>0</v>
      </c>
    </row>
    <row r="1223" spans="1:7">
      <c r="A1223" s="9" t="s">
        <v>15</v>
      </c>
      <c r="B1223" s="9" t="s">
        <v>108</v>
      </c>
      <c r="C1223" s="9">
        <v>0.39178775283767975</v>
      </c>
      <c r="D1223" s="9">
        <v>0.3914602748175347</v>
      </c>
      <c r="E1223" s="9">
        <v>0.37954715960347007</v>
      </c>
      <c r="F1223" s="9">
        <v>0.40182847500786173</v>
      </c>
      <c r="G1223" s="9">
        <v>0.38484184885536166</v>
      </c>
    </row>
    <row r="1224" spans="1:7">
      <c r="A1224" s="9" t="s">
        <v>15</v>
      </c>
      <c r="B1224" s="9" t="s">
        <v>109</v>
      </c>
      <c r="C1224" s="9">
        <v>0.11993745000260184</v>
      </c>
      <c r="D1224" s="9">
        <v>0.11828637297296571</v>
      </c>
      <c r="E1224" s="9">
        <v>0.11357818302359964</v>
      </c>
      <c r="F1224" s="9">
        <v>0.11562770035511306</v>
      </c>
      <c r="G1224" s="9">
        <v>0.10909907918629257</v>
      </c>
    </row>
    <row r="1225" spans="1:7">
      <c r="A1225" s="9" t="s">
        <v>15</v>
      </c>
      <c r="B1225" s="9" t="s">
        <v>110</v>
      </c>
      <c r="C1225" s="9">
        <v>0.48827479715971861</v>
      </c>
      <c r="D1225" s="9">
        <v>0.49025335220949934</v>
      </c>
      <c r="E1225" s="9">
        <v>0.50687465737293014</v>
      </c>
      <c r="F1225" s="9">
        <v>0.48254382463702544</v>
      </c>
      <c r="G1225" s="9">
        <v>0.50605907195834554</v>
      </c>
    </row>
    <row r="1226" spans="1:7">
      <c r="A1226" s="9" t="s">
        <v>15</v>
      </c>
      <c r="B1226" s="9" t="s">
        <v>100</v>
      </c>
      <c r="C1226" s="9">
        <v>0</v>
      </c>
      <c r="D1226" s="9">
        <v>0</v>
      </c>
      <c r="E1226" s="9">
        <v>0</v>
      </c>
      <c r="F1226" s="9">
        <v>0</v>
      </c>
      <c r="G1226" s="9">
        <v>0</v>
      </c>
    </row>
    <row r="1227" spans="1:7">
      <c r="A1227" s="9" t="s">
        <v>15</v>
      </c>
      <c r="B1227" s="9" t="s">
        <v>101</v>
      </c>
      <c r="C1227" s="9">
        <v>-2371913</v>
      </c>
      <c r="D1227" s="9">
        <v>-2148512.0000000005</v>
      </c>
      <c r="E1227" s="9">
        <v>-2350000</v>
      </c>
      <c r="F1227" s="9">
        <v>-2145969</v>
      </c>
      <c r="G1227" s="9">
        <v>-2250000</v>
      </c>
    </row>
    <row r="1228" spans="1:7">
      <c r="A1228" s="9" t="s">
        <v>16</v>
      </c>
      <c r="B1228" s="9" t="s">
        <v>46</v>
      </c>
      <c r="C1228" s="9">
        <v>22.030136986301361</v>
      </c>
      <c r="D1228" s="9">
        <v>24.816438356164383</v>
      </c>
      <c r="E1228" s="9">
        <v>24.290410958904104</v>
      </c>
      <c r="F1228" s="9">
        <v>0</v>
      </c>
      <c r="G1228" s="9">
        <v>17.259562841530059</v>
      </c>
    </row>
    <row r="1229" spans="1:7">
      <c r="A1229" s="9" t="s">
        <v>16</v>
      </c>
      <c r="B1229" s="9" t="s">
        <v>47</v>
      </c>
      <c r="C1229" s="9">
        <v>3.8584452975047965</v>
      </c>
      <c r="D1229" s="9">
        <v>5.1612535612535622</v>
      </c>
      <c r="E1229" s="9">
        <v>3.9936936936936922</v>
      </c>
      <c r="F1229" s="9">
        <v>0</v>
      </c>
      <c r="G1229" s="9">
        <v>4.3959638135003489</v>
      </c>
    </row>
    <row r="1230" spans="1:7">
      <c r="A1230" s="9" t="s">
        <v>16</v>
      </c>
      <c r="B1230" s="9" t="s">
        <v>48</v>
      </c>
      <c r="C1230" s="9">
        <v>4.009968520461701</v>
      </c>
      <c r="D1230" s="9">
        <v>5.1612535612535622</v>
      </c>
      <c r="E1230" s="9">
        <v>4.1816377171215873</v>
      </c>
      <c r="F1230" s="9">
        <v>0</v>
      </c>
      <c r="G1230" s="9">
        <v>4.3959638135003489</v>
      </c>
    </row>
    <row r="1231" spans="1:7">
      <c r="A1231" s="9" t="s">
        <v>16</v>
      </c>
      <c r="B1231" s="9" t="s">
        <v>49</v>
      </c>
      <c r="C1231" s="9">
        <v>9772.5681161607044</v>
      </c>
      <c r="D1231" s="9">
        <v>8741.15502881881</v>
      </c>
      <c r="E1231" s="9">
        <v>9416.1781272252756</v>
      </c>
      <c r="F1231" s="9">
        <v>0</v>
      </c>
      <c r="G1231" s="9">
        <v>8403.5380815021854</v>
      </c>
    </row>
    <row r="1232" spans="1:7">
      <c r="A1232" s="9" t="s">
        <v>16</v>
      </c>
      <c r="B1232" s="9" t="s">
        <v>50</v>
      </c>
      <c r="C1232" s="9">
        <v>39187.690509872125</v>
      </c>
      <c r="D1232" s="9">
        <v>45115.317521960569</v>
      </c>
      <c r="E1232" s="9">
        <v>39375.045607940527</v>
      </c>
      <c r="F1232" s="9">
        <v>0</v>
      </c>
      <c r="G1232" s="9">
        <v>36941.649311655754</v>
      </c>
    </row>
    <row r="1233" spans="1:7">
      <c r="A1233" s="9" t="s">
        <v>16</v>
      </c>
      <c r="B1233" s="9" t="s">
        <v>51</v>
      </c>
      <c r="C1233" s="9">
        <v>20.939726027397263</v>
      </c>
      <c r="D1233" s="9">
        <v>24.816438356164383</v>
      </c>
      <c r="E1233" s="9">
        <v>23.084931506849319</v>
      </c>
      <c r="F1233" s="9">
        <v>0</v>
      </c>
      <c r="G1233" s="9">
        <v>17.259562841530059</v>
      </c>
    </row>
    <row r="1234" spans="1:7">
      <c r="A1234" s="9" t="s">
        <v>16</v>
      </c>
      <c r="B1234" s="9" t="s">
        <v>358</v>
      </c>
      <c r="C1234" s="9">
        <v>1905.9999999999998</v>
      </c>
      <c r="D1234" s="9">
        <v>1754.9999999999998</v>
      </c>
      <c r="E1234" s="9">
        <v>2015.0000000000007</v>
      </c>
      <c r="F1234" s="9">
        <v>0</v>
      </c>
      <c r="G1234" s="9">
        <v>1437</v>
      </c>
    </row>
    <row r="1235" spans="1:7">
      <c r="A1235" s="9" t="s">
        <v>16</v>
      </c>
      <c r="B1235" s="9" t="s">
        <v>356</v>
      </c>
      <c r="C1235" s="9">
        <v>7643.0000000000009</v>
      </c>
      <c r="D1235" s="9">
        <v>9058</v>
      </c>
      <c r="E1235" s="9">
        <v>8426.0000000000018</v>
      </c>
      <c r="F1235" s="9">
        <v>0</v>
      </c>
      <c r="G1235" s="9">
        <v>6317.0000000000009</v>
      </c>
    </row>
    <row r="1236" spans="1:7">
      <c r="A1236" s="9" t="s">
        <v>16</v>
      </c>
      <c r="B1236" s="9" t="s">
        <v>52</v>
      </c>
      <c r="C1236" s="9">
        <v>15.605492767280758</v>
      </c>
      <c r="D1236" s="9">
        <v>17.482729253942679</v>
      </c>
      <c r="E1236" s="9">
        <v>16.434718538881437</v>
      </c>
      <c r="F1236" s="9">
        <v>17.165819151255512</v>
      </c>
      <c r="G1236" s="9">
        <v>20.179523702696642</v>
      </c>
    </row>
    <row r="1237" spans="1:7">
      <c r="A1237" s="9" t="s">
        <v>16</v>
      </c>
      <c r="B1237" s="9" t="s">
        <v>53</v>
      </c>
      <c r="C1237" s="9">
        <v>19.813913759889516</v>
      </c>
      <c r="D1237" s="9">
        <v>0</v>
      </c>
      <c r="E1237" s="9">
        <v>21.526746639089968</v>
      </c>
      <c r="F1237" s="9">
        <v>32.22242290947441</v>
      </c>
      <c r="G1237" s="9">
        <v>25.573571181946697</v>
      </c>
    </row>
    <row r="1238" spans="1:7">
      <c r="A1238" s="9" t="s">
        <v>16</v>
      </c>
      <c r="B1238" s="9" t="s">
        <v>54</v>
      </c>
      <c r="C1238" s="9">
        <v>12.862731840879011</v>
      </c>
      <c r="D1238" s="9">
        <v>24.71023844730632</v>
      </c>
      <c r="E1238" s="9">
        <v>12.439896370254584</v>
      </c>
      <c r="F1238" s="9">
        <v>11.755625199393036</v>
      </c>
      <c r="G1238" s="9">
        <v>16.354693086595404</v>
      </c>
    </row>
    <row r="1239" spans="1:7">
      <c r="A1239" s="9" t="s">
        <v>16</v>
      </c>
      <c r="B1239" s="9" t="s">
        <v>55</v>
      </c>
      <c r="C1239" s="9">
        <v>0.36398065972506016</v>
      </c>
      <c r="D1239" s="9">
        <v>0.56279412046791477</v>
      </c>
      <c r="E1239" s="9">
        <v>0.25639909659160176</v>
      </c>
      <c r="F1239" s="9">
        <v>-1.6916626409730273</v>
      </c>
      <c r="G1239" s="9">
        <v>-0.95711372693851748</v>
      </c>
    </row>
    <row r="1240" spans="1:7">
      <c r="A1240" s="9" t="s">
        <v>16</v>
      </c>
      <c r="B1240" s="9" t="s">
        <v>56</v>
      </c>
      <c r="C1240" s="9">
        <v>565569.5581395349</v>
      </c>
      <c r="D1240" s="9">
        <v>751674.25714285718</v>
      </c>
      <c r="E1240" s="9">
        <v>468425</v>
      </c>
      <c r="F1240" s="9">
        <v>0</v>
      </c>
      <c r="G1240" s="9">
        <v>805706.48571428575</v>
      </c>
    </row>
    <row r="1241" spans="1:7">
      <c r="A1241" s="9" t="s">
        <v>16</v>
      </c>
      <c r="B1241" s="9" t="s">
        <v>57</v>
      </c>
      <c r="C1241" s="9">
        <v>308099.37209302327</v>
      </c>
      <c r="D1241" s="9">
        <v>354084.48571428569</v>
      </c>
      <c r="E1241" s="9">
        <v>463900.62790697673</v>
      </c>
      <c r="F1241" s="9">
        <v>0</v>
      </c>
      <c r="G1241" s="9">
        <v>322600</v>
      </c>
    </row>
    <row r="1242" spans="1:7">
      <c r="A1242" s="9" t="s">
        <v>16</v>
      </c>
      <c r="B1242" s="9" t="s">
        <v>58</v>
      </c>
      <c r="C1242" s="9">
        <v>0.23527009096036666</v>
      </c>
      <c r="D1242" s="9">
        <v>0.1016216244331381</v>
      </c>
      <c r="E1242" s="9">
        <v>0.20487112532295965</v>
      </c>
      <c r="F1242" s="9">
        <v>0.18070775704207859</v>
      </c>
      <c r="G1242" s="9">
        <v>0.14608663590361237</v>
      </c>
    </row>
    <row r="1243" spans="1:7">
      <c r="A1243" s="9" t="s">
        <v>16</v>
      </c>
      <c r="B1243" s="9" t="s">
        <v>59</v>
      </c>
      <c r="C1243" s="9">
        <v>-1.4269410215916234</v>
      </c>
      <c r="D1243" s="9">
        <v>-0.42830840281341853</v>
      </c>
      <c r="E1243" s="9">
        <v>2.5773501758415107</v>
      </c>
      <c r="F1243" s="9">
        <v>-0.74123765820582188</v>
      </c>
      <c r="G1243" s="9">
        <v>0.14323818181818598</v>
      </c>
    </row>
    <row r="1244" spans="1:7">
      <c r="A1244" s="9" t="s">
        <v>16</v>
      </c>
      <c r="B1244" s="9" t="s">
        <v>60</v>
      </c>
      <c r="C1244" s="9">
        <v>4.3116847405393699</v>
      </c>
      <c r="D1244" s="9">
        <v>4.0011084825475978</v>
      </c>
      <c r="E1244" s="9">
        <v>3.5627603059923492</v>
      </c>
      <c r="F1244" s="9">
        <v>4.1805610994869307</v>
      </c>
      <c r="G1244" s="9">
        <v>3.6673769894302031</v>
      </c>
    </row>
    <row r="1245" spans="1:7">
      <c r="A1245" s="9" t="s">
        <v>16</v>
      </c>
      <c r="B1245" s="9" t="s">
        <v>61</v>
      </c>
      <c r="C1245" s="9">
        <v>1.1115706228803477</v>
      </c>
      <c r="D1245" s="9">
        <v>0.19842017981929558</v>
      </c>
      <c r="E1245" s="9">
        <v>0.68104089441053095</v>
      </c>
      <c r="F1245" s="9">
        <v>0.81270025261173606</v>
      </c>
      <c r="G1245" s="9">
        <v>0.64996630908581343</v>
      </c>
    </row>
    <row r="1246" spans="1:7">
      <c r="A1246" s="9" t="s">
        <v>16</v>
      </c>
      <c r="B1246" s="9" t="s">
        <v>62</v>
      </c>
      <c r="C1246" s="9">
        <v>4.7927420927050379</v>
      </c>
      <c r="D1246" s="9">
        <v>0.7939006645836032</v>
      </c>
      <c r="E1246" s="9">
        <v>2.4263854653633659</v>
      </c>
      <c r="F1246" s="9">
        <v>3.3975430616118256</v>
      </c>
      <c r="G1246" s="9">
        <v>2.3836714858461909</v>
      </c>
    </row>
    <row r="1247" spans="1:7">
      <c r="A1247" s="9" t="s">
        <v>16</v>
      </c>
      <c r="B1247" s="9" t="s">
        <v>63</v>
      </c>
      <c r="C1247" s="9">
        <v>3.6280665744488447E-2</v>
      </c>
      <c r="D1247" s="9">
        <v>5.9238966992591997E-3</v>
      </c>
      <c r="E1247" s="9">
        <v>1.8878075970063628E-2</v>
      </c>
      <c r="F1247" s="9">
        <v>2.9291734124136576E-2</v>
      </c>
      <c r="G1247" s="9">
        <v>2.0065785914346015E-2</v>
      </c>
    </row>
    <row r="1248" spans="1:7">
      <c r="A1248" s="9" t="s">
        <v>16</v>
      </c>
      <c r="B1248" s="9" t="s">
        <v>64</v>
      </c>
      <c r="C1248" s="9">
        <v>0.54939571692667222</v>
      </c>
      <c r="D1248" s="9">
        <v>0.57897226897977827</v>
      </c>
      <c r="E1248" s="9">
        <v>0.55870174235389181</v>
      </c>
      <c r="F1248" s="9">
        <v>0.56998777346385787</v>
      </c>
      <c r="G1248" s="9">
        <v>0.54257811368472553</v>
      </c>
    </row>
    <row r="1249" spans="1:7">
      <c r="A1249" s="9" t="s">
        <v>16</v>
      </c>
      <c r="B1249" s="9" t="s">
        <v>65</v>
      </c>
      <c r="C1249" s="9">
        <v>4.2595272261332605E-2</v>
      </c>
      <c r="D1249" s="9">
        <v>4.6568818637870497E-2</v>
      </c>
      <c r="E1249" s="9">
        <v>3.4104772192173984E-2</v>
      </c>
      <c r="F1249" s="9">
        <v>4.8209301327933635E-2</v>
      </c>
      <c r="G1249" s="9">
        <v>4.0999996032929108E-2</v>
      </c>
    </row>
    <row r="1250" spans="1:7">
      <c r="A1250" s="9" t="s">
        <v>16</v>
      </c>
      <c r="B1250" s="9" t="s">
        <v>66</v>
      </c>
      <c r="C1250" s="9">
        <v>1.5646693049588885E-2</v>
      </c>
      <c r="D1250" s="9">
        <v>1.5646689087266036E-2</v>
      </c>
      <c r="E1250" s="9">
        <v>1.7475376210149971E-2</v>
      </c>
      <c r="F1250" s="9">
        <v>1.4206643050763208E-2</v>
      </c>
      <c r="G1250" s="9">
        <v>1.000000336826776E-2</v>
      </c>
    </row>
    <row r="1251" spans="1:7">
      <c r="A1251" s="9" t="s">
        <v>16</v>
      </c>
      <c r="B1251" s="9" t="s">
        <v>67</v>
      </c>
      <c r="C1251" s="9">
        <v>-7.1490021272241563E-2</v>
      </c>
      <c r="D1251" s="9">
        <v>-0.12751684854537926</v>
      </c>
      <c r="E1251" s="9">
        <v>2.0976244476224214E-2</v>
      </c>
      <c r="F1251" s="9">
        <v>-0.18389883334518589</v>
      </c>
      <c r="G1251" s="9">
        <v>-1.9534009005199058E-2</v>
      </c>
    </row>
    <row r="1252" spans="1:7">
      <c r="A1252" s="9" t="s">
        <v>16</v>
      </c>
      <c r="B1252" s="9" t="s">
        <v>68</v>
      </c>
      <c r="C1252" s="9">
        <v>-3.1917567061041423E-2</v>
      </c>
      <c r="D1252" s="9">
        <v>-0.12001447604800622</v>
      </c>
      <c r="E1252" s="9">
        <v>3.4383070249431505E-2</v>
      </c>
      <c r="F1252" s="9">
        <v>-0.38945580822908527</v>
      </c>
      <c r="G1252" s="9">
        <v>-1.9534009005199058E-2</v>
      </c>
    </row>
    <row r="1253" spans="1:7">
      <c r="A1253" s="9" t="s">
        <v>16</v>
      </c>
      <c r="B1253" s="9" t="s">
        <v>69</v>
      </c>
      <c r="C1253" s="9">
        <v>0.80405386019107838</v>
      </c>
      <c r="D1253" s="9">
        <v>0.79922561787156043</v>
      </c>
      <c r="E1253" s="9">
        <v>0.78461618301014047</v>
      </c>
      <c r="F1253" s="9">
        <v>0.81236460729910553</v>
      </c>
      <c r="G1253" s="9">
        <v>0.82900059640794466</v>
      </c>
    </row>
    <row r="1254" spans="1:7">
      <c r="A1254" s="9" t="s">
        <v>16</v>
      </c>
      <c r="B1254" s="9" t="s">
        <v>70</v>
      </c>
      <c r="C1254" s="9">
        <v>0.19503573445019892</v>
      </c>
      <c r="D1254" s="9">
        <v>0.20077438212843976</v>
      </c>
      <c r="E1254" s="9">
        <v>0.21399340292575514</v>
      </c>
      <c r="F1254" s="9">
        <v>0.18763539270089435</v>
      </c>
      <c r="G1254" s="9">
        <v>0.17099940359205548</v>
      </c>
    </row>
    <row r="1255" spans="1:7">
      <c r="A1255" s="9" t="s">
        <v>16</v>
      </c>
      <c r="B1255" s="9" t="s">
        <v>71</v>
      </c>
      <c r="C1255" s="9">
        <v>9.1040535872254503E-4</v>
      </c>
      <c r="D1255" s="9">
        <v>0</v>
      </c>
      <c r="E1255" s="9">
        <v>1.3904140641044689E-3</v>
      </c>
      <c r="F1255" s="9">
        <v>0</v>
      </c>
      <c r="G1255" s="9">
        <v>0</v>
      </c>
    </row>
    <row r="1256" spans="1:7">
      <c r="A1256" s="9" t="s">
        <v>16</v>
      </c>
      <c r="B1256" s="9" t="s">
        <v>368</v>
      </c>
      <c r="C1256" s="9">
        <v>0.45060428307332795</v>
      </c>
      <c r="D1256" s="9">
        <v>0.42102773451709463</v>
      </c>
      <c r="E1256" s="9">
        <v>0.44129825764610831</v>
      </c>
      <c r="F1256" s="9">
        <v>0.43001221102102627</v>
      </c>
      <c r="G1256" s="9">
        <v>0.45742189139179806</v>
      </c>
    </row>
    <row r="1257" spans="1:7">
      <c r="A1257" s="9" t="s">
        <v>16</v>
      </c>
      <c r="B1257" s="9" t="s">
        <v>72</v>
      </c>
      <c r="C1257" s="9">
        <v>0.34980805109111485</v>
      </c>
      <c r="D1257" s="9">
        <v>0.3083282204849237</v>
      </c>
      <c r="E1257" s="9">
        <v>0.38197099562034703</v>
      </c>
      <c r="F1257" s="9">
        <v>0.33922271569752854</v>
      </c>
      <c r="G1257" s="9">
        <v>0.38350081758407384</v>
      </c>
    </row>
    <row r="1258" spans="1:7">
      <c r="A1258" s="9" t="s">
        <v>16</v>
      </c>
      <c r="B1258" s="9" t="s">
        <v>73</v>
      </c>
      <c r="C1258" s="9">
        <v>0.27419850734632806</v>
      </c>
      <c r="D1258" s="9">
        <v>0.27419854248052472</v>
      </c>
      <c r="E1258" s="9">
        <v>0.37617807596528574</v>
      </c>
      <c r="F1258" s="9">
        <v>0.29372106053274588</v>
      </c>
      <c r="G1258" s="9">
        <v>0.40913936876360629</v>
      </c>
    </row>
    <row r="1259" spans="1:7">
      <c r="A1259" s="9" t="s">
        <v>16</v>
      </c>
      <c r="B1259" s="9" t="s">
        <v>74</v>
      </c>
      <c r="C1259" s="9">
        <v>0.63032894854574417</v>
      </c>
      <c r="D1259" s="9">
        <v>0.6131440603310111</v>
      </c>
      <c r="E1259" s="9">
        <v>0.53205135571916728</v>
      </c>
      <c r="F1259" s="9">
        <v>0.58163158496303502</v>
      </c>
      <c r="G1259" s="9">
        <v>0.54300896187971492</v>
      </c>
    </row>
    <row r="1260" spans="1:7">
      <c r="A1260" s="9" t="s">
        <v>16</v>
      </c>
      <c r="B1260" s="9" t="s">
        <v>75</v>
      </c>
      <c r="C1260" s="9">
        <v>32.815876817195104</v>
      </c>
      <c r="D1260" s="9">
        <v>26.328780207285572</v>
      </c>
      <c r="E1260" s="9">
        <v>30.199416700530069</v>
      </c>
      <c r="F1260" s="9">
        <v>0</v>
      </c>
      <c r="G1260" s="9">
        <v>28.303317778121944</v>
      </c>
    </row>
    <row r="1261" spans="1:7">
      <c r="A1261" s="9" t="s">
        <v>16</v>
      </c>
      <c r="B1261" s="9" t="s">
        <v>76</v>
      </c>
      <c r="C1261" s="9">
        <v>3.0473054417245149</v>
      </c>
      <c r="D1261" s="9">
        <v>3.798125063626324</v>
      </c>
      <c r="E1261" s="9">
        <v>3.3113222348511377</v>
      </c>
      <c r="F1261" s="9">
        <v>0</v>
      </c>
      <c r="G1261" s="9">
        <v>3.53315469175485</v>
      </c>
    </row>
    <row r="1262" spans="1:7">
      <c r="A1262" s="9" t="s">
        <v>16</v>
      </c>
      <c r="B1262" s="9" t="s">
        <v>77</v>
      </c>
      <c r="C1262" s="9">
        <v>2.773753660543409</v>
      </c>
      <c r="D1262" s="9">
        <v>2.686005699527966</v>
      </c>
      <c r="E1262" s="9">
        <v>2.8903331600725624</v>
      </c>
      <c r="F1262" s="9">
        <v>0</v>
      </c>
      <c r="G1262" s="9">
        <v>2.9336034535362945</v>
      </c>
    </row>
    <row r="1263" spans="1:7">
      <c r="A1263" s="9" t="s">
        <v>16</v>
      </c>
      <c r="B1263" s="9" t="s">
        <v>78</v>
      </c>
      <c r="C1263" s="9">
        <v>-4.3059511734167166E-2</v>
      </c>
      <c r="D1263" s="9">
        <v>-0.18536150121755793</v>
      </c>
      <c r="E1263" s="9">
        <v>4.3506644137021329E-2</v>
      </c>
      <c r="F1263" s="9">
        <v>-0.68401486051060278</v>
      </c>
      <c r="G1263" s="9">
        <v>-4.5370684733711655E-2</v>
      </c>
    </row>
    <row r="1264" spans="1:7">
      <c r="A1264" s="9" t="s">
        <v>16</v>
      </c>
      <c r="B1264" s="9" t="s">
        <v>79</v>
      </c>
      <c r="C1264" s="9">
        <v>0.21652837445732337</v>
      </c>
      <c r="D1264" s="9">
        <v>0.22767918442477345</v>
      </c>
      <c r="E1264" s="9">
        <v>0.22615992433986123</v>
      </c>
      <c r="F1264" s="9">
        <v>0.23071773321694011</v>
      </c>
      <c r="G1264" s="9">
        <v>0.24136372091268188</v>
      </c>
    </row>
    <row r="1265" spans="1:7">
      <c r="A1265" s="9" t="s">
        <v>16</v>
      </c>
      <c r="B1265" s="9" t="s">
        <v>80</v>
      </c>
      <c r="C1265" s="9">
        <v>5882.9669250324368</v>
      </c>
      <c r="D1265" s="9">
        <v>7076.8713477855827</v>
      </c>
      <c r="E1265" s="9">
        <v>6440.1490902837913</v>
      </c>
      <c r="F1265" s="9">
        <v>0</v>
      </c>
      <c r="G1265" s="9">
        <v>6118.6155761203736</v>
      </c>
    </row>
    <row r="1266" spans="1:7">
      <c r="A1266" s="9" t="s">
        <v>16</v>
      </c>
      <c r="B1266" s="9" t="s">
        <v>81</v>
      </c>
      <c r="C1266" s="9">
        <v>56538.546004029551</v>
      </c>
      <c r="D1266" s="9">
        <v>52097.593373493059</v>
      </c>
      <c r="E1266" s="9">
        <v>57900.060936497764</v>
      </c>
      <c r="F1266" s="9">
        <v>56543.971786833856</v>
      </c>
      <c r="G1266" s="9">
        <v>61841.126940823822</v>
      </c>
    </row>
    <row r="1267" spans="1:7">
      <c r="A1267" s="9" t="s">
        <v>16</v>
      </c>
      <c r="B1267" s="9" t="s">
        <v>82</v>
      </c>
      <c r="C1267" s="9">
        <v>75531.86030893217</v>
      </c>
      <c r="D1267" s="9">
        <v>69324.801204818374</v>
      </c>
      <c r="E1267" s="9">
        <v>75573.787684413095</v>
      </c>
      <c r="F1267" s="9">
        <v>76898.902821316631</v>
      </c>
      <c r="G1267" s="9">
        <v>83509.039776363235</v>
      </c>
    </row>
    <row r="1268" spans="1:7">
      <c r="A1268" s="9" t="s">
        <v>16</v>
      </c>
      <c r="B1268" s="9" t="s">
        <v>83</v>
      </c>
      <c r="C1268" s="9">
        <v>0.33593566950853221</v>
      </c>
      <c r="D1268" s="9">
        <v>0.33067185479800704</v>
      </c>
      <c r="E1268" s="9">
        <v>0.3052453911455999</v>
      </c>
      <c r="F1268" s="9">
        <v>0.35998410425109828</v>
      </c>
      <c r="G1268" s="9">
        <v>0.35038030364927775</v>
      </c>
    </row>
    <row r="1269" spans="1:7">
      <c r="A1269" s="9" t="s">
        <v>16</v>
      </c>
      <c r="B1269" s="9" t="s">
        <v>84</v>
      </c>
      <c r="C1269" s="9">
        <v>0.54655692825075253</v>
      </c>
      <c r="D1269" s="9">
        <v>0.53756853549151007</v>
      </c>
      <c r="E1269" s="9">
        <v>0.47299218135073917</v>
      </c>
      <c r="F1269" s="9">
        <v>0.64535159644566631</v>
      </c>
      <c r="G1269" s="9">
        <v>0.57117582239977149</v>
      </c>
    </row>
    <row r="1270" spans="1:7">
      <c r="A1270" s="9" t="s">
        <v>16</v>
      </c>
      <c r="B1270" s="9" t="s">
        <v>85</v>
      </c>
      <c r="C1270" s="9">
        <v>3.7817931789974196E-2</v>
      </c>
      <c r="D1270" s="9">
        <v>3.5828466546269887E-2</v>
      </c>
      <c r="E1270" s="9">
        <v>3.7791472192739789E-2</v>
      </c>
      <c r="F1270" s="9">
        <v>3.9077186315453108E-2</v>
      </c>
      <c r="G1270" s="9">
        <v>3.9077915467727382E-2</v>
      </c>
    </row>
    <row r="1271" spans="1:7">
      <c r="A1271" s="9" t="s">
        <v>16</v>
      </c>
      <c r="B1271" s="9" t="s">
        <v>86</v>
      </c>
      <c r="C1271" s="9">
        <v>222.48164189355094</v>
      </c>
      <c r="D1271" s="9">
        <v>253.55344833639163</v>
      </c>
      <c r="E1271" s="9">
        <v>243.38271526255835</v>
      </c>
      <c r="F1271" s="9">
        <v>0</v>
      </c>
      <c r="G1271" s="9">
        <v>239.10274226315201</v>
      </c>
    </row>
    <row r="1272" spans="1:7">
      <c r="A1272" s="9" t="s">
        <v>16</v>
      </c>
      <c r="B1272" s="9" t="s">
        <v>87</v>
      </c>
      <c r="C1272" s="9">
        <v>0.56285004537945216</v>
      </c>
      <c r="D1272" s="9">
        <v>0.58632332991743286</v>
      </c>
      <c r="E1272" s="9">
        <v>0.56642585636246057</v>
      </c>
      <c r="F1272" s="9">
        <v>0.57923402552770353</v>
      </c>
      <c r="G1272" s="9">
        <v>0.55099999424587565</v>
      </c>
    </row>
    <row r="1273" spans="1:7">
      <c r="A1273" s="9" t="s">
        <v>16</v>
      </c>
      <c r="B1273" s="9" t="s">
        <v>88</v>
      </c>
      <c r="C1273" s="9">
        <v>1.8009584072973321</v>
      </c>
      <c r="D1273" s="9">
        <v>0.45589973384846</v>
      </c>
      <c r="E1273" s="9">
        <v>2.6883703101019756</v>
      </c>
      <c r="F1273" s="9">
        <v>0.40454347533765256</v>
      </c>
      <c r="G1273" s="9">
        <v>0.39428188375480994</v>
      </c>
    </row>
    <row r="1274" spans="1:7">
      <c r="A1274" s="9" t="s">
        <v>16</v>
      </c>
      <c r="B1274" s="9" t="s">
        <v>89</v>
      </c>
      <c r="C1274" s="9">
        <v>100.02206750441621</v>
      </c>
      <c r="D1274" s="9">
        <v>141.45960106008363</v>
      </c>
      <c r="E1274" s="9">
        <v>65.239349538393625</v>
      </c>
      <c r="F1274" s="9">
        <v>176.76091816801005</v>
      </c>
      <c r="G1274" s="9">
        <v>186.76603222163027</v>
      </c>
    </row>
    <row r="1275" spans="1:7">
      <c r="A1275" s="9" t="s">
        <v>16</v>
      </c>
      <c r="B1275" s="9" t="s">
        <v>90</v>
      </c>
      <c r="C1275" s="9">
        <v>69.040172118308618</v>
      </c>
      <c r="D1275" s="9">
        <v>56.987762329406273</v>
      </c>
      <c r="E1275" s="9">
        <v>59.943215340281597</v>
      </c>
      <c r="F1275" s="9">
        <v>44.797096937080575</v>
      </c>
      <c r="G1275" s="9">
        <v>54.99999928409531</v>
      </c>
    </row>
    <row r="1276" spans="1:7">
      <c r="A1276" s="9" t="s">
        <v>16</v>
      </c>
      <c r="B1276" s="9" t="s">
        <v>91</v>
      </c>
      <c r="C1276" s="9">
        <v>101.16063339093944</v>
      </c>
      <c r="D1276" s="9">
        <v>46.450485249396216</v>
      </c>
      <c r="E1276" s="9">
        <v>106.77952511318759</v>
      </c>
      <c r="F1276" s="9">
        <v>16.575267647482736</v>
      </c>
      <c r="G1276" s="9">
        <v>3.7212898309733919</v>
      </c>
    </row>
    <row r="1277" spans="1:7">
      <c r="A1277" s="9" t="s">
        <v>16</v>
      </c>
      <c r="B1277" s="9" t="s">
        <v>92</v>
      </c>
      <c r="C1277" s="9">
        <v>-3.0968484734129925E-2</v>
      </c>
      <c r="D1277" s="9">
        <v>-8.7119648856915463E-2</v>
      </c>
      <c r="E1277" s="9">
        <v>5.7974993509132655E-2</v>
      </c>
      <c r="F1277" s="9">
        <v>-0.13763539805590852</v>
      </c>
      <c r="G1277" s="9">
        <v>2.0307254815179341E-2</v>
      </c>
    </row>
    <row r="1278" spans="1:7">
      <c r="A1278" s="9" t="s">
        <v>16</v>
      </c>
      <c r="B1278" s="9" t="s">
        <v>93</v>
      </c>
      <c r="C1278" s="9">
        <v>1.7124748531499261</v>
      </c>
      <c r="D1278" s="9">
        <v>2.6029409968321358</v>
      </c>
      <c r="E1278" s="9">
        <v>1.796313651983755</v>
      </c>
      <c r="F1278" s="9">
        <v>0.76565386213365583</v>
      </c>
      <c r="G1278" s="9">
        <v>0.19114397132136085</v>
      </c>
    </row>
    <row r="1279" spans="1:7">
      <c r="A1279" s="9" t="s">
        <v>16</v>
      </c>
      <c r="B1279" s="9" t="s">
        <v>94</v>
      </c>
      <c r="C1279" s="9">
        <v>0.1987883710230634</v>
      </c>
      <c r="D1279" s="9">
        <v>3.0901600651570982E-2</v>
      </c>
      <c r="E1279" s="9">
        <v>0.4225163741434359</v>
      </c>
      <c r="F1279" s="9">
        <v>-0.30212994548620936</v>
      </c>
      <c r="G1279" s="9">
        <v>0.17398136513874871</v>
      </c>
    </row>
    <row r="1280" spans="1:7">
      <c r="A1280" s="9" t="s">
        <v>16</v>
      </c>
      <c r="B1280" s="9" t="s">
        <v>95</v>
      </c>
      <c r="C1280" s="9">
        <v>10799.883397312859</v>
      </c>
      <c r="D1280" s="9">
        <v>14395.364894586903</v>
      </c>
      <c r="E1280" s="9">
        <v>13212.018918918915</v>
      </c>
      <c r="F1280" s="9">
        <v>0</v>
      </c>
      <c r="G1280" s="9">
        <v>12718.436325678496</v>
      </c>
    </row>
    <row r="1281" spans="1:7">
      <c r="A1281" s="9" t="s">
        <v>16</v>
      </c>
      <c r="B1281" s="9" t="s">
        <v>96</v>
      </c>
      <c r="C1281" s="9">
        <v>1212.3172844506578</v>
      </c>
      <c r="D1281" s="9">
        <v>0</v>
      </c>
      <c r="E1281" s="9">
        <v>1311.4906097560975</v>
      </c>
      <c r="F1281" s="9">
        <v>0</v>
      </c>
      <c r="G1281" s="9">
        <v>0</v>
      </c>
    </row>
    <row r="1282" spans="1:7">
      <c r="A1282" s="9" t="s">
        <v>16</v>
      </c>
      <c r="B1282" s="9" t="s">
        <v>97</v>
      </c>
      <c r="C1282" s="9">
        <v>11808.476915005249</v>
      </c>
      <c r="D1282" s="9">
        <v>14395.364894586897</v>
      </c>
      <c r="E1282" s="9">
        <v>14556.169727047138</v>
      </c>
      <c r="F1282" s="9">
        <v>0</v>
      </c>
      <c r="G1282" s="9">
        <v>12718.436325678498</v>
      </c>
    </row>
    <row r="1283" spans="1:7">
      <c r="A1283" s="9" t="s">
        <v>16</v>
      </c>
      <c r="B1283" s="9" t="s">
        <v>98</v>
      </c>
      <c r="C1283" s="9">
        <v>5320.950274473882</v>
      </c>
      <c r="D1283" s="9">
        <v>6060.8478187760747</v>
      </c>
      <c r="E1283" s="9">
        <v>6423.6123385469282</v>
      </c>
      <c r="F1283" s="9">
        <v>0</v>
      </c>
      <c r="G1283" s="9">
        <v>5817.6911350725668</v>
      </c>
    </row>
    <row r="1284" spans="1:7">
      <c r="A1284" s="9" t="s">
        <v>16</v>
      </c>
      <c r="B1284" s="9" t="s">
        <v>105</v>
      </c>
      <c r="C1284" s="9">
        <v>0.41262504154601842</v>
      </c>
      <c r="D1284" s="9">
        <v>0.41262503753314406</v>
      </c>
      <c r="E1284" s="9">
        <v>0.42722148897320861</v>
      </c>
      <c r="F1284" s="9">
        <v>0.42978813527834375</v>
      </c>
      <c r="G1284" s="9">
        <v>0.42044086601344388</v>
      </c>
    </row>
    <row r="1285" spans="1:7">
      <c r="A1285" s="9" t="s">
        <v>16</v>
      </c>
      <c r="B1285" s="9" t="s">
        <v>106</v>
      </c>
      <c r="C1285" s="9">
        <v>0.21741765937693891</v>
      </c>
      <c r="D1285" s="9">
        <v>0.21741766452200753</v>
      </c>
      <c r="E1285" s="9">
        <v>0.22043327264831664</v>
      </c>
      <c r="F1285" s="9">
        <v>0.19687072817620802</v>
      </c>
      <c r="G1285" s="9">
        <v>0.20127956748448364</v>
      </c>
    </row>
    <row r="1286" spans="1:7">
      <c r="A1286" s="9" t="s">
        <v>16</v>
      </c>
      <c r="B1286" s="9" t="s">
        <v>107</v>
      </c>
      <c r="C1286" s="9">
        <v>0.36995729907704233</v>
      </c>
      <c r="D1286" s="9">
        <v>0.36995729794484827</v>
      </c>
      <c r="E1286" s="9">
        <v>0.35234523837847492</v>
      </c>
      <c r="F1286" s="9">
        <v>0.37334113654544787</v>
      </c>
      <c r="G1286" s="9">
        <v>0.37827956650207206</v>
      </c>
    </row>
    <row r="1287" spans="1:7">
      <c r="A1287" s="9" t="s">
        <v>16</v>
      </c>
      <c r="B1287" s="9" t="s">
        <v>99</v>
      </c>
      <c r="C1287" s="9">
        <v>0</v>
      </c>
      <c r="D1287" s="9">
        <v>0</v>
      </c>
      <c r="E1287" s="9">
        <v>0</v>
      </c>
      <c r="F1287" s="9">
        <v>0</v>
      </c>
      <c r="G1287" s="9">
        <v>0</v>
      </c>
    </row>
    <row r="1288" spans="1:7">
      <c r="A1288" s="9" t="s">
        <v>16</v>
      </c>
      <c r="B1288" s="9" t="s">
        <v>108</v>
      </c>
      <c r="C1288" s="9">
        <v>0.33018317876732223</v>
      </c>
      <c r="D1288" s="9">
        <v>0.30754440061782085</v>
      </c>
      <c r="E1288" s="9">
        <v>0.37637442151053285</v>
      </c>
      <c r="F1288" s="9">
        <v>0.34649640719296293</v>
      </c>
      <c r="G1288" s="9">
        <v>0.35910782582530271</v>
      </c>
    </row>
    <row r="1289" spans="1:7">
      <c r="A1289" s="9" t="s">
        <v>16</v>
      </c>
      <c r="B1289" s="9" t="s">
        <v>109</v>
      </c>
      <c r="C1289" s="9">
        <v>0.13637333606413446</v>
      </c>
      <c r="D1289" s="9">
        <v>0.1441115997901338</v>
      </c>
      <c r="E1289" s="9">
        <v>0.19125255876166014</v>
      </c>
      <c r="F1289" s="9">
        <v>0.13742812531429405</v>
      </c>
      <c r="G1289" s="9">
        <v>0.18341067735021291</v>
      </c>
    </row>
    <row r="1290" spans="1:7">
      <c r="A1290" s="9" t="s">
        <v>16</v>
      </c>
      <c r="B1290" s="9" t="s">
        <v>110</v>
      </c>
      <c r="C1290" s="9">
        <v>0.53344348516854367</v>
      </c>
      <c r="D1290" s="9">
        <v>0.54834399959204527</v>
      </c>
      <c r="E1290" s="9">
        <v>0.43237301972780673</v>
      </c>
      <c r="F1290" s="9">
        <v>0.51607546749274291</v>
      </c>
      <c r="G1290" s="9">
        <v>0.45748149682448463</v>
      </c>
    </row>
    <row r="1291" spans="1:7">
      <c r="A1291" s="9" t="s">
        <v>16</v>
      </c>
      <c r="B1291" s="9" t="s">
        <v>100</v>
      </c>
      <c r="C1291" s="9">
        <v>0</v>
      </c>
      <c r="D1291" s="9">
        <v>0</v>
      </c>
      <c r="E1291" s="9">
        <v>0</v>
      </c>
      <c r="F1291" s="9">
        <v>0</v>
      </c>
      <c r="G1291" s="9">
        <v>0</v>
      </c>
    </row>
    <row r="1292" spans="1:7">
      <c r="A1292" s="9" t="s">
        <v>16</v>
      </c>
      <c r="B1292" s="9" t="s">
        <v>101</v>
      </c>
      <c r="C1292" s="9">
        <v>-1805615.0000000002</v>
      </c>
      <c r="D1292" s="9">
        <v>-1968855.9999999998</v>
      </c>
      <c r="E1292" s="9">
        <v>-2395236</v>
      </c>
      <c r="F1292" s="9">
        <v>-1565753.0000000002</v>
      </c>
      <c r="G1292" s="9">
        <v>-1068799.0000000002</v>
      </c>
    </row>
    <row r="1293" spans="1:7">
      <c r="A1293" s="9" t="s">
        <v>102</v>
      </c>
      <c r="B1293" s="9" t="s">
        <v>46</v>
      </c>
      <c r="C1293" s="9">
        <v>821.61095890410957</v>
      </c>
      <c r="D1293" s="9">
        <v>830.28219178082179</v>
      </c>
      <c r="E1293" s="9">
        <v>843.87232876712324</v>
      </c>
      <c r="F1293" s="9">
        <v>835.80958904311979</v>
      </c>
      <c r="G1293" s="9">
        <v>843.91256830601094</v>
      </c>
    </row>
    <row r="1294" spans="1:7">
      <c r="A1294" s="9" t="s">
        <v>102</v>
      </c>
      <c r="B1294" s="9" t="s">
        <v>47</v>
      </c>
      <c r="C1294" s="9">
        <v>5.4424158832710248</v>
      </c>
      <c r="D1294" s="9">
        <v>5.4401242213725416</v>
      </c>
      <c r="E1294" s="9">
        <v>5.5395004954759726</v>
      </c>
      <c r="F1294" s="9">
        <v>5.5964942855705964</v>
      </c>
      <c r="G1294" s="9">
        <v>5.599869463531375</v>
      </c>
    </row>
    <row r="1295" spans="1:7">
      <c r="A1295" s="9" t="s">
        <v>102</v>
      </c>
      <c r="B1295" s="9" t="s">
        <v>48</v>
      </c>
      <c r="C1295" s="9">
        <v>4.5876786281359143</v>
      </c>
      <c r="D1295" s="9">
        <v>4.5854107619421951</v>
      </c>
      <c r="E1295" s="9">
        <v>4.58952682571101</v>
      </c>
      <c r="F1295" s="9">
        <v>4.6821198371795969</v>
      </c>
      <c r="G1295" s="9">
        <v>4.6095501498103815</v>
      </c>
    </row>
    <row r="1296" spans="1:7">
      <c r="A1296" s="9" t="s">
        <v>102</v>
      </c>
      <c r="B1296" s="9" t="s">
        <v>49</v>
      </c>
      <c r="C1296" s="9">
        <v>177499.40103559414</v>
      </c>
      <c r="D1296" s="9">
        <v>178232.72613335369</v>
      </c>
      <c r="E1296" s="9">
        <v>174513.11071121923</v>
      </c>
      <c r="F1296" s="9">
        <v>173654.70424574174</v>
      </c>
      <c r="G1296" s="9">
        <v>175437.95752488417</v>
      </c>
    </row>
    <row r="1297" spans="1:7">
      <c r="A1297" s="9" t="s">
        <v>102</v>
      </c>
      <c r="B1297" s="9" t="s">
        <v>50</v>
      </c>
      <c r="C1297" s="9">
        <v>817685.01067463239</v>
      </c>
      <c r="D1297" s="9">
        <v>820428.80829704227</v>
      </c>
      <c r="E1297" s="9">
        <v>803439.71856018784</v>
      </c>
      <c r="F1297" s="9">
        <v>816401.15169016982</v>
      </c>
      <c r="G1297" s="9">
        <v>811231.97350018821</v>
      </c>
    </row>
    <row r="1298" spans="1:7">
      <c r="A1298" s="9" t="s">
        <v>102</v>
      </c>
      <c r="B1298" s="9" t="s">
        <v>51</v>
      </c>
      <c r="C1298" s="9">
        <v>593.69589041095867</v>
      </c>
      <c r="D1298" s="9">
        <v>607.24657534246546</v>
      </c>
      <c r="E1298" s="9">
        <v>603.49134246575329</v>
      </c>
      <c r="F1298" s="9">
        <v>605.00684931709179</v>
      </c>
      <c r="G1298" s="9">
        <v>601.09289617486354</v>
      </c>
    </row>
    <row r="1299" spans="1:7">
      <c r="A1299" s="9" t="s">
        <v>102</v>
      </c>
      <c r="B1299" s="9" t="s">
        <v>358</v>
      </c>
      <c r="C1299" s="9">
        <v>47235</v>
      </c>
      <c r="D1299" s="9">
        <v>48337.000000000007</v>
      </c>
      <c r="E1299" s="9">
        <v>47995</v>
      </c>
      <c r="F1299" s="9">
        <v>47164</v>
      </c>
      <c r="G1299" s="9">
        <v>47727</v>
      </c>
    </row>
    <row r="1300" spans="1:7">
      <c r="A1300" s="9" t="s">
        <v>102</v>
      </c>
      <c r="B1300" s="9" t="s">
        <v>356</v>
      </c>
      <c r="C1300" s="9">
        <v>216699.00000000003</v>
      </c>
      <c r="D1300" s="9">
        <v>221644.99999999991</v>
      </c>
      <c r="E1300" s="9">
        <v>220274.34</v>
      </c>
      <c r="F1300" s="9">
        <v>220827.50000073854</v>
      </c>
      <c r="G1300" s="9">
        <v>220000</v>
      </c>
    </row>
    <row r="1301" spans="1:7">
      <c r="A1301" s="9" t="s">
        <v>102</v>
      </c>
      <c r="B1301" s="9" t="s">
        <v>52</v>
      </c>
      <c r="C1301" s="9">
        <v>12.51936934140352</v>
      </c>
      <c r="D1301" s="9">
        <v>13.134173349596367</v>
      </c>
      <c r="E1301" s="9">
        <v>13.510101106141306</v>
      </c>
      <c r="F1301" s="9">
        <v>13.601136156350666</v>
      </c>
      <c r="G1301" s="9">
        <v>12.840120180490485</v>
      </c>
    </row>
    <row r="1302" spans="1:7">
      <c r="A1302" s="9" t="s">
        <v>102</v>
      </c>
      <c r="B1302" s="9" t="s">
        <v>53</v>
      </c>
      <c r="C1302" s="9">
        <v>14.720153527040567</v>
      </c>
      <c r="D1302" s="9">
        <v>14.491300046308702</v>
      </c>
      <c r="E1302" s="9">
        <v>14.488943255724818</v>
      </c>
      <c r="F1302" s="9">
        <v>14.390265735995937</v>
      </c>
      <c r="G1302" s="9">
        <v>13.91955993034809</v>
      </c>
    </row>
    <row r="1303" spans="1:7">
      <c r="A1303" s="9" t="s">
        <v>102</v>
      </c>
      <c r="B1303" s="9" t="s">
        <v>54</v>
      </c>
      <c r="C1303" s="9">
        <v>10.646371699137919</v>
      </c>
      <c r="D1303" s="9">
        <v>11.886219957549587</v>
      </c>
      <c r="E1303" s="9">
        <v>12.544887293751184</v>
      </c>
      <c r="F1303" s="9">
        <v>12.777947853595936</v>
      </c>
      <c r="G1303" s="9">
        <v>11.802911220915135</v>
      </c>
    </row>
    <row r="1304" spans="1:7">
      <c r="A1304" s="9" t="s">
        <v>102</v>
      </c>
      <c r="B1304" s="9" t="s">
        <v>55</v>
      </c>
      <c r="C1304" s="9">
        <v>0.28987951879210516</v>
      </c>
      <c r="D1304" s="9">
        <v>0.27132404834694823</v>
      </c>
      <c r="E1304" s="9">
        <v>0.2540660804565989</v>
      </c>
      <c r="F1304" s="9">
        <v>0.25868101637573004</v>
      </c>
      <c r="G1304" s="9">
        <v>0.24884276431940286</v>
      </c>
    </row>
    <row r="1305" spans="1:7">
      <c r="A1305" s="9" t="s">
        <v>102</v>
      </c>
      <c r="B1305" s="9" t="s">
        <v>56</v>
      </c>
      <c r="C1305" s="9">
        <v>913242.09324756323</v>
      </c>
      <c r="D1305" s="9">
        <v>907073.49686427461</v>
      </c>
      <c r="E1305" s="9">
        <v>867906.92495069338</v>
      </c>
      <c r="F1305" s="9">
        <v>919156.91300892131</v>
      </c>
      <c r="G1305" s="9">
        <v>870535.84327131778</v>
      </c>
    </row>
    <row r="1306" spans="1:7">
      <c r="A1306" s="9" t="s">
        <v>102</v>
      </c>
      <c r="B1306" s="9" t="s">
        <v>57</v>
      </c>
      <c r="C1306" s="9">
        <v>735736.89280311891</v>
      </c>
      <c r="D1306" s="9">
        <v>804812.27449297975</v>
      </c>
      <c r="E1306" s="9">
        <v>879561.38406856696</v>
      </c>
      <c r="F1306" s="9">
        <v>885822.31648823968</v>
      </c>
      <c r="G1306" s="9">
        <v>888268.54018604662</v>
      </c>
    </row>
    <row r="1307" spans="1:7">
      <c r="A1307" s="9" t="s">
        <v>102</v>
      </c>
      <c r="B1307" s="9" t="s">
        <v>58</v>
      </c>
      <c r="C1307" s="9">
        <v>0.23919340960704769</v>
      </c>
      <c r="D1307" s="9">
        <v>0.22341942254260524</v>
      </c>
      <c r="E1307" s="9">
        <v>0.21332163389081141</v>
      </c>
      <c r="F1307" s="9">
        <v>0.21393743927705958</v>
      </c>
      <c r="G1307" s="9">
        <v>0.20902986760490425</v>
      </c>
    </row>
    <row r="1308" spans="1:7">
      <c r="A1308" s="9" t="s">
        <v>102</v>
      </c>
      <c r="B1308" s="9" t="s">
        <v>59</v>
      </c>
      <c r="C1308" s="9">
        <v>3.9418539982542611</v>
      </c>
      <c r="D1308" s="9">
        <v>2.4123971132558251</v>
      </c>
      <c r="E1308" s="9">
        <v>3.6265761920785247</v>
      </c>
      <c r="F1308" s="9">
        <v>2.515209154334078</v>
      </c>
      <c r="G1308" s="9">
        <v>3.4109926241498689</v>
      </c>
    </row>
    <row r="1309" spans="1:7">
      <c r="A1309" s="9" t="s">
        <v>102</v>
      </c>
      <c r="B1309" s="9" t="s">
        <v>60</v>
      </c>
      <c r="C1309" s="9">
        <v>4.6376585094333542</v>
      </c>
      <c r="D1309" s="9">
        <v>4.3532930790609123</v>
      </c>
      <c r="E1309" s="9">
        <v>4.2160888900616023</v>
      </c>
      <c r="F1309" s="9">
        <v>4.2258737693580271</v>
      </c>
      <c r="G1309" s="9">
        <v>4.5579351623466762</v>
      </c>
    </row>
    <row r="1310" spans="1:7">
      <c r="A1310" s="9" t="s">
        <v>102</v>
      </c>
      <c r="B1310" s="9" t="s">
        <v>61</v>
      </c>
      <c r="C1310" s="9">
        <v>0.89104696609107303</v>
      </c>
      <c r="D1310" s="9">
        <v>0.79367562059266827</v>
      </c>
      <c r="E1310" s="9">
        <v>1.1056276297481809</v>
      </c>
      <c r="F1310" s="9">
        <v>0.79502774567239409</v>
      </c>
      <c r="G1310" s="9">
        <v>0.77140459826569752</v>
      </c>
    </row>
    <row r="1311" spans="1:7">
      <c r="A1311" s="9" t="s">
        <v>102</v>
      </c>
      <c r="B1311" s="9" t="s">
        <v>62</v>
      </c>
      <c r="C1311" s="9">
        <v>4.1323715445970386</v>
      </c>
      <c r="D1311" s="9">
        <v>3.4551025861454372</v>
      </c>
      <c r="E1311" s="9">
        <v>4.6614243663264476</v>
      </c>
      <c r="F1311" s="9">
        <v>3.3596868963488147</v>
      </c>
      <c r="G1311" s="9">
        <v>3.5160121428311339</v>
      </c>
    </row>
    <row r="1312" spans="1:7">
      <c r="A1312" s="9" t="s">
        <v>102</v>
      </c>
      <c r="B1312" s="9" t="s">
        <v>63</v>
      </c>
      <c r="C1312" s="9">
        <v>3.9071213082844183E-2</v>
      </c>
      <c r="D1312" s="9">
        <v>3.6394451877220631E-2</v>
      </c>
      <c r="E1312" s="9">
        <v>5.5358557406917974E-2</v>
      </c>
      <c r="F1312" s="9">
        <v>3.7724763915009056E-2</v>
      </c>
      <c r="G1312" s="9">
        <v>4.24626829679298E-2</v>
      </c>
    </row>
    <row r="1313" spans="1:7">
      <c r="A1313" s="9" t="s">
        <v>102</v>
      </c>
      <c r="B1313" s="9" t="s">
        <v>64</v>
      </c>
      <c r="C1313" s="9">
        <v>0.53151310394530527</v>
      </c>
      <c r="D1313" s="9">
        <v>0.5624226733353721</v>
      </c>
      <c r="E1313" s="9">
        <v>0.590784904551239</v>
      </c>
      <c r="F1313" s="9">
        <v>0.58663568837694824</v>
      </c>
      <c r="G1313" s="9">
        <v>0.60012943375399586</v>
      </c>
    </row>
    <row r="1314" spans="1:7">
      <c r="A1314" s="9" t="s">
        <v>102</v>
      </c>
      <c r="B1314" s="9" t="s">
        <v>65</v>
      </c>
      <c r="C1314" s="9">
        <v>1.3933760245325267E-2</v>
      </c>
      <c r="D1314" s="9">
        <v>1.4440922176277958E-2</v>
      </c>
      <c r="E1314" s="9">
        <v>1.4256880073611358E-2</v>
      </c>
      <c r="F1314" s="9">
        <v>1.5149979879826938E-2</v>
      </c>
      <c r="G1314" s="9">
        <v>1.4334580534426426E-2</v>
      </c>
    </row>
    <row r="1315" spans="1:7">
      <c r="A1315" s="9" t="s">
        <v>102</v>
      </c>
      <c r="B1315" s="9" t="s">
        <v>66</v>
      </c>
      <c r="C1315" s="9">
        <v>8.3382450256111566E-3</v>
      </c>
      <c r="D1315" s="9">
        <v>8.6281018646823995E-3</v>
      </c>
      <c r="E1315" s="9">
        <v>8.0063932124058365E-3</v>
      </c>
      <c r="F1315" s="9">
        <v>8.0116851087625139E-3</v>
      </c>
      <c r="G1315" s="9">
        <v>8.0187037340608541E-3</v>
      </c>
    </row>
    <row r="1316" spans="1:7">
      <c r="A1316" s="9" t="s">
        <v>102</v>
      </c>
      <c r="B1316" s="9" t="s">
        <v>67</v>
      </c>
      <c r="C1316" s="9">
        <v>2.6756817796861794E-2</v>
      </c>
      <c r="D1316" s="9">
        <v>1.0573919556651448E-2</v>
      </c>
      <c r="E1316" s="9">
        <v>2.3877741720030536E-2</v>
      </c>
      <c r="F1316" s="9">
        <v>7.493126598682948E-3</v>
      </c>
      <c r="G1316" s="9">
        <v>2.2660254254430318E-2</v>
      </c>
    </row>
    <row r="1317" spans="1:7">
      <c r="A1317" s="9" t="s">
        <v>102</v>
      </c>
      <c r="B1317" s="9" t="s">
        <v>68</v>
      </c>
      <c r="C1317" s="9">
        <v>5.8420716022333265E-2</v>
      </c>
      <c r="D1317" s="9">
        <v>3.5023050490660165E-2</v>
      </c>
      <c r="E1317" s="9">
        <v>4.1535346095738251E-2</v>
      </c>
      <c r="F1317" s="9">
        <v>1.9194939884846995E-2</v>
      </c>
      <c r="G1317" s="9">
        <v>3.4627409972166075E-2</v>
      </c>
    </row>
    <row r="1318" spans="1:7">
      <c r="A1318" s="9" t="s">
        <v>102</v>
      </c>
      <c r="B1318" s="9" t="s">
        <v>69</v>
      </c>
      <c r="C1318" s="9">
        <v>0.57686348899038886</v>
      </c>
      <c r="D1318" s="9">
        <v>0.5783295747358923</v>
      </c>
      <c r="E1318" s="9">
        <v>0.57076959286679019</v>
      </c>
      <c r="F1318" s="9">
        <v>0.57977608318273732</v>
      </c>
      <c r="G1318" s="9">
        <v>0.58202512766301306</v>
      </c>
    </row>
    <row r="1319" spans="1:7">
      <c r="A1319" s="9" t="s">
        <v>102</v>
      </c>
      <c r="B1319" s="9" t="s">
        <v>70</v>
      </c>
      <c r="C1319" s="9">
        <v>0.26855893857710589</v>
      </c>
      <c r="D1319" s="9">
        <v>0.2736306754693833</v>
      </c>
      <c r="E1319" s="9">
        <v>0.27750149647384914</v>
      </c>
      <c r="F1319" s="9">
        <v>0.2740967178709679</v>
      </c>
      <c r="G1319" s="9">
        <v>0.27433357662970131</v>
      </c>
    </row>
    <row r="1320" spans="1:7">
      <c r="A1320" s="9" t="s">
        <v>102</v>
      </c>
      <c r="B1320" s="9" t="s">
        <v>71</v>
      </c>
      <c r="C1320" s="9">
        <v>1.5118587512415552E-2</v>
      </c>
      <c r="D1320" s="9">
        <v>1.6022949519830857E-2</v>
      </c>
      <c r="E1320" s="9">
        <v>1.6260748654706707E-2</v>
      </c>
      <c r="F1320" s="9">
        <v>1.5639081692489957E-2</v>
      </c>
      <c r="G1320" s="9">
        <v>1.598115355086796E-2</v>
      </c>
    </row>
    <row r="1321" spans="1:7">
      <c r="A1321" s="9" t="s">
        <v>102</v>
      </c>
      <c r="B1321" s="9" t="s">
        <v>368</v>
      </c>
      <c r="C1321" s="9">
        <v>0.46848689608250171</v>
      </c>
      <c r="D1321" s="9">
        <v>0.43757732721884601</v>
      </c>
      <c r="E1321" s="9">
        <v>0.40921509513074722</v>
      </c>
      <c r="F1321" s="9">
        <v>0.41336431135482032</v>
      </c>
      <c r="G1321" s="9">
        <v>0.3998705664248744</v>
      </c>
    </row>
    <row r="1322" spans="1:7">
      <c r="A1322" s="9" t="s">
        <v>102</v>
      </c>
      <c r="B1322" s="9" t="s">
        <v>72</v>
      </c>
      <c r="C1322" s="9">
        <v>0.36269385476020688</v>
      </c>
      <c r="D1322" s="9">
        <v>0.31673355568292771</v>
      </c>
      <c r="E1322" s="9">
        <v>0.2839354505951957</v>
      </c>
      <c r="F1322" s="9">
        <v>0.27258880481837794</v>
      </c>
      <c r="G1322" s="9">
        <v>0.2540284596201085</v>
      </c>
    </row>
    <row r="1323" spans="1:7">
      <c r="A1323" s="9" t="s">
        <v>102</v>
      </c>
      <c r="B1323" s="9" t="s">
        <v>73</v>
      </c>
      <c r="C1323" s="9">
        <v>0.28356805720985151</v>
      </c>
      <c r="D1323" s="9">
        <v>0.24765938344523752</v>
      </c>
      <c r="E1323" s="9">
        <v>0.2180780090811823</v>
      </c>
      <c r="F1323" s="9">
        <v>0.21205311773955474</v>
      </c>
      <c r="G1323" s="9">
        <v>0.20119040407794317</v>
      </c>
    </row>
    <row r="1324" spans="1:7">
      <c r="A1324" s="9" t="s">
        <v>102</v>
      </c>
      <c r="B1324" s="9" t="s">
        <v>74</v>
      </c>
      <c r="C1324" s="9">
        <v>0.65209120751102678</v>
      </c>
      <c r="D1324" s="9">
        <v>0.65000797618951434</v>
      </c>
      <c r="E1324" s="9">
        <v>0.62586754627234509</v>
      </c>
      <c r="F1324" s="9">
        <v>0.6633221669340692</v>
      </c>
      <c r="G1324" s="9">
        <v>0.64418354625044449</v>
      </c>
    </row>
    <row r="1325" spans="1:7">
      <c r="A1325" s="9" t="s">
        <v>102</v>
      </c>
      <c r="B1325" s="9" t="s">
        <v>75</v>
      </c>
      <c r="C1325" s="9">
        <v>13.538393639442692</v>
      </c>
      <c r="D1325" s="9">
        <v>13.366385149189595</v>
      </c>
      <c r="E1325" s="9">
        <v>12.840108678950347</v>
      </c>
      <c r="F1325" s="9">
        <v>12.756052589730974</v>
      </c>
      <c r="G1325" s="9">
        <v>12.571745742001337</v>
      </c>
    </row>
    <row r="1326" spans="1:7">
      <c r="A1326" s="9" t="s">
        <v>102</v>
      </c>
      <c r="B1326" s="9" t="s">
        <v>76</v>
      </c>
      <c r="C1326" s="9">
        <v>7.3864006811458394</v>
      </c>
      <c r="D1326" s="9">
        <v>7.4814543261955162</v>
      </c>
      <c r="E1326" s="9">
        <v>7.7880960746022909</v>
      </c>
      <c r="F1326" s="9">
        <v>7.8394157829439468</v>
      </c>
      <c r="G1326" s="9">
        <v>7.954344770584</v>
      </c>
    </row>
    <row r="1327" spans="1:7">
      <c r="A1327" s="9" t="s">
        <v>102</v>
      </c>
      <c r="B1327" s="9" t="s">
        <v>77</v>
      </c>
      <c r="C1327" s="9">
        <v>5.8524347768728457</v>
      </c>
      <c r="D1327" s="9">
        <v>5.9323319107998032</v>
      </c>
      <c r="E1327" s="9">
        <v>6.1744592282579074</v>
      </c>
      <c r="F1327" s="9">
        <v>6.0863862164608813</v>
      </c>
      <c r="G1327" s="9">
        <v>6.278787407778152</v>
      </c>
    </row>
    <row r="1328" spans="1:7">
      <c r="A1328" s="9" t="s">
        <v>102</v>
      </c>
      <c r="B1328" s="9" t="s">
        <v>78</v>
      </c>
      <c r="C1328" s="9">
        <v>5.5650915141160363E-2</v>
      </c>
      <c r="D1328" s="9">
        <v>3.3063953170079388E-2</v>
      </c>
      <c r="E1328" s="9">
        <v>3.9054588045364387E-2</v>
      </c>
      <c r="F1328" s="9">
        <v>1.8677000315807872E-2</v>
      </c>
      <c r="G1328" s="9">
        <v>3.3813460299593846E-2</v>
      </c>
    </row>
    <row r="1329" spans="1:7">
      <c r="A1329" s="9" t="s">
        <v>102</v>
      </c>
      <c r="B1329" s="9" t="s">
        <v>79</v>
      </c>
      <c r="C1329" s="9">
        <v>0.27590224778496864</v>
      </c>
      <c r="D1329" s="9">
        <v>0.29904581780942247</v>
      </c>
      <c r="E1329" s="9">
        <v>0.30143231692995054</v>
      </c>
      <c r="F1329" s="9">
        <v>0.3053437425089261</v>
      </c>
      <c r="G1329" s="9">
        <v>0.31634588140456443</v>
      </c>
    </row>
    <row r="1330" spans="1:7">
      <c r="A1330" s="9" t="s">
        <v>102</v>
      </c>
      <c r="B1330" s="9" t="s">
        <v>80</v>
      </c>
      <c r="C1330" s="9">
        <v>14294.218362982587</v>
      </c>
      <c r="D1330" s="9">
        <v>14944.902245881836</v>
      </c>
      <c r="E1330" s="9">
        <v>15566.507687609012</v>
      </c>
      <c r="F1330" s="9">
        <v>16097.715359522417</v>
      </c>
      <c r="G1330" s="9">
        <v>16351.780951139375</v>
      </c>
    </row>
    <row r="1331" spans="1:7">
      <c r="A1331" s="9" t="s">
        <v>102</v>
      </c>
      <c r="B1331" s="9" t="s">
        <v>81</v>
      </c>
      <c r="C1331" s="9">
        <v>65422.118629288241</v>
      </c>
      <c r="D1331" s="9">
        <v>66067.454705873533</v>
      </c>
      <c r="E1331" s="9">
        <v>67435.472878776709</v>
      </c>
      <c r="F1331" s="9">
        <v>67848.876378762856</v>
      </c>
      <c r="G1331" s="9">
        <v>70084.562309483095</v>
      </c>
    </row>
    <row r="1332" spans="1:7">
      <c r="A1332" s="9" t="s">
        <v>102</v>
      </c>
      <c r="B1332" s="9" t="s">
        <v>82</v>
      </c>
      <c r="C1332" s="9">
        <v>85210.809416109129</v>
      </c>
      <c r="D1332" s="9">
        <v>84930.414971598642</v>
      </c>
      <c r="E1332" s="9">
        <v>86796.410879405812</v>
      </c>
      <c r="F1332" s="9">
        <v>87362.446740783824</v>
      </c>
      <c r="G1332" s="9">
        <v>89721.552619848473</v>
      </c>
    </row>
    <row r="1333" spans="1:7">
      <c r="A1333" s="9" t="s">
        <v>102</v>
      </c>
      <c r="B1333" s="9" t="s">
        <v>83</v>
      </c>
      <c r="C1333" s="9">
        <v>0.30247707046836386</v>
      </c>
      <c r="D1333" s="9">
        <v>0.2855106247047256</v>
      </c>
      <c r="E1333" s="9">
        <v>0.28709614233494229</v>
      </c>
      <c r="F1333" s="9">
        <v>0.2876005839641041</v>
      </c>
      <c r="G1333" s="9">
        <v>0.2801899542962305</v>
      </c>
    </row>
    <row r="1334" spans="1:7">
      <c r="A1334" s="9" t="s">
        <v>102</v>
      </c>
      <c r="B1334" s="9" t="s">
        <v>84</v>
      </c>
      <c r="C1334" s="9">
        <v>0.57761716705497057</v>
      </c>
      <c r="D1334" s="9">
        <v>0.57694500955613548</v>
      </c>
      <c r="E1334" s="9">
        <v>0.5726871043208781</v>
      </c>
      <c r="F1334" s="9">
        <v>0.57596472962660816</v>
      </c>
      <c r="G1334" s="9">
        <v>0.57294701097850498</v>
      </c>
    </row>
    <row r="1335" spans="1:7">
      <c r="A1335" s="9" t="s">
        <v>102</v>
      </c>
      <c r="B1335" s="9" t="s">
        <v>85</v>
      </c>
      <c r="C1335" s="9">
        <v>4.9817182832780506E-2</v>
      </c>
      <c r="D1335" s="9">
        <v>4.7538010464234684E-2</v>
      </c>
      <c r="E1335" s="9">
        <v>5.0457520859583445E-2</v>
      </c>
      <c r="F1335" s="9">
        <v>4.6944560599267375E-2</v>
      </c>
      <c r="G1335" s="9">
        <v>5.2943673210254491E-2</v>
      </c>
    </row>
    <row r="1336" spans="1:7">
      <c r="A1336" s="9" t="s">
        <v>102</v>
      </c>
      <c r="B1336" s="9" t="s">
        <v>86</v>
      </c>
      <c r="C1336" s="9">
        <v>712.09768964039199</v>
      </c>
      <c r="D1336" s="9">
        <v>710.45091935169512</v>
      </c>
      <c r="E1336" s="9">
        <v>785.44738635839781</v>
      </c>
      <c r="F1336" s="9">
        <v>755.70017420485738</v>
      </c>
      <c r="G1336" s="9">
        <v>865.72334708278731</v>
      </c>
    </row>
    <row r="1337" spans="1:7">
      <c r="A1337" s="9" t="s">
        <v>102</v>
      </c>
      <c r="B1337" s="9" t="s">
        <v>87</v>
      </c>
      <c r="C1337" s="9">
        <v>0.54400514309409609</v>
      </c>
      <c r="D1337" s="9">
        <v>0.57305221212872348</v>
      </c>
      <c r="E1337" s="9">
        <v>0.6002311753879116</v>
      </c>
      <c r="F1337" s="9">
        <v>0.59601556409688128</v>
      </c>
      <c r="G1337" s="9">
        <v>0.60921755442689651</v>
      </c>
    </row>
    <row r="1338" spans="1:7">
      <c r="A1338" s="9" t="s">
        <v>102</v>
      </c>
      <c r="B1338" s="9" t="s">
        <v>88</v>
      </c>
      <c r="C1338" s="9">
        <v>4.1961620285289536</v>
      </c>
      <c r="D1338" s="9">
        <v>3.6627806017055304</v>
      </c>
      <c r="E1338" s="9">
        <v>4.0967348031634119</v>
      </c>
      <c r="F1338" s="9">
        <v>3.8200851471027817</v>
      </c>
      <c r="G1338" s="9">
        <v>4.0389812183698339</v>
      </c>
    </row>
    <row r="1339" spans="1:7">
      <c r="A1339" s="9" t="s">
        <v>102</v>
      </c>
      <c r="B1339" s="9" t="s">
        <v>89</v>
      </c>
      <c r="C1339" s="9">
        <v>58.015648801370702</v>
      </c>
      <c r="D1339" s="9">
        <v>63.380229682412562</v>
      </c>
      <c r="E1339" s="9">
        <v>54.386085503980645</v>
      </c>
      <c r="F1339" s="9">
        <v>56.097691181744885</v>
      </c>
      <c r="G1339" s="9">
        <v>54.441515047082085</v>
      </c>
    </row>
    <row r="1340" spans="1:7">
      <c r="A1340" s="9" t="s">
        <v>102</v>
      </c>
      <c r="B1340" s="9" t="s">
        <v>90</v>
      </c>
      <c r="C1340" s="9">
        <v>43.361194582500147</v>
      </c>
      <c r="D1340" s="9">
        <v>42.925046491790333</v>
      </c>
      <c r="E1340" s="9">
        <v>43.885750264483889</v>
      </c>
      <c r="F1340" s="9">
        <v>46.224892882958478</v>
      </c>
      <c r="G1340" s="9">
        <v>46.947250244253169</v>
      </c>
    </row>
    <row r="1341" spans="1:7">
      <c r="A1341" s="9" t="s">
        <v>102</v>
      </c>
      <c r="B1341" s="9" t="s">
        <v>91</v>
      </c>
      <c r="C1341" s="9">
        <v>191.95308876071087</v>
      </c>
      <c r="D1341" s="9">
        <v>175.83259636046748</v>
      </c>
      <c r="E1341" s="9">
        <v>171.77297294423769</v>
      </c>
      <c r="F1341" s="9">
        <v>154.7336032642541</v>
      </c>
      <c r="G1341" s="9">
        <v>164.1707547431167</v>
      </c>
    </row>
    <row r="1342" spans="1:7">
      <c r="A1342" s="9" t="s">
        <v>102</v>
      </c>
      <c r="B1342" s="9" t="s">
        <v>92</v>
      </c>
      <c r="C1342" s="9">
        <v>7.524105134543263E-2</v>
      </c>
      <c r="D1342" s="9">
        <v>5.7609266922354047E-2</v>
      </c>
      <c r="E1342" s="9">
        <v>7.31304509286958E-2</v>
      </c>
      <c r="F1342" s="9">
        <v>5.4085925662260462E-2</v>
      </c>
      <c r="G1342" s="9">
        <v>7.4404210368576973E-2</v>
      </c>
    </row>
    <row r="1343" spans="1:7">
      <c r="A1343" s="9" t="s">
        <v>102</v>
      </c>
      <c r="B1343" s="9" t="s">
        <v>93</v>
      </c>
      <c r="C1343" s="9">
        <v>1.8938660552670505</v>
      </c>
      <c r="D1343" s="9">
        <v>1.8888672503173187</v>
      </c>
      <c r="E1343" s="9">
        <v>1.9092390117751465</v>
      </c>
      <c r="F1343" s="9">
        <v>1.8207368429520174</v>
      </c>
      <c r="G1343" s="9">
        <v>1.941652915328312</v>
      </c>
    </row>
    <row r="1344" spans="1:7">
      <c r="A1344" s="9" t="s">
        <v>102</v>
      </c>
      <c r="B1344" s="9" t="s">
        <v>94</v>
      </c>
      <c r="C1344" s="9">
        <v>0.31590869516063097</v>
      </c>
      <c r="D1344" s="9">
        <v>0.25559511177362315</v>
      </c>
      <c r="E1344" s="9">
        <v>0.30154893204992289</v>
      </c>
      <c r="F1344" s="9">
        <v>0.24097783383860275</v>
      </c>
      <c r="G1344" s="9">
        <v>0.30083299475992509</v>
      </c>
    </row>
    <row r="1345" spans="1:7">
      <c r="A1345" s="9" t="s">
        <v>102</v>
      </c>
      <c r="B1345" s="9" t="s">
        <v>95</v>
      </c>
      <c r="C1345" s="9">
        <v>25153.222679939019</v>
      </c>
      <c r="D1345" s="9">
        <v>26119.69588866748</v>
      </c>
      <c r="E1345" s="9">
        <v>27678.99067156516</v>
      </c>
      <c r="F1345" s="9">
        <v>28262.586565463855</v>
      </c>
      <c r="G1345" s="9">
        <v>28886.544850880218</v>
      </c>
    </row>
    <row r="1346" spans="1:7">
      <c r="A1346" s="9" t="s">
        <v>102</v>
      </c>
      <c r="B1346" s="9" t="s">
        <v>96</v>
      </c>
      <c r="C1346" s="9">
        <v>891.46656216191241</v>
      </c>
      <c r="D1346" s="9">
        <v>928.8020406566261</v>
      </c>
      <c r="E1346" s="9">
        <v>891.99018856936596</v>
      </c>
      <c r="F1346" s="9">
        <v>2010.6177783851695</v>
      </c>
      <c r="G1346" s="9">
        <v>974.65692065259111</v>
      </c>
    </row>
    <row r="1347" spans="1:7">
      <c r="A1347" s="9" t="s">
        <v>102</v>
      </c>
      <c r="B1347" s="9" t="s">
        <v>97</v>
      </c>
      <c r="C1347" s="9">
        <v>29075.319407219231</v>
      </c>
      <c r="D1347" s="9">
        <v>29834.973383122677</v>
      </c>
      <c r="E1347" s="9">
        <v>31780.144318785387</v>
      </c>
      <c r="F1347" s="9">
        <v>32367.239910736993</v>
      </c>
      <c r="G1347" s="9">
        <v>33105.008757097661</v>
      </c>
    </row>
    <row r="1348" spans="1:7">
      <c r="A1348" s="9" t="s">
        <v>102</v>
      </c>
      <c r="B1348" s="9" t="s">
        <v>98</v>
      </c>
      <c r="C1348" s="9">
        <v>13621.406140886964</v>
      </c>
      <c r="D1348" s="9">
        <v>13055.107894097147</v>
      </c>
      <c r="E1348" s="9">
        <v>13004.914790787163</v>
      </c>
      <c r="F1348" s="9">
        <v>13379.461844839965</v>
      </c>
      <c r="G1348" s="9">
        <v>13237.718597279567</v>
      </c>
    </row>
    <row r="1349" spans="1:7">
      <c r="A1349" s="9" t="s">
        <v>102</v>
      </c>
      <c r="B1349" s="9" t="s">
        <v>105</v>
      </c>
      <c r="C1349" s="9">
        <v>0.43916624822408196</v>
      </c>
      <c r="D1349" s="9">
        <v>0.44703917805799642</v>
      </c>
      <c r="E1349" s="9">
        <v>0.44328232507070647</v>
      </c>
      <c r="F1349" s="9">
        <v>0.4627916218890854</v>
      </c>
      <c r="G1349" s="9">
        <v>0.45041900015766517</v>
      </c>
    </row>
    <row r="1350" spans="1:7">
      <c r="A1350" s="9" t="s">
        <v>102</v>
      </c>
      <c r="B1350" s="9" t="s">
        <v>106</v>
      </c>
      <c r="C1350" s="9">
        <v>0.17175921933281196</v>
      </c>
      <c r="D1350" s="9">
        <v>0.17008084638404616</v>
      </c>
      <c r="E1350" s="9">
        <v>0.16949187639311952</v>
      </c>
      <c r="F1350" s="9">
        <v>0.16214764469390205</v>
      </c>
      <c r="G1350" s="9">
        <v>0.16366491810144665</v>
      </c>
    </row>
    <row r="1351" spans="1:7">
      <c r="A1351" s="9" t="s">
        <v>102</v>
      </c>
      <c r="B1351" s="9" t="s">
        <v>107</v>
      </c>
      <c r="C1351" s="9">
        <v>0.38907453244310625</v>
      </c>
      <c r="D1351" s="9">
        <v>0.38287997555795772</v>
      </c>
      <c r="E1351" s="9">
        <v>0.38722579853617406</v>
      </c>
      <c r="F1351" s="9">
        <v>0.37506073341701279</v>
      </c>
      <c r="G1351" s="9">
        <v>0.38591608174088826</v>
      </c>
    </row>
    <row r="1352" spans="1:7">
      <c r="A1352" s="9" t="s">
        <v>102</v>
      </c>
      <c r="B1352" s="9" t="s">
        <v>99</v>
      </c>
      <c r="C1352" s="9">
        <v>0</v>
      </c>
      <c r="D1352" s="9">
        <v>0</v>
      </c>
      <c r="E1352" s="9">
        <v>0</v>
      </c>
      <c r="F1352" s="9">
        <v>0</v>
      </c>
      <c r="G1352" s="9">
        <v>0</v>
      </c>
    </row>
    <row r="1353" spans="1:7">
      <c r="A1353" s="9" t="s">
        <v>102</v>
      </c>
      <c r="B1353" s="9" t="s">
        <v>108</v>
      </c>
      <c r="C1353" s="9">
        <v>0.34098156004957664</v>
      </c>
      <c r="D1353" s="9">
        <v>0.3525758111072218</v>
      </c>
      <c r="E1353" s="9">
        <v>0.34153838990633889</v>
      </c>
      <c r="F1353" s="9">
        <v>0.3495333665780207</v>
      </c>
      <c r="G1353" s="9">
        <v>0.33621296117756072</v>
      </c>
    </row>
    <row r="1354" spans="1:7">
      <c r="A1354" s="9" t="s">
        <v>102</v>
      </c>
      <c r="B1354" s="9" t="s">
        <v>109</v>
      </c>
      <c r="C1354" s="9">
        <v>0.11588956854342672</v>
      </c>
      <c r="D1354" s="9">
        <v>0.11588575584943533</v>
      </c>
      <c r="E1354" s="9">
        <v>0.11509258532090559</v>
      </c>
      <c r="F1354" s="9">
        <v>0.10662640069682543</v>
      </c>
      <c r="G1354" s="9">
        <v>0.1103410691627988</v>
      </c>
    </row>
    <row r="1355" spans="1:7">
      <c r="A1355" s="9" t="s">
        <v>102</v>
      </c>
      <c r="B1355" s="9" t="s">
        <v>110</v>
      </c>
      <c r="C1355" s="9">
        <v>0.54312887140699673</v>
      </c>
      <c r="D1355" s="9">
        <v>0.53153843304334292</v>
      </c>
      <c r="E1355" s="9">
        <v>0.54336902477275573</v>
      </c>
      <c r="F1355" s="9">
        <v>0.54384023272515414</v>
      </c>
      <c r="G1355" s="9">
        <v>0.55344596965964044</v>
      </c>
    </row>
    <row r="1356" spans="1:7">
      <c r="A1356" s="9" t="s">
        <v>102</v>
      </c>
      <c r="B1356" s="9" t="s">
        <v>100</v>
      </c>
      <c r="C1356" s="9">
        <v>0</v>
      </c>
      <c r="D1356" s="9">
        <v>0</v>
      </c>
      <c r="E1356" s="9">
        <v>0</v>
      </c>
      <c r="F1356" s="9">
        <v>0</v>
      </c>
      <c r="G1356" s="9">
        <v>0</v>
      </c>
    </row>
    <row r="1357" spans="1:7">
      <c r="A1357" s="9" t="s">
        <v>102</v>
      </c>
      <c r="B1357" s="9" t="s">
        <v>101</v>
      </c>
      <c r="C1357" s="9">
        <v>-43032446.679999992</v>
      </c>
      <c r="D1357" s="9">
        <v>-45880523.899999991</v>
      </c>
      <c r="E1357" s="9">
        <v>-44403871.838833734</v>
      </c>
      <c r="F1357" s="9">
        <v>-45031466.55671712</v>
      </c>
      <c r="G1357" s="9">
        <v>-46571629.913215593</v>
      </c>
    </row>
    <row r="1358" spans="1:7">
      <c r="A1358" s="9" t="s">
        <v>563</v>
      </c>
      <c r="B1358" s="9" t="s">
        <v>563</v>
      </c>
      <c r="C1358" s="9" t="s">
        <v>563</v>
      </c>
      <c r="D1358" s="9" t="s">
        <v>563</v>
      </c>
      <c r="E1358" s="9" t="s">
        <v>563</v>
      </c>
      <c r="F1358" s="9" t="s">
        <v>563</v>
      </c>
      <c r="G1358" s="9" t="s">
        <v>563</v>
      </c>
    </row>
    <row r="1359" spans="1:7">
      <c r="A1359" s="9" t="s">
        <v>563</v>
      </c>
      <c r="B1359" s="9" t="s">
        <v>563</v>
      </c>
      <c r="C1359" s="9" t="s">
        <v>563</v>
      </c>
      <c r="D1359" s="9" t="s">
        <v>563</v>
      </c>
      <c r="E1359" s="9" t="s">
        <v>563</v>
      </c>
      <c r="F1359" s="9" t="s">
        <v>563</v>
      </c>
      <c r="G1359" s="9" t="s">
        <v>563</v>
      </c>
    </row>
    <row r="1360" spans="1:7">
      <c r="A1360" s="9" t="s">
        <v>563</v>
      </c>
      <c r="B1360" s="9" t="s">
        <v>563</v>
      </c>
      <c r="C1360" s="9" t="s">
        <v>563</v>
      </c>
      <c r="D1360" s="9" t="s">
        <v>563</v>
      </c>
      <c r="E1360" s="9" t="s">
        <v>563</v>
      </c>
      <c r="F1360" s="9" t="s">
        <v>563</v>
      </c>
      <c r="G1360" s="9" t="s">
        <v>563</v>
      </c>
    </row>
    <row r="1361" spans="1:7">
      <c r="A1361" s="9" t="s">
        <v>563</v>
      </c>
      <c r="B1361" s="9" t="s">
        <v>563</v>
      </c>
      <c r="C1361" s="9" t="s">
        <v>563</v>
      </c>
      <c r="D1361" s="9" t="s">
        <v>563</v>
      </c>
      <c r="E1361" s="9" t="s">
        <v>563</v>
      </c>
      <c r="F1361" s="9" t="s">
        <v>563</v>
      </c>
      <c r="G1361" s="9" t="s">
        <v>563</v>
      </c>
    </row>
    <row r="1362" spans="1:7">
      <c r="A1362" s="9" t="s">
        <v>563</v>
      </c>
      <c r="B1362" s="9" t="s">
        <v>563</v>
      </c>
      <c r="C1362" s="9" t="s">
        <v>563</v>
      </c>
      <c r="D1362" s="9" t="s">
        <v>563</v>
      </c>
      <c r="E1362" s="9" t="s">
        <v>563</v>
      </c>
      <c r="F1362" s="9" t="s">
        <v>563</v>
      </c>
      <c r="G1362" s="9" t="s">
        <v>563</v>
      </c>
    </row>
    <row r="1363" spans="1:7">
      <c r="A1363" s="9" t="s">
        <v>563</v>
      </c>
      <c r="B1363" s="9" t="s">
        <v>563</v>
      </c>
      <c r="C1363" s="9" t="s">
        <v>563</v>
      </c>
      <c r="D1363" s="9" t="s">
        <v>563</v>
      </c>
      <c r="E1363" s="9" t="s">
        <v>563</v>
      </c>
      <c r="F1363" s="9" t="s">
        <v>563</v>
      </c>
      <c r="G1363" s="9" t="s">
        <v>563</v>
      </c>
    </row>
    <row r="1364" spans="1:7">
      <c r="A1364" s="9" t="s">
        <v>563</v>
      </c>
      <c r="B1364" s="9" t="s">
        <v>563</v>
      </c>
      <c r="C1364" s="9" t="s">
        <v>563</v>
      </c>
      <c r="D1364" s="9" t="s">
        <v>563</v>
      </c>
      <c r="E1364" s="9" t="s">
        <v>563</v>
      </c>
      <c r="F1364" s="9" t="s">
        <v>563</v>
      </c>
      <c r="G1364" s="9" t="s">
        <v>563</v>
      </c>
    </row>
    <row r="1365" spans="1:7">
      <c r="A1365" s="9" t="s">
        <v>563</v>
      </c>
      <c r="B1365" s="9" t="s">
        <v>563</v>
      </c>
      <c r="C1365" s="9" t="s">
        <v>563</v>
      </c>
      <c r="D1365" s="9" t="s">
        <v>563</v>
      </c>
      <c r="E1365" s="9" t="s">
        <v>563</v>
      </c>
      <c r="F1365" s="9" t="s">
        <v>563</v>
      </c>
      <c r="G1365" s="9" t="s">
        <v>563</v>
      </c>
    </row>
    <row r="1366" spans="1:7">
      <c r="A1366" s="9" t="s">
        <v>563</v>
      </c>
      <c r="B1366" s="9" t="s">
        <v>563</v>
      </c>
      <c r="C1366" s="9" t="s">
        <v>563</v>
      </c>
      <c r="D1366" s="9" t="s">
        <v>563</v>
      </c>
      <c r="E1366" s="9" t="s">
        <v>563</v>
      </c>
      <c r="F1366" s="9" t="s">
        <v>563</v>
      </c>
      <c r="G1366" s="9" t="s">
        <v>563</v>
      </c>
    </row>
    <row r="1367" spans="1:7">
      <c r="A1367" s="9" t="s">
        <v>563</v>
      </c>
      <c r="B1367" s="9" t="s">
        <v>563</v>
      </c>
      <c r="C1367" s="9" t="s">
        <v>563</v>
      </c>
      <c r="D1367" s="9" t="s">
        <v>563</v>
      </c>
      <c r="E1367" s="9" t="s">
        <v>563</v>
      </c>
      <c r="F1367" s="9" t="s">
        <v>563</v>
      </c>
      <c r="G1367" s="9" t="s">
        <v>563</v>
      </c>
    </row>
    <row r="1368" spans="1:7">
      <c r="A1368" s="9" t="s">
        <v>563</v>
      </c>
      <c r="B1368" s="9" t="s">
        <v>563</v>
      </c>
      <c r="C1368" s="9" t="s">
        <v>563</v>
      </c>
      <c r="D1368" s="9" t="s">
        <v>563</v>
      </c>
      <c r="E1368" s="9" t="s">
        <v>563</v>
      </c>
      <c r="F1368" s="9" t="s">
        <v>563</v>
      </c>
      <c r="G1368" s="9" t="s">
        <v>563</v>
      </c>
    </row>
    <row r="1369" spans="1:7">
      <c r="A1369" s="9" t="s">
        <v>563</v>
      </c>
      <c r="B1369" s="9" t="s">
        <v>563</v>
      </c>
      <c r="C1369" s="9" t="s">
        <v>563</v>
      </c>
      <c r="D1369" s="9" t="s">
        <v>563</v>
      </c>
      <c r="E1369" s="9" t="s">
        <v>563</v>
      </c>
      <c r="F1369" s="9" t="s">
        <v>563</v>
      </c>
      <c r="G1369" s="9" t="s">
        <v>563</v>
      </c>
    </row>
    <row r="1370" spans="1:7">
      <c r="A1370" s="9" t="s">
        <v>563</v>
      </c>
      <c r="B1370" s="9" t="s">
        <v>563</v>
      </c>
      <c r="C1370" s="9" t="s">
        <v>563</v>
      </c>
      <c r="D1370" s="9" t="s">
        <v>563</v>
      </c>
      <c r="E1370" s="9" t="s">
        <v>563</v>
      </c>
      <c r="F1370" s="9" t="s">
        <v>563</v>
      </c>
      <c r="G1370" s="9" t="s">
        <v>563</v>
      </c>
    </row>
    <row r="1371" spans="1:7">
      <c r="A1371" s="9" t="s">
        <v>563</v>
      </c>
      <c r="B1371" s="9" t="s">
        <v>563</v>
      </c>
      <c r="C1371" s="9" t="s">
        <v>563</v>
      </c>
      <c r="D1371" s="9" t="s">
        <v>563</v>
      </c>
      <c r="E1371" s="9" t="s">
        <v>563</v>
      </c>
      <c r="F1371" s="9" t="s">
        <v>563</v>
      </c>
      <c r="G1371" s="9" t="s">
        <v>563</v>
      </c>
    </row>
    <row r="1372" spans="1:7">
      <c r="A1372" s="9" t="s">
        <v>563</v>
      </c>
      <c r="B1372" s="9" t="s">
        <v>563</v>
      </c>
      <c r="C1372" s="9" t="s">
        <v>563</v>
      </c>
      <c r="D1372" s="9" t="s">
        <v>563</v>
      </c>
      <c r="E1372" s="9" t="s">
        <v>563</v>
      </c>
      <c r="F1372" s="9" t="s">
        <v>563</v>
      </c>
      <c r="G1372" s="9" t="s">
        <v>563</v>
      </c>
    </row>
    <row r="1373" spans="1:7">
      <c r="A1373" s="9" t="s">
        <v>563</v>
      </c>
      <c r="B1373" s="9" t="s">
        <v>563</v>
      </c>
      <c r="C1373" s="9" t="s">
        <v>563</v>
      </c>
      <c r="D1373" s="9" t="s">
        <v>563</v>
      </c>
      <c r="E1373" s="9" t="s">
        <v>563</v>
      </c>
      <c r="F1373" s="9" t="s">
        <v>563</v>
      </c>
      <c r="G1373" s="9" t="s">
        <v>563</v>
      </c>
    </row>
    <row r="1374" spans="1:7">
      <c r="A1374" s="9" t="s">
        <v>563</v>
      </c>
      <c r="B1374" s="9" t="s">
        <v>563</v>
      </c>
      <c r="C1374" s="9" t="s">
        <v>563</v>
      </c>
      <c r="D1374" s="9" t="s">
        <v>563</v>
      </c>
      <c r="E1374" s="9" t="s">
        <v>563</v>
      </c>
      <c r="F1374" s="9" t="s">
        <v>563</v>
      </c>
      <c r="G1374" s="9" t="s">
        <v>563</v>
      </c>
    </row>
    <row r="1375" spans="1:7">
      <c r="A1375" s="9" t="s">
        <v>563</v>
      </c>
      <c r="B1375" s="9" t="s">
        <v>563</v>
      </c>
      <c r="C1375" s="9" t="s">
        <v>563</v>
      </c>
      <c r="D1375" s="9" t="s">
        <v>563</v>
      </c>
      <c r="E1375" s="9" t="s">
        <v>563</v>
      </c>
      <c r="F1375" s="9" t="s">
        <v>563</v>
      </c>
      <c r="G1375" s="9" t="s">
        <v>563</v>
      </c>
    </row>
    <row r="1376" spans="1:7">
      <c r="A1376" s="9" t="s">
        <v>563</v>
      </c>
      <c r="B1376" s="9" t="s">
        <v>563</v>
      </c>
      <c r="C1376" s="9" t="s">
        <v>563</v>
      </c>
      <c r="D1376" s="9" t="s">
        <v>563</v>
      </c>
      <c r="E1376" s="9" t="s">
        <v>563</v>
      </c>
      <c r="F1376" s="9" t="s">
        <v>563</v>
      </c>
      <c r="G1376" s="9" t="s">
        <v>563</v>
      </c>
    </row>
    <row r="1377" spans="1:7">
      <c r="A1377" s="9" t="s">
        <v>563</v>
      </c>
      <c r="B1377" s="9" t="s">
        <v>563</v>
      </c>
      <c r="C1377" s="9" t="s">
        <v>563</v>
      </c>
      <c r="D1377" s="9" t="s">
        <v>563</v>
      </c>
      <c r="E1377" s="9" t="s">
        <v>563</v>
      </c>
      <c r="F1377" s="9" t="s">
        <v>563</v>
      </c>
      <c r="G1377" s="9" t="s">
        <v>563</v>
      </c>
    </row>
    <row r="1378" spans="1:7">
      <c r="A1378" s="9" t="s">
        <v>563</v>
      </c>
      <c r="B1378" s="9" t="s">
        <v>563</v>
      </c>
      <c r="C1378" s="9" t="s">
        <v>563</v>
      </c>
      <c r="D1378" s="9" t="s">
        <v>563</v>
      </c>
      <c r="E1378" s="9" t="s">
        <v>563</v>
      </c>
      <c r="F1378" s="9" t="s">
        <v>563</v>
      </c>
      <c r="G1378" s="9" t="s">
        <v>563</v>
      </c>
    </row>
    <row r="1379" spans="1:7">
      <c r="A1379" s="9" t="s">
        <v>563</v>
      </c>
      <c r="B1379" s="9" t="s">
        <v>563</v>
      </c>
      <c r="C1379" s="9" t="s">
        <v>563</v>
      </c>
      <c r="D1379" s="9" t="s">
        <v>563</v>
      </c>
      <c r="E1379" s="9" t="s">
        <v>563</v>
      </c>
      <c r="F1379" s="9" t="s">
        <v>563</v>
      </c>
      <c r="G1379" s="9" t="s">
        <v>563</v>
      </c>
    </row>
    <row r="1380" spans="1:7">
      <c r="A1380" s="9" t="s">
        <v>563</v>
      </c>
      <c r="B1380" s="9" t="s">
        <v>563</v>
      </c>
      <c r="C1380" s="9" t="s">
        <v>563</v>
      </c>
      <c r="D1380" s="9" t="s">
        <v>563</v>
      </c>
      <c r="E1380" s="9" t="s">
        <v>563</v>
      </c>
      <c r="F1380" s="9" t="s">
        <v>563</v>
      </c>
      <c r="G1380" s="9" t="s">
        <v>563</v>
      </c>
    </row>
    <row r="1381" spans="1:7">
      <c r="A1381" s="9" t="s">
        <v>563</v>
      </c>
      <c r="B1381" s="9" t="s">
        <v>563</v>
      </c>
      <c r="C1381" s="9" t="s">
        <v>563</v>
      </c>
      <c r="D1381" s="9" t="s">
        <v>563</v>
      </c>
      <c r="E1381" s="9" t="s">
        <v>563</v>
      </c>
      <c r="F1381" s="9" t="s">
        <v>563</v>
      </c>
      <c r="G1381" s="9" t="s">
        <v>563</v>
      </c>
    </row>
    <row r="1382" spans="1:7">
      <c r="A1382" s="9" t="s">
        <v>563</v>
      </c>
      <c r="B1382" s="9" t="s">
        <v>563</v>
      </c>
      <c r="C1382" s="9" t="s">
        <v>563</v>
      </c>
      <c r="D1382" s="9" t="s">
        <v>563</v>
      </c>
      <c r="E1382" s="9" t="s">
        <v>563</v>
      </c>
      <c r="F1382" s="9" t="s">
        <v>563</v>
      </c>
      <c r="G1382" s="9" t="s">
        <v>563</v>
      </c>
    </row>
    <row r="1383" spans="1:7">
      <c r="A1383" s="9" t="s">
        <v>563</v>
      </c>
      <c r="B1383" s="9" t="s">
        <v>563</v>
      </c>
      <c r="C1383" s="9" t="s">
        <v>563</v>
      </c>
      <c r="D1383" s="9" t="s">
        <v>563</v>
      </c>
      <c r="E1383" s="9" t="s">
        <v>563</v>
      </c>
      <c r="F1383" s="9" t="s">
        <v>563</v>
      </c>
      <c r="G1383" s="9" t="s">
        <v>563</v>
      </c>
    </row>
    <row r="1384" spans="1:7">
      <c r="A1384" s="9" t="s">
        <v>563</v>
      </c>
      <c r="B1384" s="9" t="s">
        <v>563</v>
      </c>
      <c r="C1384" s="9" t="s">
        <v>563</v>
      </c>
      <c r="D1384" s="9" t="s">
        <v>563</v>
      </c>
      <c r="E1384" s="9" t="s">
        <v>563</v>
      </c>
      <c r="F1384" s="9" t="s">
        <v>563</v>
      </c>
      <c r="G1384" s="9" t="s">
        <v>563</v>
      </c>
    </row>
    <row r="1385" spans="1:7">
      <c r="A1385" s="9" t="s">
        <v>563</v>
      </c>
      <c r="B1385" s="9" t="s">
        <v>563</v>
      </c>
      <c r="C1385" s="9" t="s">
        <v>563</v>
      </c>
      <c r="D1385" s="9" t="s">
        <v>563</v>
      </c>
      <c r="E1385" s="9" t="s">
        <v>563</v>
      </c>
      <c r="F1385" s="9" t="s">
        <v>563</v>
      </c>
      <c r="G1385" s="9" t="s">
        <v>563</v>
      </c>
    </row>
    <row r="1386" spans="1:7">
      <c r="A1386" s="9" t="s">
        <v>563</v>
      </c>
      <c r="B1386" s="9" t="s">
        <v>563</v>
      </c>
      <c r="C1386" s="9" t="s">
        <v>563</v>
      </c>
      <c r="D1386" s="9" t="s">
        <v>563</v>
      </c>
      <c r="E1386" s="9" t="s">
        <v>563</v>
      </c>
      <c r="F1386" s="9" t="s">
        <v>563</v>
      </c>
      <c r="G1386" s="9" t="s">
        <v>563</v>
      </c>
    </row>
    <row r="1387" spans="1:7">
      <c r="A1387" s="9" t="s">
        <v>563</v>
      </c>
      <c r="B1387" s="9" t="s">
        <v>563</v>
      </c>
      <c r="C1387" s="9" t="s">
        <v>563</v>
      </c>
      <c r="D1387" s="9" t="s">
        <v>563</v>
      </c>
      <c r="E1387" s="9" t="s">
        <v>563</v>
      </c>
      <c r="F1387" s="9" t="s">
        <v>563</v>
      </c>
      <c r="G1387" s="9" t="s">
        <v>563</v>
      </c>
    </row>
    <row r="1388" spans="1:7">
      <c r="A1388" s="9" t="s">
        <v>563</v>
      </c>
      <c r="B1388" s="9" t="s">
        <v>563</v>
      </c>
      <c r="C1388" s="9" t="s">
        <v>563</v>
      </c>
      <c r="D1388" s="9" t="s">
        <v>563</v>
      </c>
      <c r="E1388" s="9" t="s">
        <v>563</v>
      </c>
      <c r="F1388" s="9" t="s">
        <v>563</v>
      </c>
      <c r="G1388" s="9" t="s">
        <v>563</v>
      </c>
    </row>
    <row r="1389" spans="1:7">
      <c r="A1389" s="9" t="s">
        <v>563</v>
      </c>
      <c r="B1389" s="9" t="s">
        <v>563</v>
      </c>
      <c r="C1389" s="9" t="s">
        <v>563</v>
      </c>
      <c r="D1389" s="9" t="s">
        <v>563</v>
      </c>
      <c r="E1389" s="9" t="s">
        <v>563</v>
      </c>
      <c r="F1389" s="9" t="s">
        <v>563</v>
      </c>
      <c r="G1389" s="9" t="s">
        <v>563</v>
      </c>
    </row>
    <row r="1390" spans="1:7">
      <c r="A1390" s="9" t="s">
        <v>563</v>
      </c>
      <c r="B1390" s="9" t="s">
        <v>563</v>
      </c>
      <c r="C1390" s="9" t="s">
        <v>563</v>
      </c>
      <c r="D1390" s="9" t="s">
        <v>563</v>
      </c>
      <c r="E1390" s="9" t="s">
        <v>563</v>
      </c>
      <c r="F1390" s="9" t="s">
        <v>563</v>
      </c>
      <c r="G1390" s="9" t="s">
        <v>563</v>
      </c>
    </row>
    <row r="1391" spans="1:7">
      <c r="A1391" s="9" t="s">
        <v>563</v>
      </c>
      <c r="B1391" s="9" t="s">
        <v>563</v>
      </c>
      <c r="C1391" s="9" t="s">
        <v>563</v>
      </c>
      <c r="D1391" s="9" t="s">
        <v>563</v>
      </c>
      <c r="E1391" s="9" t="s">
        <v>563</v>
      </c>
      <c r="F1391" s="9" t="s">
        <v>563</v>
      </c>
      <c r="G1391" s="9" t="s">
        <v>563</v>
      </c>
    </row>
    <row r="1392" spans="1:7">
      <c r="A1392" s="9" t="s">
        <v>563</v>
      </c>
      <c r="B1392" s="9" t="s">
        <v>563</v>
      </c>
      <c r="C1392" s="9" t="s">
        <v>563</v>
      </c>
      <c r="D1392" s="9" t="s">
        <v>563</v>
      </c>
      <c r="E1392" s="9" t="s">
        <v>563</v>
      </c>
      <c r="F1392" s="9" t="s">
        <v>563</v>
      </c>
      <c r="G1392" s="9" t="s">
        <v>563</v>
      </c>
    </row>
    <row r="1393" spans="1:7">
      <c r="A1393" s="9" t="s">
        <v>563</v>
      </c>
      <c r="B1393" s="9" t="s">
        <v>563</v>
      </c>
      <c r="C1393" s="9" t="s">
        <v>563</v>
      </c>
      <c r="D1393" s="9" t="s">
        <v>563</v>
      </c>
      <c r="E1393" s="9" t="s">
        <v>563</v>
      </c>
      <c r="F1393" s="9" t="s">
        <v>563</v>
      </c>
      <c r="G1393" s="9" t="s">
        <v>563</v>
      </c>
    </row>
    <row r="1394" spans="1:7">
      <c r="A1394" s="9" t="s">
        <v>563</v>
      </c>
      <c r="B1394" s="9" t="s">
        <v>563</v>
      </c>
      <c r="C1394" s="9" t="s">
        <v>563</v>
      </c>
      <c r="D1394" s="9" t="s">
        <v>563</v>
      </c>
      <c r="E1394" s="9" t="s">
        <v>563</v>
      </c>
      <c r="F1394" s="9" t="s">
        <v>563</v>
      </c>
      <c r="G1394" s="9" t="s">
        <v>563</v>
      </c>
    </row>
    <row r="1395" spans="1:7">
      <c r="A1395" s="9" t="s">
        <v>563</v>
      </c>
      <c r="B1395" s="9" t="s">
        <v>563</v>
      </c>
      <c r="C1395" s="9" t="s">
        <v>563</v>
      </c>
      <c r="D1395" s="9" t="s">
        <v>563</v>
      </c>
      <c r="E1395" s="9" t="s">
        <v>563</v>
      </c>
      <c r="F1395" s="9" t="s">
        <v>563</v>
      </c>
      <c r="G1395" s="9" t="s">
        <v>563</v>
      </c>
    </row>
    <row r="1396" spans="1:7">
      <c r="A1396" s="9" t="s">
        <v>563</v>
      </c>
      <c r="B1396" s="9" t="s">
        <v>563</v>
      </c>
      <c r="C1396" s="9" t="s">
        <v>563</v>
      </c>
      <c r="D1396" s="9" t="s">
        <v>563</v>
      </c>
      <c r="E1396" s="9" t="s">
        <v>563</v>
      </c>
      <c r="F1396" s="9" t="s">
        <v>563</v>
      </c>
      <c r="G1396" s="9" t="s">
        <v>563</v>
      </c>
    </row>
    <row r="1397" spans="1:7">
      <c r="A1397" s="9" t="s">
        <v>563</v>
      </c>
      <c r="B1397" s="9" t="s">
        <v>563</v>
      </c>
      <c r="C1397" s="9" t="s">
        <v>563</v>
      </c>
      <c r="D1397" s="9" t="s">
        <v>563</v>
      </c>
      <c r="E1397" s="9" t="s">
        <v>563</v>
      </c>
      <c r="F1397" s="9" t="s">
        <v>563</v>
      </c>
      <c r="G1397" s="9" t="s">
        <v>563</v>
      </c>
    </row>
    <row r="1398" spans="1:7">
      <c r="A1398" s="9" t="s">
        <v>563</v>
      </c>
      <c r="B1398" s="9" t="s">
        <v>563</v>
      </c>
      <c r="C1398" s="9" t="s">
        <v>563</v>
      </c>
      <c r="D1398" s="9" t="s">
        <v>563</v>
      </c>
      <c r="E1398" s="9" t="s">
        <v>563</v>
      </c>
      <c r="F1398" s="9" t="s">
        <v>563</v>
      </c>
      <c r="G1398" s="9" t="s">
        <v>563</v>
      </c>
    </row>
    <row r="1399" spans="1:7">
      <c r="A1399" s="9" t="s">
        <v>563</v>
      </c>
      <c r="B1399" s="9" t="s">
        <v>563</v>
      </c>
      <c r="C1399" s="9" t="s">
        <v>563</v>
      </c>
      <c r="D1399" s="9" t="s">
        <v>563</v>
      </c>
      <c r="E1399" s="9" t="s">
        <v>563</v>
      </c>
      <c r="F1399" s="9" t="s">
        <v>563</v>
      </c>
      <c r="G1399" s="9" t="s">
        <v>563</v>
      </c>
    </row>
    <row r="1400" spans="1:7">
      <c r="A1400" s="9" t="s">
        <v>563</v>
      </c>
      <c r="B1400" s="9" t="s">
        <v>563</v>
      </c>
      <c r="C1400" s="9" t="s">
        <v>563</v>
      </c>
      <c r="D1400" s="9" t="s">
        <v>563</v>
      </c>
      <c r="E1400" s="9" t="s">
        <v>563</v>
      </c>
      <c r="F1400" s="9" t="s">
        <v>563</v>
      </c>
      <c r="G1400" s="9" t="s">
        <v>563</v>
      </c>
    </row>
    <row r="1401" spans="1:7">
      <c r="A1401" s="9" t="s">
        <v>563</v>
      </c>
      <c r="B1401" s="9" t="s">
        <v>563</v>
      </c>
      <c r="C1401" s="9" t="s">
        <v>563</v>
      </c>
      <c r="D1401" s="9" t="s">
        <v>563</v>
      </c>
      <c r="E1401" s="9" t="s">
        <v>563</v>
      </c>
      <c r="F1401" s="9" t="s">
        <v>563</v>
      </c>
      <c r="G1401" s="9" t="s">
        <v>563</v>
      </c>
    </row>
    <row r="1402" spans="1:7">
      <c r="A1402" s="9" t="s">
        <v>563</v>
      </c>
      <c r="B1402" s="9" t="s">
        <v>563</v>
      </c>
      <c r="C1402" s="9" t="s">
        <v>563</v>
      </c>
      <c r="D1402" s="9" t="s">
        <v>563</v>
      </c>
      <c r="E1402" s="9" t="s">
        <v>563</v>
      </c>
      <c r="F1402" s="9" t="s">
        <v>563</v>
      </c>
      <c r="G1402" s="9" t="s">
        <v>563</v>
      </c>
    </row>
    <row r="1403" spans="1:7">
      <c r="A1403" s="9" t="s">
        <v>563</v>
      </c>
      <c r="B1403" s="9" t="s">
        <v>563</v>
      </c>
      <c r="C1403" s="9" t="s">
        <v>563</v>
      </c>
      <c r="D1403" s="9" t="s">
        <v>563</v>
      </c>
      <c r="E1403" s="9" t="s">
        <v>563</v>
      </c>
      <c r="F1403" s="9" t="s">
        <v>563</v>
      </c>
      <c r="G1403" s="9" t="s">
        <v>563</v>
      </c>
    </row>
    <row r="1404" spans="1:7">
      <c r="A1404" s="9" t="s">
        <v>563</v>
      </c>
      <c r="B1404" s="9" t="s">
        <v>563</v>
      </c>
      <c r="C1404" s="9" t="s">
        <v>563</v>
      </c>
      <c r="D1404" s="9" t="s">
        <v>563</v>
      </c>
      <c r="E1404" s="9" t="s">
        <v>563</v>
      </c>
      <c r="F1404" s="9" t="s">
        <v>563</v>
      </c>
      <c r="G1404" s="9" t="s">
        <v>563</v>
      </c>
    </row>
    <row r="1405" spans="1:7">
      <c r="A1405" s="9" t="s">
        <v>563</v>
      </c>
      <c r="B1405" s="9" t="s">
        <v>563</v>
      </c>
      <c r="C1405" s="9" t="s">
        <v>563</v>
      </c>
      <c r="D1405" s="9" t="s">
        <v>563</v>
      </c>
      <c r="E1405" s="9" t="s">
        <v>563</v>
      </c>
      <c r="F1405" s="9" t="s">
        <v>563</v>
      </c>
      <c r="G1405" s="9" t="s">
        <v>563</v>
      </c>
    </row>
    <row r="1406" spans="1:7">
      <c r="A1406" s="9" t="s">
        <v>563</v>
      </c>
      <c r="B1406" s="9" t="s">
        <v>563</v>
      </c>
      <c r="C1406" s="9" t="s">
        <v>563</v>
      </c>
      <c r="D1406" s="9" t="s">
        <v>563</v>
      </c>
      <c r="E1406" s="9" t="s">
        <v>563</v>
      </c>
      <c r="F1406" s="9" t="s">
        <v>563</v>
      </c>
      <c r="G1406" s="9" t="s">
        <v>563</v>
      </c>
    </row>
    <row r="1407" spans="1:7">
      <c r="A1407" s="9" t="s">
        <v>563</v>
      </c>
      <c r="B1407" s="9" t="s">
        <v>563</v>
      </c>
      <c r="C1407" s="9" t="s">
        <v>563</v>
      </c>
      <c r="D1407" s="9" t="s">
        <v>563</v>
      </c>
      <c r="E1407" s="9" t="s">
        <v>563</v>
      </c>
      <c r="F1407" s="9" t="s">
        <v>563</v>
      </c>
      <c r="G1407" s="9" t="s">
        <v>563</v>
      </c>
    </row>
    <row r="1408" spans="1:7">
      <c r="A1408" s="9" t="s">
        <v>563</v>
      </c>
      <c r="B1408" s="9" t="s">
        <v>563</v>
      </c>
      <c r="C1408" s="9" t="s">
        <v>563</v>
      </c>
      <c r="D1408" s="9" t="s">
        <v>563</v>
      </c>
      <c r="E1408" s="9" t="s">
        <v>563</v>
      </c>
      <c r="F1408" s="9" t="s">
        <v>563</v>
      </c>
      <c r="G1408" s="9" t="s">
        <v>563</v>
      </c>
    </row>
    <row r="1409" spans="1:7">
      <c r="A1409" s="9" t="s">
        <v>563</v>
      </c>
      <c r="B1409" s="9" t="s">
        <v>563</v>
      </c>
      <c r="C1409" s="9" t="s">
        <v>563</v>
      </c>
      <c r="D1409" s="9" t="s">
        <v>563</v>
      </c>
      <c r="E1409" s="9" t="s">
        <v>563</v>
      </c>
      <c r="F1409" s="9" t="s">
        <v>563</v>
      </c>
      <c r="G1409" s="9" t="s">
        <v>563</v>
      </c>
    </row>
    <row r="1410" spans="1:7">
      <c r="A1410" s="9" t="s">
        <v>563</v>
      </c>
      <c r="B1410" s="9" t="s">
        <v>563</v>
      </c>
      <c r="C1410" s="9" t="s">
        <v>563</v>
      </c>
      <c r="D1410" s="9" t="s">
        <v>563</v>
      </c>
      <c r="E1410" s="9" t="s">
        <v>563</v>
      </c>
      <c r="F1410" s="9" t="s">
        <v>563</v>
      </c>
      <c r="G1410" s="9" t="s">
        <v>563</v>
      </c>
    </row>
    <row r="1411" spans="1:7">
      <c r="A1411" s="9" t="s">
        <v>563</v>
      </c>
      <c r="B1411" s="9" t="s">
        <v>563</v>
      </c>
      <c r="C1411" s="9" t="s">
        <v>563</v>
      </c>
      <c r="D1411" s="9" t="s">
        <v>563</v>
      </c>
      <c r="E1411" s="9" t="s">
        <v>563</v>
      </c>
      <c r="F1411" s="9" t="s">
        <v>563</v>
      </c>
      <c r="G1411" s="9" t="s">
        <v>563</v>
      </c>
    </row>
    <row r="1412" spans="1:7">
      <c r="A1412" s="9" t="s">
        <v>563</v>
      </c>
      <c r="B1412" s="9" t="s">
        <v>563</v>
      </c>
      <c r="C1412" s="9" t="s">
        <v>563</v>
      </c>
      <c r="D1412" s="9" t="s">
        <v>563</v>
      </c>
      <c r="E1412" s="9" t="s">
        <v>563</v>
      </c>
      <c r="F1412" s="9" t="s">
        <v>563</v>
      </c>
      <c r="G1412" s="9" t="s">
        <v>563</v>
      </c>
    </row>
    <row r="1413" spans="1:7">
      <c r="A1413" s="9" t="s">
        <v>563</v>
      </c>
      <c r="B1413" s="9" t="s">
        <v>563</v>
      </c>
      <c r="C1413" s="9" t="s">
        <v>563</v>
      </c>
      <c r="D1413" s="9" t="s">
        <v>563</v>
      </c>
      <c r="E1413" s="9" t="s">
        <v>563</v>
      </c>
      <c r="F1413" s="9" t="s">
        <v>563</v>
      </c>
      <c r="G1413" s="9" t="s">
        <v>563</v>
      </c>
    </row>
    <row r="1414" spans="1:7">
      <c r="A1414" s="9" t="s">
        <v>563</v>
      </c>
      <c r="B1414" s="9" t="s">
        <v>563</v>
      </c>
      <c r="C1414" s="9" t="s">
        <v>563</v>
      </c>
      <c r="D1414" s="9" t="s">
        <v>563</v>
      </c>
      <c r="E1414" s="9" t="s">
        <v>563</v>
      </c>
      <c r="F1414" s="9" t="s">
        <v>563</v>
      </c>
      <c r="G1414" s="9" t="s">
        <v>563</v>
      </c>
    </row>
    <row r="1415" spans="1:7">
      <c r="A1415" s="9" t="s">
        <v>563</v>
      </c>
      <c r="B1415" s="9" t="s">
        <v>563</v>
      </c>
      <c r="C1415" s="9" t="s">
        <v>563</v>
      </c>
      <c r="D1415" s="9" t="s">
        <v>563</v>
      </c>
      <c r="E1415" s="9" t="s">
        <v>563</v>
      </c>
      <c r="F1415" s="9" t="s">
        <v>563</v>
      </c>
      <c r="G1415" s="9" t="s">
        <v>563</v>
      </c>
    </row>
    <row r="1416" spans="1:7">
      <c r="A1416" s="9" t="s">
        <v>563</v>
      </c>
      <c r="B1416" s="9" t="s">
        <v>563</v>
      </c>
      <c r="C1416" s="9" t="s">
        <v>563</v>
      </c>
      <c r="D1416" s="9" t="s">
        <v>563</v>
      </c>
      <c r="E1416" s="9" t="s">
        <v>563</v>
      </c>
      <c r="F1416" s="9" t="s">
        <v>563</v>
      </c>
      <c r="G1416" s="9" t="s">
        <v>563</v>
      </c>
    </row>
    <row r="1417" spans="1:7">
      <c r="A1417" s="9" t="s">
        <v>563</v>
      </c>
      <c r="B1417" s="9" t="s">
        <v>563</v>
      </c>
      <c r="C1417" s="9" t="s">
        <v>563</v>
      </c>
      <c r="D1417" s="9" t="s">
        <v>563</v>
      </c>
      <c r="E1417" s="9" t="s">
        <v>563</v>
      </c>
      <c r="F1417" s="9" t="s">
        <v>563</v>
      </c>
      <c r="G1417" s="9" t="s">
        <v>563</v>
      </c>
    </row>
    <row r="1418" spans="1:7">
      <c r="A1418" s="9" t="s">
        <v>563</v>
      </c>
      <c r="B1418" s="9" t="s">
        <v>563</v>
      </c>
      <c r="C1418" s="9" t="s">
        <v>563</v>
      </c>
      <c r="D1418" s="9" t="s">
        <v>563</v>
      </c>
      <c r="E1418" s="9" t="s">
        <v>563</v>
      </c>
      <c r="F1418" s="9" t="s">
        <v>563</v>
      </c>
      <c r="G1418" s="9" t="s">
        <v>563</v>
      </c>
    </row>
    <row r="1419" spans="1:7">
      <c r="A1419" s="9" t="s">
        <v>563</v>
      </c>
      <c r="B1419" s="9" t="s">
        <v>563</v>
      </c>
      <c r="C1419" s="9" t="s">
        <v>563</v>
      </c>
      <c r="D1419" s="9" t="s">
        <v>563</v>
      </c>
      <c r="E1419" s="9" t="s">
        <v>563</v>
      </c>
      <c r="F1419" s="9" t="s">
        <v>563</v>
      </c>
      <c r="G1419" s="9" t="s">
        <v>563</v>
      </c>
    </row>
    <row r="1420" spans="1:7">
      <c r="A1420" s="9" t="s">
        <v>563</v>
      </c>
      <c r="B1420" s="9" t="s">
        <v>563</v>
      </c>
      <c r="C1420" s="9" t="s">
        <v>563</v>
      </c>
      <c r="D1420" s="9" t="s">
        <v>563</v>
      </c>
      <c r="E1420" s="9" t="s">
        <v>563</v>
      </c>
      <c r="F1420" s="9" t="s">
        <v>563</v>
      </c>
      <c r="G1420" s="9" t="s">
        <v>563</v>
      </c>
    </row>
    <row r="1421" spans="1:7">
      <c r="A1421" s="9" t="s">
        <v>563</v>
      </c>
      <c r="B1421" s="9" t="s">
        <v>563</v>
      </c>
      <c r="C1421" s="9" t="s">
        <v>563</v>
      </c>
      <c r="D1421" s="9" t="s">
        <v>563</v>
      </c>
      <c r="E1421" s="9" t="s">
        <v>563</v>
      </c>
      <c r="F1421" s="9" t="s">
        <v>563</v>
      </c>
      <c r="G1421" s="9" t="s">
        <v>563</v>
      </c>
    </row>
    <row r="1422" spans="1:7">
      <c r="A1422" s="9" t="s">
        <v>563</v>
      </c>
      <c r="B1422" s="9" t="s">
        <v>563</v>
      </c>
      <c r="C1422" s="9" t="s">
        <v>563</v>
      </c>
      <c r="D1422" s="9" t="s">
        <v>563</v>
      </c>
      <c r="E1422" s="9" t="s">
        <v>563</v>
      </c>
      <c r="F1422" s="9" t="s">
        <v>563</v>
      </c>
      <c r="G1422" s="9" t="s">
        <v>563</v>
      </c>
    </row>
    <row r="1423" spans="1:7">
      <c r="A1423" s="9" t="s">
        <v>563</v>
      </c>
      <c r="B1423" s="9" t="s">
        <v>563</v>
      </c>
      <c r="C1423" s="9" t="s">
        <v>563</v>
      </c>
      <c r="D1423" s="9" t="s">
        <v>563</v>
      </c>
      <c r="E1423" s="9" t="s">
        <v>563</v>
      </c>
      <c r="F1423" s="9" t="s">
        <v>563</v>
      </c>
      <c r="G1423" s="9" t="s">
        <v>563</v>
      </c>
    </row>
    <row r="1424" spans="1:7">
      <c r="A1424" s="9" t="s">
        <v>563</v>
      </c>
      <c r="B1424" s="9" t="s">
        <v>563</v>
      </c>
      <c r="C1424" s="9" t="s">
        <v>563</v>
      </c>
      <c r="D1424" s="9" t="s">
        <v>563</v>
      </c>
      <c r="E1424" s="9" t="s">
        <v>563</v>
      </c>
      <c r="F1424" s="9" t="s">
        <v>563</v>
      </c>
      <c r="G1424" s="9" t="s">
        <v>563</v>
      </c>
    </row>
    <row r="1425" spans="1:7">
      <c r="A1425" s="9" t="s">
        <v>563</v>
      </c>
      <c r="B1425" s="9" t="s">
        <v>563</v>
      </c>
      <c r="C1425" s="9" t="s">
        <v>563</v>
      </c>
      <c r="D1425" s="9" t="s">
        <v>563</v>
      </c>
      <c r="E1425" s="9" t="s">
        <v>563</v>
      </c>
      <c r="F1425" s="9" t="s">
        <v>563</v>
      </c>
      <c r="G1425" s="9" t="s">
        <v>563</v>
      </c>
    </row>
    <row r="1426" spans="1:7">
      <c r="A1426" s="9" t="s">
        <v>563</v>
      </c>
      <c r="B1426" s="9" t="s">
        <v>563</v>
      </c>
      <c r="C1426" s="9" t="s">
        <v>563</v>
      </c>
      <c r="D1426" s="9" t="s">
        <v>563</v>
      </c>
      <c r="E1426" s="9" t="s">
        <v>563</v>
      </c>
      <c r="F1426" s="9" t="s">
        <v>563</v>
      </c>
      <c r="G1426" s="9" t="s">
        <v>563</v>
      </c>
    </row>
    <row r="1427" spans="1:7">
      <c r="A1427" s="9" t="s">
        <v>563</v>
      </c>
      <c r="B1427" s="9" t="s">
        <v>563</v>
      </c>
      <c r="C1427" s="9" t="s">
        <v>563</v>
      </c>
      <c r="D1427" s="9" t="s">
        <v>563</v>
      </c>
      <c r="E1427" s="9" t="s">
        <v>563</v>
      </c>
      <c r="F1427" s="9" t="s">
        <v>563</v>
      </c>
      <c r="G1427" s="9" t="s">
        <v>563</v>
      </c>
    </row>
    <row r="1428" spans="1:7">
      <c r="A1428" s="9" t="s">
        <v>563</v>
      </c>
      <c r="B1428" s="9" t="s">
        <v>563</v>
      </c>
      <c r="C1428" s="9" t="s">
        <v>563</v>
      </c>
      <c r="D1428" s="9" t="s">
        <v>563</v>
      </c>
      <c r="E1428" s="9" t="s">
        <v>563</v>
      </c>
      <c r="F1428" s="9" t="s">
        <v>563</v>
      </c>
      <c r="G1428" s="9" t="s">
        <v>563</v>
      </c>
    </row>
    <row r="1429" spans="1:7">
      <c r="A1429" s="9" t="s">
        <v>563</v>
      </c>
      <c r="B1429" s="9" t="s">
        <v>563</v>
      </c>
      <c r="C1429" s="9" t="s">
        <v>563</v>
      </c>
      <c r="D1429" s="9" t="s">
        <v>563</v>
      </c>
      <c r="E1429" s="9" t="s">
        <v>563</v>
      </c>
      <c r="F1429" s="9" t="s">
        <v>563</v>
      </c>
      <c r="G1429" s="9" t="s">
        <v>563</v>
      </c>
    </row>
    <row r="1430" spans="1:7">
      <c r="A1430" s="9" t="s">
        <v>563</v>
      </c>
      <c r="B1430" s="9" t="s">
        <v>563</v>
      </c>
      <c r="C1430" s="9" t="s">
        <v>563</v>
      </c>
      <c r="D1430" s="9" t="s">
        <v>563</v>
      </c>
      <c r="E1430" s="9" t="s">
        <v>563</v>
      </c>
      <c r="F1430" s="9" t="s">
        <v>563</v>
      </c>
      <c r="G1430" s="9" t="s">
        <v>563</v>
      </c>
    </row>
    <row r="1431" spans="1:7">
      <c r="A1431" s="9" t="s">
        <v>563</v>
      </c>
      <c r="B1431" s="9" t="s">
        <v>563</v>
      </c>
      <c r="C1431" s="9" t="s">
        <v>563</v>
      </c>
      <c r="D1431" s="9" t="s">
        <v>563</v>
      </c>
      <c r="E1431" s="9" t="s">
        <v>563</v>
      </c>
      <c r="F1431" s="9" t="s">
        <v>563</v>
      </c>
      <c r="G1431" s="9" t="s">
        <v>563</v>
      </c>
    </row>
    <row r="1432" spans="1:7">
      <c r="A1432" s="9" t="s">
        <v>563</v>
      </c>
      <c r="B1432" s="9" t="s">
        <v>563</v>
      </c>
      <c r="C1432" s="9" t="s">
        <v>563</v>
      </c>
      <c r="D1432" s="9" t="s">
        <v>563</v>
      </c>
      <c r="E1432" s="9" t="s">
        <v>563</v>
      </c>
      <c r="F1432" s="9" t="s">
        <v>563</v>
      </c>
      <c r="G1432" s="9" t="s">
        <v>563</v>
      </c>
    </row>
    <row r="1433" spans="1:7">
      <c r="A1433" s="9" t="s">
        <v>563</v>
      </c>
      <c r="B1433" s="9" t="s">
        <v>563</v>
      </c>
      <c r="C1433" s="9" t="s">
        <v>563</v>
      </c>
      <c r="D1433" s="9" t="s">
        <v>563</v>
      </c>
      <c r="E1433" s="9" t="s">
        <v>563</v>
      </c>
      <c r="F1433" s="9" t="s">
        <v>563</v>
      </c>
      <c r="G1433" s="9" t="s">
        <v>563</v>
      </c>
    </row>
    <row r="1434" spans="1:7">
      <c r="A1434" s="9" t="s">
        <v>563</v>
      </c>
      <c r="B1434" s="9" t="s">
        <v>563</v>
      </c>
      <c r="C1434" s="9" t="s">
        <v>563</v>
      </c>
      <c r="D1434" s="9" t="s">
        <v>563</v>
      </c>
      <c r="E1434" s="9" t="s">
        <v>563</v>
      </c>
      <c r="F1434" s="9" t="s">
        <v>563</v>
      </c>
      <c r="G1434" s="9" t="s">
        <v>563</v>
      </c>
    </row>
    <row r="1435" spans="1:7">
      <c r="A1435" s="9" t="s">
        <v>563</v>
      </c>
      <c r="B1435" s="9" t="s">
        <v>563</v>
      </c>
      <c r="C1435" s="9" t="s">
        <v>563</v>
      </c>
      <c r="D1435" s="9" t="s">
        <v>563</v>
      </c>
      <c r="E1435" s="9" t="s">
        <v>563</v>
      </c>
      <c r="F1435" s="9" t="s">
        <v>563</v>
      </c>
      <c r="G1435" s="9" t="s">
        <v>563</v>
      </c>
    </row>
    <row r="1436" spans="1:7">
      <c r="A1436" s="9" t="s">
        <v>563</v>
      </c>
      <c r="B1436" s="9" t="s">
        <v>563</v>
      </c>
      <c r="C1436" s="9" t="s">
        <v>563</v>
      </c>
      <c r="D1436" s="9" t="s">
        <v>563</v>
      </c>
      <c r="E1436" s="9" t="s">
        <v>563</v>
      </c>
      <c r="F1436" s="9" t="s">
        <v>563</v>
      </c>
      <c r="G1436" s="9" t="s">
        <v>563</v>
      </c>
    </row>
    <row r="1437" spans="1:7">
      <c r="A1437" s="9" t="s">
        <v>563</v>
      </c>
      <c r="B1437" s="9" t="s">
        <v>563</v>
      </c>
      <c r="C1437" s="9" t="s">
        <v>563</v>
      </c>
      <c r="D1437" s="9" t="s">
        <v>563</v>
      </c>
      <c r="E1437" s="9" t="s">
        <v>563</v>
      </c>
      <c r="F1437" s="9" t="s">
        <v>563</v>
      </c>
      <c r="G1437" s="9" t="s">
        <v>563</v>
      </c>
    </row>
    <row r="1438" spans="1:7">
      <c r="A1438" s="9" t="s">
        <v>563</v>
      </c>
      <c r="B1438" s="9" t="s">
        <v>563</v>
      </c>
      <c r="C1438" s="9" t="s">
        <v>563</v>
      </c>
      <c r="D1438" s="9" t="s">
        <v>563</v>
      </c>
      <c r="E1438" s="9" t="s">
        <v>563</v>
      </c>
      <c r="F1438" s="9" t="s">
        <v>563</v>
      </c>
      <c r="G1438" s="9" t="s">
        <v>563</v>
      </c>
    </row>
    <row r="1439" spans="1:7">
      <c r="A1439" s="9" t="s">
        <v>563</v>
      </c>
      <c r="B1439" s="9" t="s">
        <v>563</v>
      </c>
      <c r="C1439" s="9" t="s">
        <v>563</v>
      </c>
      <c r="D1439" s="9" t="s">
        <v>563</v>
      </c>
      <c r="E1439" s="9" t="s">
        <v>563</v>
      </c>
      <c r="F1439" s="9" t="s">
        <v>563</v>
      </c>
      <c r="G1439" s="9" t="s">
        <v>563</v>
      </c>
    </row>
    <row r="1440" spans="1:7">
      <c r="A1440" s="9" t="s">
        <v>563</v>
      </c>
      <c r="B1440" s="9" t="s">
        <v>563</v>
      </c>
      <c r="C1440" s="9" t="s">
        <v>563</v>
      </c>
      <c r="D1440" s="9" t="s">
        <v>563</v>
      </c>
      <c r="E1440" s="9" t="s">
        <v>563</v>
      </c>
      <c r="F1440" s="9" t="s">
        <v>563</v>
      </c>
      <c r="G1440" s="9" t="s">
        <v>563</v>
      </c>
    </row>
    <row r="1441" spans="1:7">
      <c r="A1441" s="9" t="s">
        <v>563</v>
      </c>
      <c r="B1441" s="9" t="s">
        <v>563</v>
      </c>
      <c r="C1441" s="9" t="s">
        <v>563</v>
      </c>
      <c r="D1441" s="9" t="s">
        <v>563</v>
      </c>
      <c r="E1441" s="9" t="s">
        <v>563</v>
      </c>
      <c r="F1441" s="9" t="s">
        <v>563</v>
      </c>
      <c r="G1441" s="9" t="s">
        <v>563</v>
      </c>
    </row>
    <row r="1442" spans="1:7">
      <c r="A1442" s="9" t="s">
        <v>563</v>
      </c>
      <c r="B1442" s="9" t="s">
        <v>563</v>
      </c>
      <c r="C1442" s="9" t="s">
        <v>563</v>
      </c>
      <c r="D1442" s="9" t="s">
        <v>563</v>
      </c>
      <c r="E1442" s="9" t="s">
        <v>563</v>
      </c>
      <c r="F1442" s="9" t="s">
        <v>563</v>
      </c>
      <c r="G1442" s="9" t="s">
        <v>563</v>
      </c>
    </row>
    <row r="1443" spans="1:7">
      <c r="A1443" s="9" t="s">
        <v>563</v>
      </c>
      <c r="B1443" s="9" t="s">
        <v>563</v>
      </c>
      <c r="C1443" s="9" t="s">
        <v>563</v>
      </c>
      <c r="D1443" s="9" t="s">
        <v>563</v>
      </c>
      <c r="E1443" s="9" t="s">
        <v>563</v>
      </c>
      <c r="F1443" s="9" t="s">
        <v>563</v>
      </c>
      <c r="G1443" s="9" t="s">
        <v>563</v>
      </c>
    </row>
    <row r="1444" spans="1:7">
      <c r="A1444" s="9" t="s">
        <v>563</v>
      </c>
      <c r="B1444" s="9" t="s">
        <v>563</v>
      </c>
      <c r="C1444" s="9" t="s">
        <v>563</v>
      </c>
      <c r="D1444" s="9" t="s">
        <v>563</v>
      </c>
      <c r="E1444" s="9" t="s">
        <v>563</v>
      </c>
      <c r="F1444" s="9" t="s">
        <v>563</v>
      </c>
      <c r="G1444" s="9" t="s">
        <v>563</v>
      </c>
    </row>
    <row r="1445" spans="1:7">
      <c r="A1445" s="9" t="s">
        <v>563</v>
      </c>
      <c r="B1445" s="9" t="s">
        <v>563</v>
      </c>
      <c r="C1445" s="9" t="s">
        <v>563</v>
      </c>
      <c r="D1445" s="9" t="s">
        <v>563</v>
      </c>
      <c r="E1445" s="9" t="s">
        <v>563</v>
      </c>
      <c r="F1445" s="9" t="s">
        <v>563</v>
      </c>
      <c r="G1445" s="9" t="s">
        <v>563</v>
      </c>
    </row>
    <row r="1446" spans="1:7">
      <c r="A1446" s="9" t="s">
        <v>563</v>
      </c>
      <c r="B1446" s="9" t="s">
        <v>563</v>
      </c>
      <c r="C1446" s="9" t="s">
        <v>563</v>
      </c>
      <c r="D1446" s="9" t="s">
        <v>563</v>
      </c>
      <c r="E1446" s="9" t="s">
        <v>563</v>
      </c>
      <c r="F1446" s="9" t="s">
        <v>563</v>
      </c>
      <c r="G1446" s="9" t="s">
        <v>563</v>
      </c>
    </row>
    <row r="1447" spans="1:7">
      <c r="A1447" s="9" t="s">
        <v>563</v>
      </c>
      <c r="B1447" s="9" t="s">
        <v>563</v>
      </c>
      <c r="C1447" s="9" t="s">
        <v>563</v>
      </c>
      <c r="D1447" s="9" t="s">
        <v>563</v>
      </c>
      <c r="E1447" s="9" t="s">
        <v>563</v>
      </c>
      <c r="F1447" s="9" t="s">
        <v>563</v>
      </c>
      <c r="G1447" s="9" t="s">
        <v>563</v>
      </c>
    </row>
    <row r="1448" spans="1:7">
      <c r="A1448" s="9" t="s">
        <v>563</v>
      </c>
      <c r="B1448" s="9" t="s">
        <v>563</v>
      </c>
      <c r="C1448" s="9" t="s">
        <v>563</v>
      </c>
      <c r="D1448" s="9" t="s">
        <v>563</v>
      </c>
      <c r="E1448" s="9" t="s">
        <v>563</v>
      </c>
      <c r="F1448" s="9" t="s">
        <v>563</v>
      </c>
      <c r="G1448" s="9" t="s">
        <v>563</v>
      </c>
    </row>
    <row r="1449" spans="1:7">
      <c r="A1449" s="9" t="s">
        <v>563</v>
      </c>
      <c r="B1449" s="9" t="s">
        <v>563</v>
      </c>
      <c r="C1449" s="9" t="s">
        <v>563</v>
      </c>
      <c r="D1449" s="9" t="s">
        <v>563</v>
      </c>
      <c r="E1449" s="9" t="s">
        <v>563</v>
      </c>
      <c r="F1449" s="9" t="s">
        <v>563</v>
      </c>
      <c r="G1449" s="9" t="s">
        <v>563</v>
      </c>
    </row>
    <row r="1450" spans="1:7">
      <c r="A1450" s="9" t="s">
        <v>563</v>
      </c>
      <c r="B1450" s="9" t="s">
        <v>563</v>
      </c>
      <c r="C1450" s="9" t="s">
        <v>563</v>
      </c>
      <c r="D1450" s="9" t="s">
        <v>563</v>
      </c>
      <c r="E1450" s="9" t="s">
        <v>563</v>
      </c>
      <c r="F1450" s="9" t="s">
        <v>563</v>
      </c>
      <c r="G1450" s="9" t="s">
        <v>563</v>
      </c>
    </row>
    <row r="1451" spans="1:7">
      <c r="A1451" s="9" t="s">
        <v>563</v>
      </c>
      <c r="B1451" s="9" t="s">
        <v>563</v>
      </c>
      <c r="C1451" s="9" t="s">
        <v>563</v>
      </c>
      <c r="D1451" s="9" t="s">
        <v>563</v>
      </c>
      <c r="E1451" s="9" t="s">
        <v>563</v>
      </c>
      <c r="F1451" s="9" t="s">
        <v>563</v>
      </c>
      <c r="G1451" s="9" t="s">
        <v>563</v>
      </c>
    </row>
    <row r="1452" spans="1:7">
      <c r="A1452" s="9" t="s">
        <v>563</v>
      </c>
      <c r="B1452" s="9" t="s">
        <v>563</v>
      </c>
      <c r="C1452" s="9" t="s">
        <v>563</v>
      </c>
      <c r="D1452" s="9" t="s">
        <v>563</v>
      </c>
      <c r="E1452" s="9" t="s">
        <v>563</v>
      </c>
      <c r="F1452" s="9" t="s">
        <v>563</v>
      </c>
      <c r="G1452" s="9" t="s">
        <v>563</v>
      </c>
    </row>
    <row r="1453" spans="1:7">
      <c r="A1453" s="9" t="s">
        <v>563</v>
      </c>
      <c r="B1453" s="9" t="s">
        <v>563</v>
      </c>
      <c r="C1453" s="9" t="s">
        <v>563</v>
      </c>
      <c r="D1453" s="9" t="s">
        <v>563</v>
      </c>
      <c r="E1453" s="9" t="s">
        <v>563</v>
      </c>
      <c r="F1453" s="9" t="s">
        <v>563</v>
      </c>
      <c r="G1453" s="9" t="s">
        <v>563</v>
      </c>
    </row>
    <row r="1454" spans="1:7">
      <c r="A1454" s="9" t="s">
        <v>563</v>
      </c>
      <c r="B1454" s="9" t="s">
        <v>563</v>
      </c>
      <c r="C1454" s="9" t="s">
        <v>563</v>
      </c>
      <c r="D1454" s="9" t="s">
        <v>563</v>
      </c>
      <c r="E1454" s="9" t="s">
        <v>563</v>
      </c>
      <c r="F1454" s="9" t="s">
        <v>563</v>
      </c>
      <c r="G1454" s="9" t="s">
        <v>563</v>
      </c>
    </row>
    <row r="1455" spans="1:7">
      <c r="A1455" s="9" t="s">
        <v>563</v>
      </c>
      <c r="B1455" s="9" t="s">
        <v>563</v>
      </c>
      <c r="C1455" s="9" t="s">
        <v>563</v>
      </c>
      <c r="D1455" s="9" t="s">
        <v>563</v>
      </c>
      <c r="E1455" s="9" t="s">
        <v>563</v>
      </c>
      <c r="F1455" s="9" t="s">
        <v>563</v>
      </c>
      <c r="G1455" s="9" t="s">
        <v>563</v>
      </c>
    </row>
    <row r="1456" spans="1:7">
      <c r="A1456" s="9" t="s">
        <v>563</v>
      </c>
      <c r="B1456" s="9" t="s">
        <v>563</v>
      </c>
      <c r="C1456" s="9" t="s">
        <v>563</v>
      </c>
      <c r="D1456" s="9" t="s">
        <v>563</v>
      </c>
      <c r="E1456" s="9" t="s">
        <v>563</v>
      </c>
      <c r="F1456" s="9" t="s">
        <v>563</v>
      </c>
      <c r="G1456" s="9" t="s">
        <v>563</v>
      </c>
    </row>
    <row r="1457" spans="1:7">
      <c r="A1457" s="9" t="s">
        <v>563</v>
      </c>
      <c r="B1457" s="9" t="s">
        <v>563</v>
      </c>
      <c r="C1457" s="9" t="s">
        <v>563</v>
      </c>
      <c r="D1457" s="9" t="s">
        <v>563</v>
      </c>
      <c r="E1457" s="9" t="s">
        <v>563</v>
      </c>
      <c r="F1457" s="9" t="s">
        <v>563</v>
      </c>
      <c r="G1457" s="9" t="s">
        <v>563</v>
      </c>
    </row>
    <row r="1458" spans="1:7">
      <c r="A1458" s="9" t="s">
        <v>563</v>
      </c>
      <c r="B1458" s="9" t="s">
        <v>563</v>
      </c>
      <c r="C1458" s="9" t="s">
        <v>563</v>
      </c>
      <c r="D1458" s="9" t="s">
        <v>563</v>
      </c>
      <c r="E1458" s="9" t="s">
        <v>563</v>
      </c>
      <c r="F1458" s="9" t="s">
        <v>563</v>
      </c>
      <c r="G1458" s="9" t="s">
        <v>563</v>
      </c>
    </row>
    <row r="1459" spans="1:7">
      <c r="A1459" s="9" t="s">
        <v>563</v>
      </c>
      <c r="B1459" s="9" t="s">
        <v>563</v>
      </c>
      <c r="C1459" s="9" t="s">
        <v>563</v>
      </c>
      <c r="D1459" s="9" t="s">
        <v>563</v>
      </c>
      <c r="E1459" s="9" t="s">
        <v>563</v>
      </c>
      <c r="F1459" s="9" t="s">
        <v>563</v>
      </c>
      <c r="G1459" s="9" t="s">
        <v>563</v>
      </c>
    </row>
    <row r="1460" spans="1:7">
      <c r="A1460" s="9" t="s">
        <v>563</v>
      </c>
      <c r="B1460" s="9" t="s">
        <v>563</v>
      </c>
      <c r="C1460" s="9" t="s">
        <v>563</v>
      </c>
      <c r="D1460" s="9" t="s">
        <v>563</v>
      </c>
      <c r="E1460" s="9" t="s">
        <v>563</v>
      </c>
      <c r="F1460" s="9" t="s">
        <v>563</v>
      </c>
      <c r="G1460" s="9" t="s">
        <v>563</v>
      </c>
    </row>
    <row r="1461" spans="1:7">
      <c r="A1461" s="9" t="s">
        <v>563</v>
      </c>
      <c r="B1461" s="9" t="s">
        <v>563</v>
      </c>
      <c r="C1461" s="9" t="s">
        <v>563</v>
      </c>
      <c r="D1461" s="9" t="s">
        <v>563</v>
      </c>
      <c r="E1461" s="9" t="s">
        <v>563</v>
      </c>
      <c r="F1461" s="9" t="s">
        <v>563</v>
      </c>
      <c r="G1461" s="9" t="s">
        <v>563</v>
      </c>
    </row>
    <row r="1462" spans="1:7">
      <c r="A1462" s="9" t="s">
        <v>563</v>
      </c>
      <c r="B1462" s="9" t="s">
        <v>563</v>
      </c>
      <c r="C1462" s="9" t="s">
        <v>563</v>
      </c>
      <c r="D1462" s="9" t="s">
        <v>563</v>
      </c>
      <c r="E1462" s="9" t="s">
        <v>563</v>
      </c>
      <c r="F1462" s="9" t="s">
        <v>563</v>
      </c>
      <c r="G1462" s="9" t="s">
        <v>563</v>
      </c>
    </row>
    <row r="1463" spans="1:7">
      <c r="A1463" s="9" t="s">
        <v>563</v>
      </c>
      <c r="B1463" s="9" t="s">
        <v>563</v>
      </c>
      <c r="C1463" s="9" t="s">
        <v>563</v>
      </c>
      <c r="D1463" s="9" t="s">
        <v>563</v>
      </c>
      <c r="E1463" s="9" t="s">
        <v>563</v>
      </c>
      <c r="F1463" s="9" t="s">
        <v>563</v>
      </c>
      <c r="G1463" s="9" t="s">
        <v>563</v>
      </c>
    </row>
    <row r="1464" spans="1:7">
      <c r="A1464" s="9" t="s">
        <v>563</v>
      </c>
      <c r="B1464" s="9" t="s">
        <v>563</v>
      </c>
      <c r="C1464" s="9" t="s">
        <v>563</v>
      </c>
      <c r="D1464" s="9" t="s">
        <v>563</v>
      </c>
      <c r="E1464" s="9" t="s">
        <v>563</v>
      </c>
      <c r="F1464" s="9" t="s">
        <v>563</v>
      </c>
      <c r="G1464" s="9" t="s">
        <v>563</v>
      </c>
    </row>
    <row r="1465" spans="1:7">
      <c r="A1465" s="9" t="s">
        <v>563</v>
      </c>
      <c r="B1465" s="9" t="s">
        <v>563</v>
      </c>
      <c r="C1465" s="9" t="s">
        <v>563</v>
      </c>
      <c r="D1465" s="9" t="s">
        <v>563</v>
      </c>
      <c r="E1465" s="9" t="s">
        <v>563</v>
      </c>
      <c r="F1465" s="9" t="s">
        <v>563</v>
      </c>
      <c r="G1465" s="9" t="s">
        <v>563</v>
      </c>
    </row>
    <row r="1466" spans="1:7">
      <c r="A1466" s="9" t="s">
        <v>563</v>
      </c>
      <c r="B1466" s="9" t="s">
        <v>563</v>
      </c>
      <c r="C1466" s="9" t="s">
        <v>563</v>
      </c>
      <c r="D1466" s="9" t="s">
        <v>563</v>
      </c>
      <c r="E1466" s="9" t="s">
        <v>563</v>
      </c>
      <c r="F1466" s="9" t="s">
        <v>563</v>
      </c>
      <c r="G1466" s="9" t="s">
        <v>563</v>
      </c>
    </row>
    <row r="1467" spans="1:7">
      <c r="A1467" s="9" t="s">
        <v>563</v>
      </c>
      <c r="B1467" s="9" t="s">
        <v>563</v>
      </c>
      <c r="C1467" s="9" t="s">
        <v>563</v>
      </c>
      <c r="D1467" s="9" t="s">
        <v>563</v>
      </c>
      <c r="E1467" s="9" t="s">
        <v>563</v>
      </c>
      <c r="F1467" s="9" t="s">
        <v>563</v>
      </c>
      <c r="G1467" s="9" t="s">
        <v>563</v>
      </c>
    </row>
    <row r="1468" spans="1:7">
      <c r="A1468" s="9" t="s">
        <v>563</v>
      </c>
      <c r="B1468" s="9" t="s">
        <v>563</v>
      </c>
      <c r="C1468" s="9" t="s">
        <v>563</v>
      </c>
      <c r="D1468" s="9" t="s">
        <v>563</v>
      </c>
      <c r="E1468" s="9" t="s">
        <v>563</v>
      </c>
      <c r="F1468" s="9" t="s">
        <v>563</v>
      </c>
      <c r="G1468" s="9" t="s">
        <v>563</v>
      </c>
    </row>
    <row r="1469" spans="1:7">
      <c r="A1469" s="9" t="s">
        <v>563</v>
      </c>
      <c r="B1469" s="9" t="s">
        <v>563</v>
      </c>
      <c r="C1469" s="9" t="s">
        <v>563</v>
      </c>
      <c r="D1469" s="9" t="s">
        <v>563</v>
      </c>
      <c r="E1469" s="9" t="s">
        <v>563</v>
      </c>
      <c r="F1469" s="9" t="s">
        <v>563</v>
      </c>
      <c r="G1469" s="9" t="s">
        <v>563</v>
      </c>
    </row>
    <row r="1470" spans="1:7">
      <c r="A1470" s="9" t="s">
        <v>563</v>
      </c>
      <c r="B1470" s="9" t="s">
        <v>563</v>
      </c>
      <c r="C1470" s="9" t="s">
        <v>563</v>
      </c>
      <c r="D1470" s="9" t="s">
        <v>563</v>
      </c>
      <c r="E1470" s="9" t="s">
        <v>563</v>
      </c>
      <c r="F1470" s="9" t="s">
        <v>563</v>
      </c>
      <c r="G1470" s="9" t="s">
        <v>563</v>
      </c>
    </row>
    <row r="1471" spans="1:7">
      <c r="A1471" s="9" t="s">
        <v>563</v>
      </c>
      <c r="B1471" s="9" t="s">
        <v>563</v>
      </c>
      <c r="C1471" s="9" t="s">
        <v>563</v>
      </c>
      <c r="D1471" s="9" t="s">
        <v>563</v>
      </c>
      <c r="E1471" s="9" t="s">
        <v>563</v>
      </c>
      <c r="F1471" s="9" t="s">
        <v>563</v>
      </c>
      <c r="G1471" s="9" t="s">
        <v>563</v>
      </c>
    </row>
    <row r="1472" spans="1:7">
      <c r="A1472" s="9" t="s">
        <v>563</v>
      </c>
      <c r="B1472" s="9" t="s">
        <v>563</v>
      </c>
      <c r="C1472" s="9" t="s">
        <v>563</v>
      </c>
      <c r="D1472" s="9" t="s">
        <v>563</v>
      </c>
      <c r="E1472" s="9" t="s">
        <v>563</v>
      </c>
      <c r="F1472" s="9" t="s">
        <v>563</v>
      </c>
      <c r="G1472" s="9" t="s">
        <v>563</v>
      </c>
    </row>
    <row r="1473" spans="1:7">
      <c r="A1473" s="9" t="s">
        <v>563</v>
      </c>
      <c r="B1473" s="9" t="s">
        <v>563</v>
      </c>
      <c r="C1473" s="9" t="s">
        <v>563</v>
      </c>
      <c r="D1473" s="9" t="s">
        <v>563</v>
      </c>
      <c r="E1473" s="9" t="s">
        <v>563</v>
      </c>
      <c r="F1473" s="9" t="s">
        <v>563</v>
      </c>
      <c r="G1473" s="9" t="s">
        <v>563</v>
      </c>
    </row>
    <row r="1474" spans="1:7">
      <c r="A1474" s="9" t="s">
        <v>563</v>
      </c>
      <c r="B1474" s="9" t="s">
        <v>563</v>
      </c>
      <c r="C1474" s="9" t="s">
        <v>563</v>
      </c>
      <c r="D1474" s="9" t="s">
        <v>563</v>
      </c>
      <c r="E1474" s="9" t="s">
        <v>563</v>
      </c>
      <c r="F1474" s="9" t="s">
        <v>563</v>
      </c>
      <c r="G1474" s="9" t="s">
        <v>563</v>
      </c>
    </row>
    <row r="1475" spans="1:7">
      <c r="A1475" s="9" t="s">
        <v>563</v>
      </c>
      <c r="B1475" s="9" t="s">
        <v>563</v>
      </c>
      <c r="C1475" s="9" t="s">
        <v>563</v>
      </c>
      <c r="D1475" s="9" t="s">
        <v>563</v>
      </c>
      <c r="E1475" s="9" t="s">
        <v>563</v>
      </c>
      <c r="F1475" s="9" t="s">
        <v>563</v>
      </c>
      <c r="G1475" s="9" t="s">
        <v>563</v>
      </c>
    </row>
    <row r="1476" spans="1:7">
      <c r="A1476" s="9" t="s">
        <v>563</v>
      </c>
      <c r="B1476" s="9" t="s">
        <v>563</v>
      </c>
      <c r="C1476" s="9" t="s">
        <v>563</v>
      </c>
      <c r="D1476" s="9" t="s">
        <v>563</v>
      </c>
      <c r="E1476" s="9" t="s">
        <v>563</v>
      </c>
      <c r="F1476" s="9" t="s">
        <v>563</v>
      </c>
      <c r="G1476" s="9" t="s">
        <v>563</v>
      </c>
    </row>
    <row r="1477" spans="1:7">
      <c r="A1477" s="9" t="s">
        <v>563</v>
      </c>
      <c r="B1477" s="9" t="s">
        <v>563</v>
      </c>
      <c r="C1477" s="9" t="s">
        <v>563</v>
      </c>
      <c r="D1477" s="9" t="s">
        <v>563</v>
      </c>
      <c r="E1477" s="9" t="s">
        <v>563</v>
      </c>
      <c r="F1477" s="9" t="s">
        <v>563</v>
      </c>
      <c r="G1477" s="9" t="s">
        <v>563</v>
      </c>
    </row>
    <row r="1478" spans="1:7">
      <c r="A1478" s="9" t="s">
        <v>563</v>
      </c>
      <c r="B1478" s="9" t="s">
        <v>563</v>
      </c>
      <c r="C1478" s="9" t="s">
        <v>563</v>
      </c>
      <c r="D1478" s="9" t="s">
        <v>563</v>
      </c>
      <c r="E1478" s="9" t="s">
        <v>563</v>
      </c>
      <c r="F1478" s="9" t="s">
        <v>563</v>
      </c>
      <c r="G1478" s="9" t="s">
        <v>563</v>
      </c>
    </row>
    <row r="1479" spans="1:7">
      <c r="A1479" s="9" t="s">
        <v>563</v>
      </c>
      <c r="B1479" s="9" t="s">
        <v>563</v>
      </c>
      <c r="C1479" s="9" t="s">
        <v>563</v>
      </c>
      <c r="D1479" s="9" t="s">
        <v>563</v>
      </c>
      <c r="E1479" s="9" t="s">
        <v>563</v>
      </c>
      <c r="F1479" s="9" t="s">
        <v>563</v>
      </c>
      <c r="G1479" s="9" t="s">
        <v>563</v>
      </c>
    </row>
    <row r="1480" spans="1:7">
      <c r="A1480" s="9" t="s">
        <v>563</v>
      </c>
      <c r="B1480" s="9" t="s">
        <v>563</v>
      </c>
      <c r="C1480" s="9" t="s">
        <v>563</v>
      </c>
      <c r="D1480" s="9" t="s">
        <v>563</v>
      </c>
      <c r="E1480" s="9" t="s">
        <v>563</v>
      </c>
      <c r="F1480" s="9" t="s">
        <v>563</v>
      </c>
      <c r="G1480" s="9" t="s">
        <v>563</v>
      </c>
    </row>
    <row r="1481" spans="1:7">
      <c r="A1481" s="9" t="s">
        <v>563</v>
      </c>
      <c r="B1481" s="9" t="s">
        <v>563</v>
      </c>
      <c r="C1481" s="9" t="s">
        <v>563</v>
      </c>
      <c r="D1481" s="9" t="s">
        <v>563</v>
      </c>
      <c r="E1481" s="9" t="s">
        <v>563</v>
      </c>
      <c r="F1481" s="9" t="s">
        <v>563</v>
      </c>
      <c r="G1481" s="9" t="s">
        <v>563</v>
      </c>
    </row>
    <row r="1482" spans="1:7">
      <c r="A1482" s="9" t="s">
        <v>563</v>
      </c>
      <c r="B1482" s="9" t="s">
        <v>563</v>
      </c>
      <c r="C1482" s="9" t="s">
        <v>563</v>
      </c>
      <c r="D1482" s="9" t="s">
        <v>563</v>
      </c>
      <c r="E1482" s="9" t="s">
        <v>563</v>
      </c>
      <c r="F1482" s="9" t="s">
        <v>563</v>
      </c>
      <c r="G1482" s="9" t="s">
        <v>563</v>
      </c>
    </row>
    <row r="1483" spans="1:7">
      <c r="A1483" s="9" t="s">
        <v>563</v>
      </c>
      <c r="B1483" s="9" t="s">
        <v>563</v>
      </c>
      <c r="C1483" s="9" t="s">
        <v>563</v>
      </c>
      <c r="D1483" s="9" t="s">
        <v>563</v>
      </c>
      <c r="E1483" s="9" t="s">
        <v>563</v>
      </c>
      <c r="F1483" s="9" t="s">
        <v>563</v>
      </c>
      <c r="G1483" s="9" t="s">
        <v>563</v>
      </c>
    </row>
    <row r="1484" spans="1:7">
      <c r="A1484" s="9" t="s">
        <v>563</v>
      </c>
      <c r="B1484" s="9" t="s">
        <v>563</v>
      </c>
      <c r="C1484" s="9" t="s">
        <v>563</v>
      </c>
      <c r="D1484" s="9" t="s">
        <v>563</v>
      </c>
      <c r="E1484" s="9" t="s">
        <v>563</v>
      </c>
      <c r="F1484" s="9" t="s">
        <v>563</v>
      </c>
      <c r="G1484" s="9" t="s">
        <v>563</v>
      </c>
    </row>
    <row r="1485" spans="1:7">
      <c r="A1485" s="9" t="s">
        <v>563</v>
      </c>
      <c r="B1485" s="9" t="s">
        <v>563</v>
      </c>
      <c r="C1485" s="9" t="s">
        <v>563</v>
      </c>
      <c r="D1485" s="9" t="s">
        <v>563</v>
      </c>
      <c r="E1485" s="9" t="s">
        <v>563</v>
      </c>
      <c r="F1485" s="9" t="s">
        <v>563</v>
      </c>
      <c r="G1485" s="9" t="s">
        <v>563</v>
      </c>
    </row>
    <row r="1486" spans="1:7">
      <c r="A1486" s="9" t="s">
        <v>563</v>
      </c>
      <c r="B1486" s="9" t="s">
        <v>563</v>
      </c>
      <c r="C1486" s="9" t="s">
        <v>563</v>
      </c>
      <c r="D1486" s="9" t="s">
        <v>563</v>
      </c>
      <c r="E1486" s="9" t="s">
        <v>563</v>
      </c>
      <c r="F1486" s="9" t="s">
        <v>563</v>
      </c>
      <c r="G1486" s="9" t="s">
        <v>563</v>
      </c>
    </row>
    <row r="1487" spans="1:7">
      <c r="A1487" s="9" t="s">
        <v>563</v>
      </c>
      <c r="B1487" s="9" t="s">
        <v>563</v>
      </c>
      <c r="C1487" s="9" t="s">
        <v>563</v>
      </c>
      <c r="D1487" s="9" t="s">
        <v>563</v>
      </c>
      <c r="E1487" s="9" t="s">
        <v>563</v>
      </c>
      <c r="F1487" s="9" t="s">
        <v>563</v>
      </c>
      <c r="G1487" s="9" t="s">
        <v>563</v>
      </c>
    </row>
    <row r="1488" spans="1:7">
      <c r="A1488" s="9" t="s">
        <v>563</v>
      </c>
      <c r="B1488" s="9" t="s">
        <v>563</v>
      </c>
      <c r="C1488" s="9" t="s">
        <v>563</v>
      </c>
      <c r="D1488" s="9" t="s">
        <v>563</v>
      </c>
      <c r="E1488" s="9" t="s">
        <v>563</v>
      </c>
      <c r="F1488" s="9" t="s">
        <v>563</v>
      </c>
      <c r="G1488" s="9" t="s">
        <v>563</v>
      </c>
    </row>
    <row r="1489" spans="1:7">
      <c r="A1489" s="9" t="s">
        <v>563</v>
      </c>
      <c r="B1489" s="9" t="s">
        <v>563</v>
      </c>
      <c r="C1489" s="9" t="s">
        <v>563</v>
      </c>
      <c r="D1489" s="9" t="s">
        <v>563</v>
      </c>
      <c r="E1489" s="9" t="s">
        <v>563</v>
      </c>
      <c r="F1489" s="9" t="s">
        <v>563</v>
      </c>
      <c r="G1489" s="9" t="s">
        <v>563</v>
      </c>
    </row>
    <row r="1490" spans="1:7">
      <c r="A1490" s="9" t="s">
        <v>563</v>
      </c>
      <c r="B1490" s="9" t="s">
        <v>563</v>
      </c>
      <c r="C1490" s="9" t="s">
        <v>563</v>
      </c>
      <c r="D1490" s="9" t="s">
        <v>563</v>
      </c>
      <c r="E1490" s="9" t="s">
        <v>563</v>
      </c>
      <c r="F1490" s="9" t="s">
        <v>563</v>
      </c>
      <c r="G1490" s="9" t="s">
        <v>563</v>
      </c>
    </row>
    <row r="1491" spans="1:7">
      <c r="A1491" s="9" t="s">
        <v>563</v>
      </c>
      <c r="B1491" s="9" t="s">
        <v>563</v>
      </c>
      <c r="C1491" s="9" t="s">
        <v>563</v>
      </c>
      <c r="D1491" s="9" t="s">
        <v>563</v>
      </c>
      <c r="E1491" s="9" t="s">
        <v>563</v>
      </c>
      <c r="F1491" s="9" t="s">
        <v>563</v>
      </c>
      <c r="G1491" s="9" t="s">
        <v>563</v>
      </c>
    </row>
    <row r="1492" spans="1:7">
      <c r="A1492" s="9" t="s">
        <v>563</v>
      </c>
      <c r="B1492" s="9" t="s">
        <v>563</v>
      </c>
      <c r="C1492" s="9" t="s">
        <v>563</v>
      </c>
      <c r="D1492" s="9" t="s">
        <v>563</v>
      </c>
      <c r="E1492" s="9" t="s">
        <v>563</v>
      </c>
      <c r="F1492" s="9" t="s">
        <v>563</v>
      </c>
      <c r="G1492" s="9" t="s">
        <v>563</v>
      </c>
    </row>
    <row r="1493" spans="1:7">
      <c r="A1493" s="9" t="s">
        <v>563</v>
      </c>
      <c r="B1493" s="9" t="s">
        <v>563</v>
      </c>
      <c r="C1493" s="9" t="s">
        <v>563</v>
      </c>
      <c r="D1493" s="9" t="s">
        <v>563</v>
      </c>
      <c r="E1493" s="9" t="s">
        <v>563</v>
      </c>
      <c r="F1493" s="9" t="s">
        <v>563</v>
      </c>
      <c r="G1493" s="9" t="s">
        <v>563</v>
      </c>
    </row>
    <row r="1494" spans="1:7">
      <c r="A1494" s="9" t="s">
        <v>563</v>
      </c>
      <c r="B1494" s="9" t="s">
        <v>563</v>
      </c>
      <c r="C1494" s="9" t="s">
        <v>563</v>
      </c>
      <c r="D1494" s="9" t="s">
        <v>563</v>
      </c>
      <c r="E1494" s="9" t="s">
        <v>563</v>
      </c>
      <c r="F1494" s="9" t="s">
        <v>563</v>
      </c>
      <c r="G1494" s="9" t="s">
        <v>563</v>
      </c>
    </row>
    <row r="1495" spans="1:7">
      <c r="A1495" s="9" t="s">
        <v>563</v>
      </c>
      <c r="B1495" s="9" t="s">
        <v>563</v>
      </c>
      <c r="C1495" s="9" t="s">
        <v>563</v>
      </c>
      <c r="D1495" s="9" t="s">
        <v>563</v>
      </c>
      <c r="E1495" s="9" t="s">
        <v>563</v>
      </c>
      <c r="F1495" s="9" t="s">
        <v>563</v>
      </c>
      <c r="G1495" s="9" t="s">
        <v>563</v>
      </c>
    </row>
    <row r="1496" spans="1:7">
      <c r="A1496" s="9" t="s">
        <v>563</v>
      </c>
      <c r="B1496" s="9" t="s">
        <v>563</v>
      </c>
      <c r="C1496" s="9" t="s">
        <v>563</v>
      </c>
      <c r="D1496" s="9" t="s">
        <v>563</v>
      </c>
      <c r="E1496" s="9" t="s">
        <v>563</v>
      </c>
      <c r="F1496" s="9" t="s">
        <v>563</v>
      </c>
      <c r="G1496" s="9" t="s">
        <v>563</v>
      </c>
    </row>
    <row r="1497" spans="1:7">
      <c r="A1497" s="9" t="s">
        <v>563</v>
      </c>
      <c r="B1497" s="9" t="s">
        <v>563</v>
      </c>
      <c r="C1497" s="9" t="s">
        <v>563</v>
      </c>
      <c r="D1497" s="9" t="s">
        <v>563</v>
      </c>
      <c r="E1497" s="9" t="s">
        <v>563</v>
      </c>
      <c r="F1497" s="9" t="s">
        <v>563</v>
      </c>
      <c r="G1497" s="9" t="s">
        <v>563</v>
      </c>
    </row>
    <row r="1498" spans="1:7">
      <c r="A1498" s="9" t="s">
        <v>563</v>
      </c>
      <c r="B1498" s="9" t="s">
        <v>563</v>
      </c>
      <c r="C1498" s="9" t="s">
        <v>563</v>
      </c>
      <c r="D1498" s="9" t="s">
        <v>563</v>
      </c>
      <c r="E1498" s="9" t="s">
        <v>563</v>
      </c>
      <c r="F1498" s="9" t="s">
        <v>563</v>
      </c>
      <c r="G1498" s="9" t="s">
        <v>563</v>
      </c>
    </row>
    <row r="1499" spans="1:7">
      <c r="A1499" s="9" t="s">
        <v>563</v>
      </c>
      <c r="B1499" s="9" t="s">
        <v>563</v>
      </c>
      <c r="C1499" s="9" t="s">
        <v>563</v>
      </c>
      <c r="D1499" s="9" t="s">
        <v>563</v>
      </c>
      <c r="E1499" s="9" t="s">
        <v>563</v>
      </c>
      <c r="F1499" s="9" t="s">
        <v>563</v>
      </c>
      <c r="G1499" s="9" t="s">
        <v>563</v>
      </c>
    </row>
    <row r="1500" spans="1:7">
      <c r="A1500" s="9" t="s">
        <v>563</v>
      </c>
      <c r="B1500" s="9" t="s">
        <v>563</v>
      </c>
      <c r="C1500" s="9" t="s">
        <v>563</v>
      </c>
      <c r="D1500" s="9" t="s">
        <v>563</v>
      </c>
      <c r="E1500" s="9" t="s">
        <v>563</v>
      </c>
      <c r="F1500" s="9" t="s">
        <v>563</v>
      </c>
      <c r="G1500" s="9" t="s">
        <v>563</v>
      </c>
    </row>
    <row r="1501" spans="1:7">
      <c r="A1501" s="9" t="s">
        <v>563</v>
      </c>
      <c r="B1501" s="9" t="s">
        <v>563</v>
      </c>
      <c r="C1501" s="9" t="s">
        <v>563</v>
      </c>
      <c r="D1501" s="9" t="s">
        <v>563</v>
      </c>
      <c r="E1501" s="9" t="s">
        <v>563</v>
      </c>
      <c r="F1501" s="9" t="s">
        <v>563</v>
      </c>
      <c r="G1501" s="9" t="s">
        <v>563</v>
      </c>
    </row>
    <row r="1502" spans="1:7">
      <c r="A1502" s="9" t="s">
        <v>563</v>
      </c>
      <c r="B1502" s="9" t="s">
        <v>563</v>
      </c>
      <c r="C1502" s="9" t="s">
        <v>563</v>
      </c>
      <c r="D1502" s="9" t="s">
        <v>563</v>
      </c>
      <c r="E1502" s="9" t="s">
        <v>563</v>
      </c>
      <c r="F1502" s="9" t="s">
        <v>563</v>
      </c>
      <c r="G1502" s="9" t="s">
        <v>563</v>
      </c>
    </row>
    <row r="1503" spans="1:7">
      <c r="A1503" s="9" t="s">
        <v>563</v>
      </c>
      <c r="B1503" s="9" t="s">
        <v>563</v>
      </c>
      <c r="C1503" s="9" t="s">
        <v>563</v>
      </c>
      <c r="D1503" s="9" t="s">
        <v>563</v>
      </c>
      <c r="E1503" s="9" t="s">
        <v>563</v>
      </c>
      <c r="F1503" s="9" t="s">
        <v>563</v>
      </c>
      <c r="G1503" s="9" t="s">
        <v>563</v>
      </c>
    </row>
    <row r="1504" spans="1:7">
      <c r="A1504" s="9" t="s">
        <v>563</v>
      </c>
      <c r="B1504" s="9" t="s">
        <v>563</v>
      </c>
      <c r="C1504" s="9" t="s">
        <v>563</v>
      </c>
      <c r="D1504" s="9" t="s">
        <v>563</v>
      </c>
      <c r="E1504" s="9" t="s">
        <v>563</v>
      </c>
      <c r="F1504" s="9" t="s">
        <v>563</v>
      </c>
      <c r="G1504" s="9" t="s">
        <v>563</v>
      </c>
    </row>
    <row r="1505" spans="1:7">
      <c r="A1505" s="9" t="s">
        <v>563</v>
      </c>
      <c r="B1505" s="9" t="s">
        <v>563</v>
      </c>
      <c r="C1505" s="9" t="s">
        <v>563</v>
      </c>
      <c r="D1505" s="9" t="s">
        <v>563</v>
      </c>
      <c r="E1505" s="9" t="s">
        <v>563</v>
      </c>
      <c r="F1505" s="9" t="s">
        <v>563</v>
      </c>
      <c r="G1505" s="9" t="s">
        <v>563</v>
      </c>
    </row>
    <row r="1506" spans="1:7">
      <c r="A1506" s="9" t="s">
        <v>563</v>
      </c>
      <c r="B1506" s="9" t="s">
        <v>563</v>
      </c>
      <c r="C1506" s="9" t="s">
        <v>563</v>
      </c>
      <c r="D1506" s="9" t="s">
        <v>563</v>
      </c>
      <c r="E1506" s="9" t="s">
        <v>563</v>
      </c>
      <c r="F1506" s="9" t="s">
        <v>563</v>
      </c>
      <c r="G1506" s="9" t="s">
        <v>563</v>
      </c>
    </row>
    <row r="1507" spans="1:7">
      <c r="A1507" s="9" t="s">
        <v>563</v>
      </c>
      <c r="B1507" s="9" t="s">
        <v>563</v>
      </c>
      <c r="C1507" s="9" t="s">
        <v>563</v>
      </c>
      <c r="D1507" s="9" t="s">
        <v>563</v>
      </c>
      <c r="E1507" s="9" t="s">
        <v>563</v>
      </c>
      <c r="F1507" s="9" t="s">
        <v>563</v>
      </c>
      <c r="G1507" s="9" t="s">
        <v>563</v>
      </c>
    </row>
    <row r="1508" spans="1:7">
      <c r="A1508" s="9" t="s">
        <v>563</v>
      </c>
      <c r="B1508" s="9" t="s">
        <v>563</v>
      </c>
      <c r="C1508" s="9" t="s">
        <v>563</v>
      </c>
      <c r="D1508" s="9" t="s">
        <v>563</v>
      </c>
      <c r="E1508" s="9" t="s">
        <v>563</v>
      </c>
      <c r="F1508" s="9" t="s">
        <v>563</v>
      </c>
      <c r="G1508" s="9" t="s">
        <v>563</v>
      </c>
    </row>
    <row r="1509" spans="1:7">
      <c r="A1509" s="9" t="s">
        <v>563</v>
      </c>
      <c r="B1509" s="9" t="s">
        <v>563</v>
      </c>
      <c r="C1509" s="9" t="s">
        <v>563</v>
      </c>
      <c r="D1509" s="9" t="s">
        <v>563</v>
      </c>
      <c r="E1509" s="9" t="s">
        <v>563</v>
      </c>
      <c r="F1509" s="9" t="s">
        <v>563</v>
      </c>
      <c r="G1509" s="9" t="s">
        <v>563</v>
      </c>
    </row>
    <row r="1510" spans="1:7">
      <c r="A1510" s="9" t="s">
        <v>563</v>
      </c>
      <c r="B1510" s="9" t="s">
        <v>563</v>
      </c>
      <c r="C1510" s="9" t="s">
        <v>563</v>
      </c>
      <c r="D1510" s="9" t="s">
        <v>563</v>
      </c>
      <c r="E1510" s="9" t="s">
        <v>563</v>
      </c>
      <c r="F1510" s="9" t="s">
        <v>563</v>
      </c>
      <c r="G1510" s="9" t="s">
        <v>563</v>
      </c>
    </row>
    <row r="1511" spans="1:7">
      <c r="A1511" s="9" t="s">
        <v>563</v>
      </c>
      <c r="B1511" s="9" t="s">
        <v>563</v>
      </c>
      <c r="C1511" s="9" t="s">
        <v>563</v>
      </c>
      <c r="D1511" s="9" t="s">
        <v>563</v>
      </c>
      <c r="E1511" s="9" t="s">
        <v>563</v>
      </c>
      <c r="F1511" s="9" t="s">
        <v>563</v>
      </c>
      <c r="G1511" s="9" t="s">
        <v>563</v>
      </c>
    </row>
    <row r="1512" spans="1:7">
      <c r="A1512" s="9" t="s">
        <v>563</v>
      </c>
      <c r="B1512" s="9" t="s">
        <v>563</v>
      </c>
      <c r="C1512" s="9" t="s">
        <v>563</v>
      </c>
      <c r="D1512" s="9" t="s">
        <v>563</v>
      </c>
      <c r="E1512" s="9" t="s">
        <v>563</v>
      </c>
      <c r="F1512" s="9" t="s">
        <v>563</v>
      </c>
      <c r="G1512" s="9" t="s">
        <v>563</v>
      </c>
    </row>
    <row r="1513" spans="1:7">
      <c r="A1513" s="9" t="s">
        <v>563</v>
      </c>
      <c r="B1513" s="9" t="s">
        <v>563</v>
      </c>
      <c r="C1513" s="9" t="s">
        <v>563</v>
      </c>
      <c r="D1513" s="9" t="s">
        <v>563</v>
      </c>
      <c r="E1513" s="9" t="s">
        <v>563</v>
      </c>
      <c r="F1513" s="9" t="s">
        <v>563</v>
      </c>
      <c r="G1513" s="9" t="s">
        <v>563</v>
      </c>
    </row>
    <row r="1514" spans="1:7">
      <c r="A1514" s="9" t="s">
        <v>563</v>
      </c>
      <c r="B1514" s="9" t="s">
        <v>563</v>
      </c>
      <c r="C1514" s="9" t="s">
        <v>563</v>
      </c>
      <c r="D1514" s="9" t="s">
        <v>563</v>
      </c>
      <c r="E1514" s="9" t="s">
        <v>563</v>
      </c>
      <c r="F1514" s="9" t="s">
        <v>563</v>
      </c>
      <c r="G1514" s="9" t="s">
        <v>563</v>
      </c>
    </row>
    <row r="1515" spans="1:7">
      <c r="A1515" s="9" t="s">
        <v>563</v>
      </c>
      <c r="B1515" s="9" t="s">
        <v>563</v>
      </c>
      <c r="C1515" s="9" t="s">
        <v>563</v>
      </c>
      <c r="D1515" s="9" t="s">
        <v>563</v>
      </c>
      <c r="E1515" s="9" t="s">
        <v>563</v>
      </c>
      <c r="F1515" s="9" t="s">
        <v>563</v>
      </c>
      <c r="G1515" s="9" t="s">
        <v>563</v>
      </c>
    </row>
    <row r="1516" spans="1:7">
      <c r="A1516" s="9" t="s">
        <v>563</v>
      </c>
      <c r="B1516" s="9" t="s">
        <v>563</v>
      </c>
      <c r="C1516" s="9" t="s">
        <v>563</v>
      </c>
      <c r="D1516" s="9" t="s">
        <v>563</v>
      </c>
      <c r="E1516" s="9" t="s">
        <v>563</v>
      </c>
      <c r="F1516" s="9" t="s">
        <v>563</v>
      </c>
      <c r="G1516" s="9" t="s">
        <v>563</v>
      </c>
    </row>
    <row r="1517" spans="1:7">
      <c r="A1517" s="9" t="s">
        <v>563</v>
      </c>
      <c r="B1517" s="9" t="s">
        <v>563</v>
      </c>
      <c r="C1517" s="9" t="s">
        <v>563</v>
      </c>
      <c r="D1517" s="9" t="s">
        <v>563</v>
      </c>
      <c r="E1517" s="9" t="s">
        <v>563</v>
      </c>
      <c r="F1517" s="9" t="s">
        <v>563</v>
      </c>
      <c r="G1517" s="9" t="s">
        <v>563</v>
      </c>
    </row>
    <row r="1518" spans="1:7">
      <c r="A1518" s="9" t="s">
        <v>563</v>
      </c>
      <c r="B1518" s="9" t="s">
        <v>563</v>
      </c>
      <c r="C1518" s="9" t="s">
        <v>563</v>
      </c>
      <c r="D1518" s="9" t="s">
        <v>563</v>
      </c>
      <c r="E1518" s="9" t="s">
        <v>563</v>
      </c>
      <c r="F1518" s="9" t="s">
        <v>563</v>
      </c>
      <c r="G1518" s="9" t="s">
        <v>563</v>
      </c>
    </row>
    <row r="1519" spans="1:7">
      <c r="A1519" s="9" t="s">
        <v>563</v>
      </c>
      <c r="B1519" s="9" t="s">
        <v>563</v>
      </c>
      <c r="C1519" s="9" t="s">
        <v>563</v>
      </c>
      <c r="D1519" s="9" t="s">
        <v>563</v>
      </c>
      <c r="E1519" s="9" t="s">
        <v>563</v>
      </c>
      <c r="F1519" s="9" t="s">
        <v>563</v>
      </c>
      <c r="G1519" s="9" t="s">
        <v>563</v>
      </c>
    </row>
    <row r="1520" spans="1:7">
      <c r="A1520" s="9" t="s">
        <v>563</v>
      </c>
      <c r="B1520" s="9" t="s">
        <v>563</v>
      </c>
      <c r="C1520" s="9" t="s">
        <v>563</v>
      </c>
      <c r="D1520" s="9" t="s">
        <v>563</v>
      </c>
      <c r="E1520" s="9" t="s">
        <v>563</v>
      </c>
      <c r="F1520" s="9" t="s">
        <v>563</v>
      </c>
      <c r="G1520" s="9" t="s">
        <v>563</v>
      </c>
    </row>
    <row r="1521" spans="1:7">
      <c r="A1521" s="9" t="s">
        <v>563</v>
      </c>
      <c r="B1521" s="9" t="s">
        <v>563</v>
      </c>
      <c r="C1521" s="9" t="s">
        <v>563</v>
      </c>
      <c r="D1521" s="9" t="s">
        <v>563</v>
      </c>
      <c r="E1521" s="9" t="s">
        <v>563</v>
      </c>
      <c r="F1521" s="9" t="s">
        <v>563</v>
      </c>
      <c r="G1521" s="9" t="s">
        <v>563</v>
      </c>
    </row>
    <row r="1522" spans="1:7">
      <c r="A1522" s="9" t="s">
        <v>563</v>
      </c>
      <c r="B1522" s="9" t="s">
        <v>563</v>
      </c>
      <c r="C1522" s="9" t="s">
        <v>563</v>
      </c>
      <c r="D1522" s="9" t="s">
        <v>563</v>
      </c>
      <c r="E1522" s="9" t="s">
        <v>563</v>
      </c>
      <c r="F1522" s="9" t="s">
        <v>563</v>
      </c>
      <c r="G1522" s="9" t="s">
        <v>563</v>
      </c>
    </row>
    <row r="1523" spans="1:7">
      <c r="A1523" s="9" t="s">
        <v>563</v>
      </c>
      <c r="B1523" s="9" t="s">
        <v>563</v>
      </c>
      <c r="C1523" s="9" t="s">
        <v>563</v>
      </c>
      <c r="D1523" s="9" t="s">
        <v>563</v>
      </c>
      <c r="E1523" s="9" t="s">
        <v>563</v>
      </c>
      <c r="F1523" s="9" t="s">
        <v>563</v>
      </c>
      <c r="G1523" s="9" t="s">
        <v>563</v>
      </c>
    </row>
    <row r="1524" spans="1:7">
      <c r="A1524" s="9" t="s">
        <v>563</v>
      </c>
      <c r="B1524" s="9" t="s">
        <v>563</v>
      </c>
      <c r="C1524" s="9" t="s">
        <v>563</v>
      </c>
      <c r="D1524" s="9" t="s">
        <v>563</v>
      </c>
      <c r="E1524" s="9" t="s">
        <v>563</v>
      </c>
      <c r="F1524" s="9" t="s">
        <v>563</v>
      </c>
      <c r="G1524" s="9" t="s">
        <v>563</v>
      </c>
    </row>
    <row r="1525" spans="1:7">
      <c r="A1525" s="9" t="s">
        <v>563</v>
      </c>
      <c r="B1525" s="9" t="s">
        <v>563</v>
      </c>
      <c r="C1525" s="9" t="s">
        <v>563</v>
      </c>
      <c r="D1525" s="9" t="s">
        <v>563</v>
      </c>
      <c r="E1525" s="9" t="s">
        <v>563</v>
      </c>
      <c r="F1525" s="9" t="s">
        <v>563</v>
      </c>
      <c r="G1525" s="9" t="s">
        <v>563</v>
      </c>
    </row>
    <row r="1526" spans="1:7">
      <c r="A1526" s="9" t="s">
        <v>563</v>
      </c>
      <c r="B1526" s="9" t="s">
        <v>563</v>
      </c>
      <c r="C1526" s="9" t="s">
        <v>563</v>
      </c>
      <c r="D1526" s="9" t="s">
        <v>563</v>
      </c>
      <c r="E1526" s="9" t="s">
        <v>563</v>
      </c>
      <c r="F1526" s="9" t="s">
        <v>563</v>
      </c>
      <c r="G1526" s="9" t="s">
        <v>563</v>
      </c>
    </row>
    <row r="1527" spans="1:7">
      <c r="A1527" s="9" t="s">
        <v>563</v>
      </c>
      <c r="B1527" s="9" t="s">
        <v>563</v>
      </c>
      <c r="C1527" s="9" t="s">
        <v>563</v>
      </c>
      <c r="D1527" s="9" t="s">
        <v>563</v>
      </c>
      <c r="E1527" s="9" t="s">
        <v>563</v>
      </c>
      <c r="F1527" s="9" t="s">
        <v>563</v>
      </c>
      <c r="G1527" s="9" t="s">
        <v>563</v>
      </c>
    </row>
    <row r="1528" spans="1:7">
      <c r="A1528" s="9" t="s">
        <v>563</v>
      </c>
      <c r="B1528" s="9" t="s">
        <v>563</v>
      </c>
      <c r="C1528" s="9" t="s">
        <v>563</v>
      </c>
      <c r="D1528" s="9" t="s">
        <v>563</v>
      </c>
      <c r="E1528" s="9" t="s">
        <v>563</v>
      </c>
      <c r="F1528" s="9" t="s">
        <v>563</v>
      </c>
      <c r="G1528" s="9" t="s">
        <v>563</v>
      </c>
    </row>
    <row r="1529" spans="1:7">
      <c r="A1529" s="9" t="s">
        <v>563</v>
      </c>
      <c r="B1529" s="9" t="s">
        <v>563</v>
      </c>
      <c r="C1529" s="9" t="s">
        <v>563</v>
      </c>
      <c r="D1529" s="9" t="s">
        <v>563</v>
      </c>
      <c r="E1529" s="9" t="s">
        <v>563</v>
      </c>
      <c r="F1529" s="9" t="s">
        <v>563</v>
      </c>
      <c r="G1529" s="9" t="s">
        <v>563</v>
      </c>
    </row>
    <row r="1530" spans="1:7">
      <c r="A1530" s="9" t="s">
        <v>563</v>
      </c>
      <c r="B1530" s="9" t="s">
        <v>563</v>
      </c>
      <c r="C1530" s="9" t="s">
        <v>563</v>
      </c>
      <c r="D1530" s="9" t="s">
        <v>563</v>
      </c>
      <c r="E1530" s="9" t="s">
        <v>563</v>
      </c>
      <c r="F1530" s="9" t="s">
        <v>563</v>
      </c>
      <c r="G1530" s="9" t="s">
        <v>563</v>
      </c>
    </row>
    <row r="1531" spans="1:7">
      <c r="A1531" s="9" t="s">
        <v>563</v>
      </c>
      <c r="B1531" s="9" t="s">
        <v>563</v>
      </c>
      <c r="C1531" s="9" t="s">
        <v>563</v>
      </c>
      <c r="D1531" s="9" t="s">
        <v>563</v>
      </c>
      <c r="E1531" s="9" t="s">
        <v>563</v>
      </c>
      <c r="F1531" s="9" t="s">
        <v>563</v>
      </c>
      <c r="G1531" s="9" t="s">
        <v>563</v>
      </c>
    </row>
    <row r="1532" spans="1:7">
      <c r="A1532" s="9" t="s">
        <v>563</v>
      </c>
      <c r="B1532" s="9" t="s">
        <v>563</v>
      </c>
      <c r="C1532" s="9" t="s">
        <v>563</v>
      </c>
      <c r="D1532" s="9" t="s">
        <v>563</v>
      </c>
      <c r="E1532" s="9" t="s">
        <v>563</v>
      </c>
      <c r="F1532" s="9" t="s">
        <v>563</v>
      </c>
      <c r="G1532" s="9" t="s">
        <v>563</v>
      </c>
    </row>
    <row r="1533" spans="1:7">
      <c r="A1533" s="9" t="s">
        <v>563</v>
      </c>
      <c r="B1533" s="9" t="s">
        <v>563</v>
      </c>
      <c r="C1533" s="9" t="s">
        <v>563</v>
      </c>
      <c r="D1533" s="9" t="s">
        <v>563</v>
      </c>
      <c r="E1533" s="9" t="s">
        <v>563</v>
      </c>
      <c r="F1533" s="9" t="s">
        <v>563</v>
      </c>
      <c r="G1533" s="9" t="s">
        <v>563</v>
      </c>
    </row>
    <row r="1534" spans="1:7">
      <c r="A1534" s="9" t="s">
        <v>563</v>
      </c>
      <c r="B1534" s="9" t="s">
        <v>563</v>
      </c>
      <c r="C1534" s="9" t="s">
        <v>563</v>
      </c>
      <c r="D1534" s="9" t="s">
        <v>563</v>
      </c>
      <c r="E1534" s="9" t="s">
        <v>563</v>
      </c>
      <c r="F1534" s="9" t="s">
        <v>563</v>
      </c>
      <c r="G1534" s="9" t="s">
        <v>563</v>
      </c>
    </row>
    <row r="1535" spans="1:7">
      <c r="A1535" s="9" t="s">
        <v>563</v>
      </c>
      <c r="B1535" s="9" t="s">
        <v>563</v>
      </c>
      <c r="C1535" s="9" t="s">
        <v>563</v>
      </c>
      <c r="D1535" s="9" t="s">
        <v>563</v>
      </c>
      <c r="E1535" s="9" t="s">
        <v>563</v>
      </c>
      <c r="F1535" s="9" t="s">
        <v>563</v>
      </c>
      <c r="G1535" s="9" t="s">
        <v>563</v>
      </c>
    </row>
    <row r="1536" spans="1:7">
      <c r="A1536" s="9" t="s">
        <v>563</v>
      </c>
      <c r="B1536" s="9" t="s">
        <v>563</v>
      </c>
      <c r="C1536" s="9" t="s">
        <v>563</v>
      </c>
      <c r="D1536" s="9" t="s">
        <v>563</v>
      </c>
      <c r="E1536" s="9" t="s">
        <v>563</v>
      </c>
      <c r="F1536" s="9" t="s">
        <v>563</v>
      </c>
      <c r="G1536" s="9" t="s">
        <v>563</v>
      </c>
    </row>
    <row r="1537" spans="1:7">
      <c r="A1537" s="9" t="s">
        <v>563</v>
      </c>
      <c r="B1537" s="9" t="s">
        <v>563</v>
      </c>
      <c r="C1537" s="9" t="s">
        <v>563</v>
      </c>
      <c r="D1537" s="9" t="s">
        <v>563</v>
      </c>
      <c r="E1537" s="9" t="s">
        <v>563</v>
      </c>
      <c r="F1537" s="9" t="s">
        <v>563</v>
      </c>
      <c r="G1537" s="9" t="s">
        <v>563</v>
      </c>
    </row>
    <row r="1538" spans="1:7">
      <c r="A1538" s="9" t="s">
        <v>563</v>
      </c>
      <c r="B1538" s="9" t="s">
        <v>563</v>
      </c>
      <c r="C1538" s="9" t="s">
        <v>563</v>
      </c>
      <c r="D1538" s="9" t="s">
        <v>563</v>
      </c>
      <c r="E1538" s="9" t="s">
        <v>563</v>
      </c>
      <c r="F1538" s="9" t="s">
        <v>563</v>
      </c>
      <c r="G1538" s="9" t="s">
        <v>563</v>
      </c>
    </row>
    <row r="1539" spans="1:7">
      <c r="A1539" s="9" t="s">
        <v>563</v>
      </c>
      <c r="B1539" s="9" t="s">
        <v>563</v>
      </c>
      <c r="C1539" s="9" t="s">
        <v>563</v>
      </c>
      <c r="D1539" s="9" t="s">
        <v>563</v>
      </c>
      <c r="E1539" s="9" t="s">
        <v>563</v>
      </c>
      <c r="F1539" s="9" t="s">
        <v>563</v>
      </c>
      <c r="G1539" s="9" t="s">
        <v>563</v>
      </c>
    </row>
    <row r="1540" spans="1:7">
      <c r="A1540" s="9" t="s">
        <v>563</v>
      </c>
      <c r="B1540" s="9" t="s">
        <v>563</v>
      </c>
      <c r="C1540" s="9" t="s">
        <v>563</v>
      </c>
      <c r="D1540" s="9" t="s">
        <v>563</v>
      </c>
      <c r="E1540" s="9" t="s">
        <v>563</v>
      </c>
      <c r="F1540" s="9" t="s">
        <v>563</v>
      </c>
      <c r="G1540" s="9" t="s">
        <v>563</v>
      </c>
    </row>
    <row r="1541" spans="1:7">
      <c r="A1541" s="9" t="s">
        <v>563</v>
      </c>
      <c r="B1541" s="9" t="s">
        <v>563</v>
      </c>
      <c r="C1541" s="9" t="s">
        <v>563</v>
      </c>
      <c r="D1541" s="9" t="s">
        <v>563</v>
      </c>
      <c r="E1541" s="9" t="s">
        <v>563</v>
      </c>
      <c r="F1541" s="9" t="s">
        <v>563</v>
      </c>
      <c r="G1541" s="9" t="s">
        <v>563</v>
      </c>
    </row>
    <row r="1542" spans="1:7">
      <c r="A1542" s="9" t="s">
        <v>563</v>
      </c>
      <c r="B1542" s="9" t="s">
        <v>563</v>
      </c>
      <c r="C1542" s="9" t="s">
        <v>563</v>
      </c>
      <c r="D1542" s="9" t="s">
        <v>563</v>
      </c>
      <c r="E1542" s="9" t="s">
        <v>563</v>
      </c>
      <c r="F1542" s="9" t="s">
        <v>563</v>
      </c>
      <c r="G1542" s="9" t="s">
        <v>563</v>
      </c>
    </row>
    <row r="1543" spans="1:7">
      <c r="A1543" s="9" t="s">
        <v>563</v>
      </c>
      <c r="B1543" s="9" t="s">
        <v>563</v>
      </c>
      <c r="C1543" s="9" t="s">
        <v>563</v>
      </c>
      <c r="D1543" s="9" t="s">
        <v>563</v>
      </c>
      <c r="E1543" s="9" t="s">
        <v>563</v>
      </c>
      <c r="F1543" s="9" t="s">
        <v>563</v>
      </c>
      <c r="G1543" s="9" t="s">
        <v>563</v>
      </c>
    </row>
    <row r="1544" spans="1:7">
      <c r="A1544" s="9" t="s">
        <v>563</v>
      </c>
      <c r="B1544" s="9" t="s">
        <v>563</v>
      </c>
      <c r="C1544" s="9" t="s">
        <v>563</v>
      </c>
      <c r="D1544" s="9" t="s">
        <v>563</v>
      </c>
      <c r="E1544" s="9" t="s">
        <v>563</v>
      </c>
      <c r="F1544" s="9" t="s">
        <v>563</v>
      </c>
      <c r="G1544" s="9" t="s">
        <v>563</v>
      </c>
    </row>
    <row r="1545" spans="1:7">
      <c r="A1545" s="9" t="s">
        <v>563</v>
      </c>
      <c r="B1545" s="9" t="s">
        <v>563</v>
      </c>
      <c r="C1545" s="9" t="s">
        <v>563</v>
      </c>
      <c r="D1545" s="9" t="s">
        <v>563</v>
      </c>
      <c r="E1545" s="9" t="s">
        <v>563</v>
      </c>
      <c r="F1545" s="9" t="s">
        <v>563</v>
      </c>
      <c r="G1545" s="9" t="s">
        <v>563</v>
      </c>
    </row>
    <row r="1546" spans="1:7">
      <c r="A1546" s="9" t="s">
        <v>563</v>
      </c>
      <c r="B1546" s="9" t="s">
        <v>563</v>
      </c>
      <c r="C1546" s="9" t="s">
        <v>563</v>
      </c>
      <c r="D1546" s="9" t="s">
        <v>563</v>
      </c>
      <c r="E1546" s="9" t="s">
        <v>563</v>
      </c>
      <c r="F1546" s="9" t="s">
        <v>563</v>
      </c>
      <c r="G1546" s="9" t="s">
        <v>563</v>
      </c>
    </row>
    <row r="1547" spans="1:7">
      <c r="A1547" s="9" t="s">
        <v>563</v>
      </c>
      <c r="B1547" s="9" t="s">
        <v>563</v>
      </c>
      <c r="C1547" s="9" t="s">
        <v>563</v>
      </c>
      <c r="D1547" s="9" t="s">
        <v>563</v>
      </c>
      <c r="E1547" s="9" t="s">
        <v>563</v>
      </c>
      <c r="F1547" s="9" t="s">
        <v>563</v>
      </c>
      <c r="G1547" s="9" t="s">
        <v>563</v>
      </c>
    </row>
    <row r="1548" spans="1:7">
      <c r="A1548" s="9" t="s">
        <v>563</v>
      </c>
      <c r="B1548" s="9" t="s">
        <v>563</v>
      </c>
      <c r="C1548" s="9" t="s">
        <v>563</v>
      </c>
      <c r="D1548" s="9" t="s">
        <v>563</v>
      </c>
      <c r="E1548" s="9" t="s">
        <v>563</v>
      </c>
      <c r="F1548" s="9" t="s">
        <v>563</v>
      </c>
      <c r="G1548" s="9" t="s">
        <v>563</v>
      </c>
    </row>
    <row r="1549" spans="1:7">
      <c r="A1549" s="9" t="s">
        <v>563</v>
      </c>
      <c r="B1549" s="9" t="s">
        <v>563</v>
      </c>
      <c r="C1549" s="9" t="s">
        <v>563</v>
      </c>
      <c r="D1549" s="9" t="s">
        <v>563</v>
      </c>
      <c r="E1549" s="9" t="s">
        <v>563</v>
      </c>
      <c r="F1549" s="9" t="s">
        <v>563</v>
      </c>
      <c r="G1549" s="9" t="s">
        <v>563</v>
      </c>
    </row>
    <row r="1550" spans="1:7">
      <c r="A1550" s="9" t="s">
        <v>563</v>
      </c>
      <c r="B1550" s="9" t="s">
        <v>563</v>
      </c>
      <c r="C1550" s="9" t="s">
        <v>563</v>
      </c>
      <c r="D1550" s="9" t="s">
        <v>563</v>
      </c>
      <c r="E1550" s="9" t="s">
        <v>563</v>
      </c>
      <c r="F1550" s="9" t="s">
        <v>563</v>
      </c>
      <c r="G1550" s="9" t="s">
        <v>563</v>
      </c>
    </row>
    <row r="1551" spans="1:7">
      <c r="A1551" s="9" t="s">
        <v>563</v>
      </c>
      <c r="B1551" s="9" t="s">
        <v>563</v>
      </c>
      <c r="C1551" s="9" t="s">
        <v>563</v>
      </c>
      <c r="D1551" s="9" t="s">
        <v>563</v>
      </c>
      <c r="E1551" s="9" t="s">
        <v>563</v>
      </c>
      <c r="F1551" s="9" t="s">
        <v>563</v>
      </c>
      <c r="G1551" s="9" t="s">
        <v>563</v>
      </c>
    </row>
    <row r="1552" spans="1:7">
      <c r="A1552" s="9" t="s">
        <v>563</v>
      </c>
      <c r="B1552" s="9" t="s">
        <v>563</v>
      </c>
      <c r="C1552" s="9" t="s">
        <v>563</v>
      </c>
      <c r="D1552" s="9" t="s">
        <v>563</v>
      </c>
      <c r="E1552" s="9" t="s">
        <v>563</v>
      </c>
      <c r="F1552" s="9" t="s">
        <v>563</v>
      </c>
      <c r="G1552" s="9" t="s">
        <v>563</v>
      </c>
    </row>
    <row r="1553" spans="1:7">
      <c r="A1553" s="9" t="s">
        <v>563</v>
      </c>
      <c r="B1553" s="9" t="s">
        <v>563</v>
      </c>
      <c r="C1553" s="9" t="s">
        <v>563</v>
      </c>
      <c r="D1553" s="9" t="s">
        <v>563</v>
      </c>
      <c r="E1553" s="9" t="s">
        <v>563</v>
      </c>
      <c r="F1553" s="9" t="s">
        <v>563</v>
      </c>
      <c r="G1553" s="9" t="s">
        <v>563</v>
      </c>
    </row>
    <row r="1554" spans="1:7">
      <c r="A1554" s="9" t="s">
        <v>563</v>
      </c>
      <c r="B1554" s="9" t="s">
        <v>563</v>
      </c>
      <c r="C1554" s="9" t="s">
        <v>563</v>
      </c>
      <c r="D1554" s="9" t="s">
        <v>563</v>
      </c>
      <c r="E1554" s="9" t="s">
        <v>563</v>
      </c>
      <c r="F1554" s="9" t="s">
        <v>563</v>
      </c>
      <c r="G1554" s="9" t="s">
        <v>563</v>
      </c>
    </row>
    <row r="1555" spans="1:7">
      <c r="A1555" s="9" t="s">
        <v>563</v>
      </c>
      <c r="B1555" s="9" t="s">
        <v>563</v>
      </c>
      <c r="C1555" s="9" t="s">
        <v>563</v>
      </c>
      <c r="D1555" s="9" t="s">
        <v>563</v>
      </c>
      <c r="E1555" s="9" t="s">
        <v>563</v>
      </c>
      <c r="F1555" s="9" t="s">
        <v>563</v>
      </c>
      <c r="G1555" s="9" t="s">
        <v>563</v>
      </c>
    </row>
    <row r="1556" spans="1:7">
      <c r="A1556" s="9" t="s">
        <v>563</v>
      </c>
      <c r="B1556" s="9" t="s">
        <v>563</v>
      </c>
      <c r="C1556" s="9" t="s">
        <v>563</v>
      </c>
      <c r="D1556" s="9" t="s">
        <v>563</v>
      </c>
      <c r="E1556" s="9" t="s">
        <v>563</v>
      </c>
      <c r="F1556" s="9" t="s">
        <v>563</v>
      </c>
      <c r="G1556" s="9" t="s">
        <v>563</v>
      </c>
    </row>
    <row r="1557" spans="1:7">
      <c r="A1557" s="9" t="s">
        <v>563</v>
      </c>
      <c r="B1557" s="9" t="s">
        <v>563</v>
      </c>
      <c r="C1557" s="9" t="s">
        <v>563</v>
      </c>
      <c r="D1557" s="9" t="s">
        <v>563</v>
      </c>
      <c r="E1557" s="9" t="s">
        <v>563</v>
      </c>
      <c r="F1557" s="9" t="s">
        <v>563</v>
      </c>
      <c r="G1557" s="9" t="s">
        <v>563</v>
      </c>
    </row>
    <row r="1558" spans="1:7">
      <c r="A1558" s="9" t="s">
        <v>563</v>
      </c>
      <c r="B1558" s="9" t="s">
        <v>563</v>
      </c>
      <c r="C1558" s="9" t="s">
        <v>563</v>
      </c>
      <c r="D1558" s="9" t="s">
        <v>563</v>
      </c>
      <c r="E1558" s="9" t="s">
        <v>563</v>
      </c>
      <c r="F1558" s="9" t="s">
        <v>563</v>
      </c>
      <c r="G1558" s="9" t="s">
        <v>563</v>
      </c>
    </row>
    <row r="1559" spans="1:7">
      <c r="A1559" s="9" t="s">
        <v>563</v>
      </c>
      <c r="B1559" s="9" t="s">
        <v>563</v>
      </c>
      <c r="C1559" s="9" t="s">
        <v>563</v>
      </c>
      <c r="D1559" s="9" t="s">
        <v>563</v>
      </c>
      <c r="E1559" s="9" t="s">
        <v>563</v>
      </c>
      <c r="F1559" s="9" t="s">
        <v>563</v>
      </c>
      <c r="G1559" s="9" t="s">
        <v>563</v>
      </c>
    </row>
    <row r="1560" spans="1:7">
      <c r="A1560" s="9" t="s">
        <v>563</v>
      </c>
      <c r="B1560" s="9" t="s">
        <v>563</v>
      </c>
      <c r="C1560" s="9" t="s">
        <v>563</v>
      </c>
      <c r="D1560" s="9" t="s">
        <v>563</v>
      </c>
      <c r="E1560" s="9" t="s">
        <v>563</v>
      </c>
      <c r="F1560" s="9" t="s">
        <v>563</v>
      </c>
      <c r="G1560" s="9" t="s">
        <v>563</v>
      </c>
    </row>
    <row r="1561" spans="1:7">
      <c r="A1561" s="9" t="s">
        <v>563</v>
      </c>
      <c r="B1561" s="9" t="s">
        <v>563</v>
      </c>
      <c r="C1561" s="9" t="s">
        <v>563</v>
      </c>
      <c r="D1561" s="9" t="s">
        <v>563</v>
      </c>
      <c r="E1561" s="9" t="s">
        <v>563</v>
      </c>
      <c r="F1561" s="9" t="s">
        <v>563</v>
      </c>
      <c r="G1561" s="9" t="s">
        <v>563</v>
      </c>
    </row>
    <row r="1562" spans="1:7">
      <c r="A1562" s="9" t="s">
        <v>563</v>
      </c>
      <c r="B1562" s="9" t="s">
        <v>563</v>
      </c>
      <c r="C1562" s="9" t="s">
        <v>563</v>
      </c>
      <c r="D1562" s="9" t="s">
        <v>563</v>
      </c>
      <c r="E1562" s="9" t="s">
        <v>563</v>
      </c>
      <c r="F1562" s="9" t="s">
        <v>563</v>
      </c>
      <c r="G1562" s="9" t="s">
        <v>563</v>
      </c>
    </row>
    <row r="1563" spans="1:7">
      <c r="A1563" s="9" t="s">
        <v>563</v>
      </c>
      <c r="B1563" s="9" t="s">
        <v>563</v>
      </c>
      <c r="C1563" s="9" t="s">
        <v>563</v>
      </c>
      <c r="D1563" s="9" t="s">
        <v>563</v>
      </c>
      <c r="E1563" s="9" t="s">
        <v>563</v>
      </c>
      <c r="F1563" s="9" t="s">
        <v>563</v>
      </c>
      <c r="G1563" s="9" t="s">
        <v>563</v>
      </c>
    </row>
    <row r="1564" spans="1:7">
      <c r="A1564" s="9" t="s">
        <v>563</v>
      </c>
      <c r="B1564" s="9" t="s">
        <v>563</v>
      </c>
      <c r="C1564" s="9" t="s">
        <v>563</v>
      </c>
      <c r="D1564" s="9" t="s">
        <v>563</v>
      </c>
      <c r="E1564" s="9" t="s">
        <v>563</v>
      </c>
      <c r="F1564" s="9" t="s">
        <v>563</v>
      </c>
      <c r="G1564" s="9" t="s">
        <v>563</v>
      </c>
    </row>
    <row r="1565" spans="1:7">
      <c r="A1565" s="9" t="s">
        <v>563</v>
      </c>
      <c r="B1565" s="9" t="s">
        <v>563</v>
      </c>
      <c r="C1565" s="9" t="s">
        <v>563</v>
      </c>
      <c r="D1565" s="9" t="s">
        <v>563</v>
      </c>
      <c r="E1565" s="9" t="s">
        <v>563</v>
      </c>
      <c r="F1565" s="9" t="s">
        <v>563</v>
      </c>
      <c r="G1565" s="9" t="s">
        <v>563</v>
      </c>
    </row>
    <row r="1566" spans="1:7">
      <c r="A1566" s="9" t="s">
        <v>563</v>
      </c>
      <c r="B1566" s="9" t="s">
        <v>563</v>
      </c>
      <c r="C1566" s="9" t="s">
        <v>563</v>
      </c>
      <c r="D1566" s="9" t="s">
        <v>563</v>
      </c>
      <c r="E1566" s="9" t="s">
        <v>563</v>
      </c>
      <c r="F1566" s="9" t="s">
        <v>563</v>
      </c>
      <c r="G1566" s="9" t="s">
        <v>563</v>
      </c>
    </row>
    <row r="1567" spans="1:7">
      <c r="A1567" s="9" t="s">
        <v>563</v>
      </c>
      <c r="B1567" s="9" t="s">
        <v>563</v>
      </c>
      <c r="C1567" s="9" t="s">
        <v>563</v>
      </c>
      <c r="D1567" s="9" t="s">
        <v>563</v>
      </c>
      <c r="E1567" s="9" t="s">
        <v>563</v>
      </c>
      <c r="F1567" s="9" t="s">
        <v>563</v>
      </c>
      <c r="G1567" s="9" t="s">
        <v>563</v>
      </c>
    </row>
    <row r="1568" spans="1:7">
      <c r="A1568" s="9" t="s">
        <v>563</v>
      </c>
      <c r="B1568" s="9" t="s">
        <v>563</v>
      </c>
      <c r="C1568" s="9" t="s">
        <v>563</v>
      </c>
      <c r="D1568" s="9" t="s">
        <v>563</v>
      </c>
      <c r="E1568" s="9" t="s">
        <v>563</v>
      </c>
      <c r="F1568" s="9" t="s">
        <v>563</v>
      </c>
      <c r="G1568" s="9" t="s">
        <v>563</v>
      </c>
    </row>
    <row r="1569" spans="1:7">
      <c r="A1569" s="9" t="s">
        <v>563</v>
      </c>
      <c r="B1569" s="9" t="s">
        <v>563</v>
      </c>
      <c r="C1569" s="9" t="s">
        <v>563</v>
      </c>
      <c r="D1569" s="9" t="s">
        <v>563</v>
      </c>
      <c r="E1569" s="9" t="s">
        <v>563</v>
      </c>
      <c r="F1569" s="9" t="s">
        <v>563</v>
      </c>
      <c r="G1569" s="9" t="s">
        <v>563</v>
      </c>
    </row>
    <row r="1570" spans="1:7">
      <c r="A1570" s="9" t="s">
        <v>563</v>
      </c>
      <c r="B1570" s="9" t="s">
        <v>563</v>
      </c>
      <c r="C1570" s="9" t="s">
        <v>563</v>
      </c>
      <c r="D1570" s="9" t="s">
        <v>563</v>
      </c>
      <c r="E1570" s="9" t="s">
        <v>563</v>
      </c>
      <c r="F1570" s="9" t="s">
        <v>563</v>
      </c>
      <c r="G1570" s="9" t="s">
        <v>563</v>
      </c>
    </row>
    <row r="1571" spans="1:7">
      <c r="A1571" s="9" t="s">
        <v>563</v>
      </c>
      <c r="B1571" s="9" t="s">
        <v>563</v>
      </c>
      <c r="C1571" s="9" t="s">
        <v>563</v>
      </c>
      <c r="D1571" s="9" t="s">
        <v>563</v>
      </c>
      <c r="E1571" s="9" t="s">
        <v>563</v>
      </c>
      <c r="F1571" s="9" t="s">
        <v>563</v>
      </c>
      <c r="G1571" s="9" t="s">
        <v>563</v>
      </c>
    </row>
    <row r="1572" spans="1:7">
      <c r="A1572" s="9" t="s">
        <v>563</v>
      </c>
      <c r="B1572" s="9" t="s">
        <v>563</v>
      </c>
      <c r="C1572" s="9" t="s">
        <v>563</v>
      </c>
      <c r="D1572" s="9" t="s">
        <v>563</v>
      </c>
      <c r="E1572" s="9" t="s">
        <v>563</v>
      </c>
      <c r="F1572" s="9" t="s">
        <v>563</v>
      </c>
      <c r="G1572" s="9" t="s">
        <v>563</v>
      </c>
    </row>
    <row r="1573" spans="1:7">
      <c r="A1573" s="9" t="s">
        <v>563</v>
      </c>
      <c r="B1573" s="9" t="s">
        <v>563</v>
      </c>
      <c r="C1573" s="9" t="s">
        <v>563</v>
      </c>
      <c r="D1573" s="9" t="s">
        <v>563</v>
      </c>
      <c r="E1573" s="9" t="s">
        <v>563</v>
      </c>
      <c r="F1573" s="9" t="s">
        <v>563</v>
      </c>
      <c r="G1573" s="9" t="s">
        <v>563</v>
      </c>
    </row>
    <row r="1574" spans="1:7">
      <c r="A1574" s="9" t="s">
        <v>563</v>
      </c>
      <c r="B1574" s="9" t="s">
        <v>563</v>
      </c>
      <c r="C1574" s="9" t="s">
        <v>563</v>
      </c>
      <c r="D1574" s="9" t="s">
        <v>563</v>
      </c>
      <c r="E1574" s="9" t="s">
        <v>563</v>
      </c>
      <c r="F1574" s="9" t="s">
        <v>563</v>
      </c>
      <c r="G1574" s="9" t="s">
        <v>563</v>
      </c>
    </row>
    <row r="1575" spans="1:7">
      <c r="A1575" s="9" t="s">
        <v>563</v>
      </c>
      <c r="B1575" s="9" t="s">
        <v>563</v>
      </c>
      <c r="C1575" s="9" t="s">
        <v>563</v>
      </c>
      <c r="D1575" s="9" t="s">
        <v>563</v>
      </c>
      <c r="E1575" s="9" t="s">
        <v>563</v>
      </c>
      <c r="F1575" s="9" t="s">
        <v>563</v>
      </c>
      <c r="G1575" s="9" t="s">
        <v>563</v>
      </c>
    </row>
    <row r="1576" spans="1:7">
      <c r="A1576" s="9" t="s">
        <v>563</v>
      </c>
      <c r="B1576" s="9" t="s">
        <v>563</v>
      </c>
      <c r="C1576" s="9" t="s">
        <v>563</v>
      </c>
      <c r="D1576" s="9" t="s">
        <v>563</v>
      </c>
      <c r="E1576" s="9" t="s">
        <v>563</v>
      </c>
      <c r="F1576" s="9" t="s">
        <v>563</v>
      </c>
      <c r="G1576" s="9" t="s">
        <v>563</v>
      </c>
    </row>
    <row r="1577" spans="1:7">
      <c r="A1577" s="9" t="s">
        <v>563</v>
      </c>
      <c r="B1577" s="9" t="s">
        <v>563</v>
      </c>
      <c r="C1577" s="9" t="s">
        <v>563</v>
      </c>
      <c r="D1577" s="9" t="s">
        <v>563</v>
      </c>
      <c r="E1577" s="9" t="s">
        <v>563</v>
      </c>
      <c r="F1577" s="9" t="s">
        <v>563</v>
      </c>
      <c r="G1577" s="9" t="s">
        <v>563</v>
      </c>
    </row>
    <row r="1578" spans="1:7">
      <c r="A1578" s="9" t="s">
        <v>563</v>
      </c>
      <c r="B1578" s="9" t="s">
        <v>563</v>
      </c>
      <c r="C1578" s="9" t="s">
        <v>563</v>
      </c>
      <c r="D1578" s="9" t="s">
        <v>563</v>
      </c>
      <c r="E1578" s="9" t="s">
        <v>563</v>
      </c>
      <c r="F1578" s="9" t="s">
        <v>563</v>
      </c>
      <c r="G1578" s="9" t="s">
        <v>563</v>
      </c>
    </row>
    <row r="1579" spans="1:7">
      <c r="A1579" s="9" t="s">
        <v>563</v>
      </c>
      <c r="B1579" s="9" t="s">
        <v>563</v>
      </c>
      <c r="C1579" s="9" t="s">
        <v>563</v>
      </c>
      <c r="D1579" s="9" t="s">
        <v>563</v>
      </c>
      <c r="E1579" s="9" t="s">
        <v>563</v>
      </c>
      <c r="F1579" s="9" t="s">
        <v>563</v>
      </c>
      <c r="G1579" s="9" t="s">
        <v>563</v>
      </c>
    </row>
    <row r="1580" spans="1:7">
      <c r="A1580" s="9" t="s">
        <v>563</v>
      </c>
      <c r="B1580" s="9" t="s">
        <v>563</v>
      </c>
      <c r="C1580" s="9" t="s">
        <v>563</v>
      </c>
      <c r="D1580" s="9" t="s">
        <v>563</v>
      </c>
      <c r="E1580" s="9" t="s">
        <v>563</v>
      </c>
      <c r="F1580" s="9" t="s">
        <v>563</v>
      </c>
      <c r="G1580" s="9" t="s">
        <v>563</v>
      </c>
    </row>
    <row r="1581" spans="1:7">
      <c r="A1581" s="9" t="s">
        <v>563</v>
      </c>
      <c r="B1581" s="9" t="s">
        <v>563</v>
      </c>
      <c r="C1581" s="9" t="s">
        <v>563</v>
      </c>
      <c r="D1581" s="9" t="s">
        <v>563</v>
      </c>
      <c r="E1581" s="9" t="s">
        <v>563</v>
      </c>
      <c r="F1581" s="9" t="s">
        <v>563</v>
      </c>
      <c r="G1581" s="9" t="s">
        <v>563</v>
      </c>
    </row>
    <row r="1582" spans="1:7">
      <c r="A1582" s="9" t="s">
        <v>563</v>
      </c>
      <c r="B1582" s="9" t="s">
        <v>563</v>
      </c>
      <c r="C1582" s="9" t="s">
        <v>563</v>
      </c>
      <c r="D1582" s="9" t="s">
        <v>563</v>
      </c>
      <c r="E1582" s="9" t="s">
        <v>563</v>
      </c>
      <c r="F1582" s="9" t="s">
        <v>563</v>
      </c>
      <c r="G1582" s="9" t="s">
        <v>563</v>
      </c>
    </row>
    <row r="1583" spans="1:7">
      <c r="A1583" s="9" t="s">
        <v>563</v>
      </c>
      <c r="B1583" s="9" t="s">
        <v>563</v>
      </c>
      <c r="C1583" s="9" t="s">
        <v>563</v>
      </c>
      <c r="D1583" s="9" t="s">
        <v>563</v>
      </c>
      <c r="E1583" s="9" t="s">
        <v>563</v>
      </c>
      <c r="F1583" s="9" t="s">
        <v>563</v>
      </c>
      <c r="G1583" s="9" t="s">
        <v>563</v>
      </c>
    </row>
    <row r="1584" spans="1:7">
      <c r="A1584" s="9" t="s">
        <v>563</v>
      </c>
      <c r="B1584" s="9" t="s">
        <v>563</v>
      </c>
      <c r="C1584" s="9" t="s">
        <v>563</v>
      </c>
      <c r="D1584" s="9" t="s">
        <v>563</v>
      </c>
      <c r="E1584" s="9" t="s">
        <v>563</v>
      </c>
      <c r="F1584" s="9" t="s">
        <v>563</v>
      </c>
      <c r="G1584" s="9" t="s">
        <v>563</v>
      </c>
    </row>
    <row r="1585" spans="1:7">
      <c r="A1585" s="9" t="s">
        <v>563</v>
      </c>
      <c r="B1585" s="9" t="s">
        <v>563</v>
      </c>
      <c r="C1585" s="9" t="s">
        <v>563</v>
      </c>
      <c r="D1585" s="9" t="s">
        <v>563</v>
      </c>
      <c r="E1585" s="9" t="s">
        <v>563</v>
      </c>
      <c r="F1585" s="9" t="s">
        <v>563</v>
      </c>
      <c r="G1585" s="9" t="s">
        <v>563</v>
      </c>
    </row>
    <row r="1586" spans="1:7">
      <c r="A1586" s="9" t="s">
        <v>563</v>
      </c>
      <c r="B1586" s="9" t="s">
        <v>563</v>
      </c>
      <c r="C1586" s="9" t="s">
        <v>563</v>
      </c>
      <c r="D1586" s="9" t="s">
        <v>563</v>
      </c>
      <c r="E1586" s="9" t="s">
        <v>563</v>
      </c>
      <c r="F1586" s="9" t="s">
        <v>563</v>
      </c>
      <c r="G1586" s="9" t="s">
        <v>563</v>
      </c>
    </row>
    <row r="1587" spans="1:7">
      <c r="A1587" s="9" t="s">
        <v>563</v>
      </c>
      <c r="B1587" s="9" t="s">
        <v>563</v>
      </c>
      <c r="C1587" s="9" t="s">
        <v>563</v>
      </c>
      <c r="D1587" s="9" t="s">
        <v>563</v>
      </c>
      <c r="E1587" s="9" t="s">
        <v>563</v>
      </c>
      <c r="F1587" s="9" t="s">
        <v>563</v>
      </c>
      <c r="G1587" s="9" t="s">
        <v>563</v>
      </c>
    </row>
    <row r="1588" spans="1:7">
      <c r="A1588" s="9" t="s">
        <v>563</v>
      </c>
      <c r="B1588" s="9" t="s">
        <v>563</v>
      </c>
      <c r="C1588" s="9" t="s">
        <v>563</v>
      </c>
      <c r="D1588" s="9" t="s">
        <v>563</v>
      </c>
      <c r="E1588" s="9" t="s">
        <v>563</v>
      </c>
      <c r="F1588" s="9" t="s">
        <v>563</v>
      </c>
      <c r="G1588" s="9" t="s">
        <v>563</v>
      </c>
    </row>
    <row r="1589" spans="1:7">
      <c r="A1589" s="9" t="s">
        <v>563</v>
      </c>
      <c r="B1589" s="9" t="s">
        <v>563</v>
      </c>
      <c r="C1589" s="9" t="s">
        <v>563</v>
      </c>
      <c r="D1589" s="9" t="s">
        <v>563</v>
      </c>
      <c r="E1589" s="9" t="s">
        <v>563</v>
      </c>
      <c r="F1589" s="9" t="s">
        <v>563</v>
      </c>
      <c r="G1589" s="9" t="s">
        <v>563</v>
      </c>
    </row>
    <row r="1590" spans="1:7">
      <c r="A1590" s="9" t="s">
        <v>563</v>
      </c>
      <c r="B1590" s="9" t="s">
        <v>563</v>
      </c>
      <c r="C1590" s="9" t="s">
        <v>563</v>
      </c>
      <c r="D1590" s="9" t="s">
        <v>563</v>
      </c>
      <c r="E1590" s="9" t="s">
        <v>563</v>
      </c>
      <c r="F1590" s="9" t="s">
        <v>563</v>
      </c>
      <c r="G1590" s="9" t="s">
        <v>563</v>
      </c>
    </row>
    <row r="1591" spans="1:7">
      <c r="A1591" s="9" t="s">
        <v>563</v>
      </c>
      <c r="B1591" s="9" t="s">
        <v>563</v>
      </c>
      <c r="C1591" s="9" t="s">
        <v>563</v>
      </c>
      <c r="D1591" s="9" t="s">
        <v>563</v>
      </c>
      <c r="E1591" s="9" t="s">
        <v>563</v>
      </c>
      <c r="F1591" s="9" t="s">
        <v>563</v>
      </c>
      <c r="G1591" s="9" t="s">
        <v>563</v>
      </c>
    </row>
    <row r="1592" spans="1:7">
      <c r="A1592" s="9" t="s">
        <v>563</v>
      </c>
      <c r="B1592" s="9" t="s">
        <v>563</v>
      </c>
      <c r="C1592" s="9" t="s">
        <v>563</v>
      </c>
      <c r="D1592" s="9" t="s">
        <v>563</v>
      </c>
      <c r="E1592" s="9" t="s">
        <v>563</v>
      </c>
      <c r="F1592" s="9" t="s">
        <v>563</v>
      </c>
      <c r="G1592" s="9" t="s">
        <v>563</v>
      </c>
    </row>
    <row r="1593" spans="1:7">
      <c r="A1593" s="9" t="s">
        <v>563</v>
      </c>
      <c r="B1593" s="9" t="s">
        <v>563</v>
      </c>
      <c r="C1593" s="9" t="s">
        <v>563</v>
      </c>
      <c r="D1593" s="9" t="s">
        <v>563</v>
      </c>
      <c r="E1593" s="9" t="s">
        <v>563</v>
      </c>
      <c r="F1593" s="9" t="s">
        <v>563</v>
      </c>
      <c r="G1593" s="9" t="s">
        <v>563</v>
      </c>
    </row>
    <row r="1594" spans="1:7">
      <c r="A1594" s="9" t="s">
        <v>563</v>
      </c>
      <c r="B1594" s="9" t="s">
        <v>563</v>
      </c>
      <c r="C1594" s="9" t="s">
        <v>563</v>
      </c>
      <c r="D1594" s="9" t="s">
        <v>563</v>
      </c>
      <c r="E1594" s="9" t="s">
        <v>563</v>
      </c>
      <c r="F1594" s="9" t="s">
        <v>563</v>
      </c>
      <c r="G1594" s="9" t="s">
        <v>563</v>
      </c>
    </row>
    <row r="1595" spans="1:7">
      <c r="A1595" s="9" t="s">
        <v>563</v>
      </c>
      <c r="B1595" s="9" t="s">
        <v>563</v>
      </c>
      <c r="C1595" s="9" t="s">
        <v>563</v>
      </c>
      <c r="D1595" s="9" t="s">
        <v>563</v>
      </c>
      <c r="E1595" s="9" t="s">
        <v>563</v>
      </c>
      <c r="F1595" s="9" t="s">
        <v>563</v>
      </c>
      <c r="G1595" s="9" t="s">
        <v>563</v>
      </c>
    </row>
    <row r="1596" spans="1:7">
      <c r="A1596" s="9" t="s">
        <v>563</v>
      </c>
      <c r="B1596" s="9" t="s">
        <v>563</v>
      </c>
      <c r="C1596" s="9" t="s">
        <v>563</v>
      </c>
      <c r="D1596" s="9" t="s">
        <v>563</v>
      </c>
      <c r="E1596" s="9" t="s">
        <v>563</v>
      </c>
      <c r="F1596" s="9" t="s">
        <v>563</v>
      </c>
      <c r="G1596" s="9" t="s">
        <v>563</v>
      </c>
    </row>
    <row r="1597" spans="1:7">
      <c r="A1597" s="9" t="s">
        <v>563</v>
      </c>
      <c r="B1597" s="9" t="s">
        <v>563</v>
      </c>
      <c r="C1597" s="9" t="s">
        <v>563</v>
      </c>
      <c r="D1597" s="9" t="s">
        <v>563</v>
      </c>
      <c r="E1597" s="9" t="s">
        <v>563</v>
      </c>
      <c r="F1597" s="9" t="s">
        <v>563</v>
      </c>
      <c r="G1597" s="9" t="s">
        <v>563</v>
      </c>
    </row>
    <row r="1598" spans="1:7">
      <c r="A1598" s="9" t="s">
        <v>563</v>
      </c>
      <c r="B1598" s="9" t="s">
        <v>563</v>
      </c>
      <c r="C1598" s="9" t="s">
        <v>563</v>
      </c>
      <c r="D1598" s="9" t="s">
        <v>563</v>
      </c>
      <c r="E1598" s="9" t="s">
        <v>563</v>
      </c>
      <c r="F1598" s="9" t="s">
        <v>563</v>
      </c>
      <c r="G1598" s="9" t="s">
        <v>563</v>
      </c>
    </row>
    <row r="1599" spans="1:7">
      <c r="A1599" s="9" t="s">
        <v>563</v>
      </c>
      <c r="B1599" s="9" t="s">
        <v>563</v>
      </c>
      <c r="C1599" s="9" t="s">
        <v>563</v>
      </c>
      <c r="D1599" s="9" t="s">
        <v>563</v>
      </c>
      <c r="E1599" s="9" t="s">
        <v>563</v>
      </c>
      <c r="F1599" s="9" t="s">
        <v>563</v>
      </c>
      <c r="G1599" s="9" t="s">
        <v>563</v>
      </c>
    </row>
    <row r="1600" spans="1:7">
      <c r="A1600" s="9" t="s">
        <v>563</v>
      </c>
      <c r="B1600" s="9" t="s">
        <v>563</v>
      </c>
      <c r="C1600" s="9" t="s">
        <v>563</v>
      </c>
      <c r="D1600" s="9" t="s">
        <v>563</v>
      </c>
      <c r="E1600" s="9" t="s">
        <v>563</v>
      </c>
      <c r="F1600" s="9" t="s">
        <v>563</v>
      </c>
      <c r="G1600" s="9" t="s">
        <v>563</v>
      </c>
    </row>
    <row r="1601" spans="1:7">
      <c r="A1601" s="9" t="s">
        <v>563</v>
      </c>
      <c r="B1601" s="9" t="s">
        <v>563</v>
      </c>
      <c r="C1601" s="9" t="s">
        <v>563</v>
      </c>
      <c r="D1601" s="9" t="s">
        <v>563</v>
      </c>
      <c r="E1601" s="9" t="s">
        <v>563</v>
      </c>
      <c r="F1601" s="9" t="s">
        <v>563</v>
      </c>
      <c r="G1601" s="9" t="s">
        <v>563</v>
      </c>
    </row>
    <row r="1602" spans="1:7">
      <c r="A1602" s="9" t="s">
        <v>563</v>
      </c>
      <c r="B1602" s="9" t="s">
        <v>563</v>
      </c>
      <c r="C1602" s="9" t="s">
        <v>563</v>
      </c>
      <c r="D1602" s="9" t="s">
        <v>563</v>
      </c>
      <c r="E1602" s="9" t="s">
        <v>563</v>
      </c>
      <c r="F1602" s="9" t="s">
        <v>563</v>
      </c>
      <c r="G1602" s="9" t="s">
        <v>563</v>
      </c>
    </row>
    <row r="1603" spans="1:7">
      <c r="A1603" s="9" t="s">
        <v>563</v>
      </c>
      <c r="B1603" s="9" t="s">
        <v>563</v>
      </c>
      <c r="C1603" s="9" t="s">
        <v>563</v>
      </c>
      <c r="D1603" s="9" t="s">
        <v>563</v>
      </c>
      <c r="E1603" s="9" t="s">
        <v>563</v>
      </c>
      <c r="F1603" s="9" t="s">
        <v>563</v>
      </c>
      <c r="G1603" s="9" t="s">
        <v>563</v>
      </c>
    </row>
    <row r="1604" spans="1:7">
      <c r="A1604" s="9" t="s">
        <v>563</v>
      </c>
      <c r="B1604" s="9" t="s">
        <v>563</v>
      </c>
      <c r="C1604" s="9" t="s">
        <v>563</v>
      </c>
      <c r="D1604" s="9" t="s">
        <v>563</v>
      </c>
      <c r="E1604" s="9" t="s">
        <v>563</v>
      </c>
      <c r="F1604" s="9" t="s">
        <v>563</v>
      </c>
      <c r="G1604" s="9" t="s">
        <v>563</v>
      </c>
    </row>
    <row r="1605" spans="1:7">
      <c r="A1605" s="9" t="s">
        <v>563</v>
      </c>
      <c r="B1605" s="9" t="s">
        <v>563</v>
      </c>
      <c r="C1605" s="9" t="s">
        <v>563</v>
      </c>
      <c r="D1605" s="9" t="s">
        <v>563</v>
      </c>
      <c r="E1605" s="9" t="s">
        <v>563</v>
      </c>
      <c r="F1605" s="9" t="s">
        <v>563</v>
      </c>
      <c r="G1605" s="9" t="s">
        <v>563</v>
      </c>
    </row>
    <row r="1606" spans="1:7">
      <c r="A1606" s="9" t="s">
        <v>563</v>
      </c>
      <c r="B1606" s="9" t="s">
        <v>563</v>
      </c>
      <c r="C1606" s="9" t="s">
        <v>563</v>
      </c>
      <c r="D1606" s="9" t="s">
        <v>563</v>
      </c>
      <c r="E1606" s="9" t="s">
        <v>563</v>
      </c>
      <c r="F1606" s="9" t="s">
        <v>563</v>
      </c>
      <c r="G1606" s="9" t="s">
        <v>563</v>
      </c>
    </row>
    <row r="1607" spans="1:7">
      <c r="A1607" s="9" t="s">
        <v>563</v>
      </c>
      <c r="B1607" s="9" t="s">
        <v>563</v>
      </c>
      <c r="C1607" s="9" t="s">
        <v>563</v>
      </c>
      <c r="D1607" s="9" t="s">
        <v>563</v>
      </c>
      <c r="E1607" s="9" t="s">
        <v>563</v>
      </c>
      <c r="F1607" s="9" t="s">
        <v>563</v>
      </c>
      <c r="G1607" s="9" t="s">
        <v>563</v>
      </c>
    </row>
    <row r="1608" spans="1:7">
      <c r="A1608" s="9" t="s">
        <v>563</v>
      </c>
      <c r="B1608" s="9" t="s">
        <v>563</v>
      </c>
      <c r="C1608" s="9" t="s">
        <v>563</v>
      </c>
      <c r="D1608" s="9" t="s">
        <v>563</v>
      </c>
      <c r="E1608" s="9" t="s">
        <v>563</v>
      </c>
      <c r="F1608" s="9" t="s">
        <v>563</v>
      </c>
      <c r="G1608" s="9" t="s">
        <v>563</v>
      </c>
    </row>
    <row r="1609" spans="1:7">
      <c r="A1609" s="9" t="s">
        <v>563</v>
      </c>
      <c r="B1609" s="9" t="s">
        <v>563</v>
      </c>
      <c r="C1609" s="9" t="s">
        <v>563</v>
      </c>
      <c r="D1609" s="9" t="s">
        <v>563</v>
      </c>
      <c r="E1609" s="9" t="s">
        <v>563</v>
      </c>
      <c r="F1609" s="9" t="s">
        <v>563</v>
      </c>
      <c r="G1609" s="9" t="s">
        <v>563</v>
      </c>
    </row>
    <row r="1610" spans="1:7">
      <c r="A1610" s="9" t="s">
        <v>563</v>
      </c>
      <c r="B1610" s="9" t="s">
        <v>563</v>
      </c>
      <c r="C1610" s="9" t="s">
        <v>563</v>
      </c>
      <c r="D1610" s="9" t="s">
        <v>563</v>
      </c>
      <c r="E1610" s="9" t="s">
        <v>563</v>
      </c>
      <c r="F1610" s="9" t="s">
        <v>563</v>
      </c>
      <c r="G1610" s="9" t="s">
        <v>563</v>
      </c>
    </row>
    <row r="1611" spans="1:7">
      <c r="A1611" s="9" t="s">
        <v>563</v>
      </c>
      <c r="B1611" s="9" t="s">
        <v>563</v>
      </c>
      <c r="C1611" s="9" t="s">
        <v>563</v>
      </c>
      <c r="D1611" s="9" t="s">
        <v>563</v>
      </c>
      <c r="E1611" s="9" t="s">
        <v>563</v>
      </c>
      <c r="F1611" s="9" t="s">
        <v>563</v>
      </c>
      <c r="G1611" s="9" t="s">
        <v>563</v>
      </c>
    </row>
    <row r="1612" spans="1:7">
      <c r="A1612" s="9" t="s">
        <v>563</v>
      </c>
      <c r="B1612" s="9" t="s">
        <v>563</v>
      </c>
      <c r="C1612" s="9" t="s">
        <v>563</v>
      </c>
      <c r="D1612" s="9" t="s">
        <v>563</v>
      </c>
      <c r="E1612" s="9" t="s">
        <v>563</v>
      </c>
      <c r="F1612" s="9" t="s">
        <v>563</v>
      </c>
      <c r="G1612" s="9" t="s">
        <v>563</v>
      </c>
    </row>
    <row r="1613" spans="1:7">
      <c r="A1613" s="9" t="s">
        <v>563</v>
      </c>
      <c r="B1613" s="9" t="s">
        <v>563</v>
      </c>
      <c r="C1613" s="9" t="s">
        <v>563</v>
      </c>
      <c r="D1613" s="9" t="s">
        <v>563</v>
      </c>
      <c r="E1613" s="9" t="s">
        <v>563</v>
      </c>
      <c r="F1613" s="9" t="s">
        <v>563</v>
      </c>
      <c r="G1613" s="9" t="s">
        <v>563</v>
      </c>
    </row>
    <row r="1614" spans="1:7">
      <c r="A1614" s="9" t="s">
        <v>563</v>
      </c>
      <c r="B1614" s="9" t="s">
        <v>563</v>
      </c>
      <c r="C1614" s="9" t="s">
        <v>563</v>
      </c>
      <c r="D1614" s="9" t="s">
        <v>563</v>
      </c>
      <c r="E1614" s="9" t="s">
        <v>563</v>
      </c>
      <c r="F1614" s="9" t="s">
        <v>563</v>
      </c>
      <c r="G1614" s="9" t="s">
        <v>563</v>
      </c>
    </row>
    <row r="1615" spans="1:7">
      <c r="A1615" s="9" t="s">
        <v>563</v>
      </c>
      <c r="B1615" s="9" t="s">
        <v>563</v>
      </c>
      <c r="C1615" s="9" t="s">
        <v>563</v>
      </c>
      <c r="D1615" s="9" t="s">
        <v>563</v>
      </c>
      <c r="E1615" s="9" t="s">
        <v>563</v>
      </c>
      <c r="F1615" s="9" t="s">
        <v>563</v>
      </c>
      <c r="G1615" s="9" t="s">
        <v>563</v>
      </c>
    </row>
    <row r="1616" spans="1:7">
      <c r="A1616" s="9" t="s">
        <v>563</v>
      </c>
      <c r="B1616" s="9" t="s">
        <v>563</v>
      </c>
      <c r="C1616" s="9" t="s">
        <v>563</v>
      </c>
      <c r="D1616" s="9" t="s">
        <v>563</v>
      </c>
      <c r="E1616" s="9" t="s">
        <v>563</v>
      </c>
      <c r="F1616" s="9" t="s">
        <v>563</v>
      </c>
      <c r="G1616" s="9" t="s">
        <v>563</v>
      </c>
    </row>
    <row r="1617" spans="1:7">
      <c r="A1617" s="9" t="s">
        <v>563</v>
      </c>
      <c r="B1617" s="9" t="s">
        <v>563</v>
      </c>
      <c r="C1617" s="9" t="s">
        <v>563</v>
      </c>
      <c r="D1617" s="9" t="s">
        <v>563</v>
      </c>
      <c r="E1617" s="9" t="s">
        <v>563</v>
      </c>
      <c r="F1617" s="9" t="s">
        <v>563</v>
      </c>
      <c r="G1617" s="9" t="s">
        <v>563</v>
      </c>
    </row>
    <row r="1618" spans="1:7">
      <c r="A1618" s="9" t="s">
        <v>563</v>
      </c>
      <c r="B1618" s="9" t="s">
        <v>563</v>
      </c>
      <c r="C1618" s="9" t="s">
        <v>563</v>
      </c>
      <c r="D1618" s="9" t="s">
        <v>563</v>
      </c>
      <c r="E1618" s="9" t="s">
        <v>563</v>
      </c>
      <c r="F1618" s="9" t="s">
        <v>563</v>
      </c>
      <c r="G1618" s="9" t="s">
        <v>563</v>
      </c>
    </row>
    <row r="1619" spans="1:7">
      <c r="A1619" s="9" t="s">
        <v>563</v>
      </c>
      <c r="B1619" s="9" t="s">
        <v>563</v>
      </c>
      <c r="C1619" s="9" t="s">
        <v>563</v>
      </c>
      <c r="D1619" s="9" t="s">
        <v>563</v>
      </c>
      <c r="E1619" s="9" t="s">
        <v>563</v>
      </c>
      <c r="F1619" s="9" t="s">
        <v>563</v>
      </c>
      <c r="G1619" s="9" t="s">
        <v>563</v>
      </c>
    </row>
    <row r="1620" spans="1:7">
      <c r="A1620" s="9" t="s">
        <v>563</v>
      </c>
      <c r="B1620" s="9" t="s">
        <v>563</v>
      </c>
      <c r="C1620" s="9" t="s">
        <v>563</v>
      </c>
      <c r="D1620" s="9" t="s">
        <v>563</v>
      </c>
      <c r="E1620" s="9" t="s">
        <v>563</v>
      </c>
      <c r="F1620" s="9" t="s">
        <v>563</v>
      </c>
      <c r="G1620" s="9" t="s">
        <v>563</v>
      </c>
    </row>
    <row r="1621" spans="1:7">
      <c r="A1621" s="9" t="s">
        <v>563</v>
      </c>
      <c r="B1621" s="9" t="s">
        <v>563</v>
      </c>
      <c r="C1621" s="9" t="s">
        <v>563</v>
      </c>
      <c r="D1621" s="9" t="s">
        <v>563</v>
      </c>
      <c r="E1621" s="9" t="s">
        <v>563</v>
      </c>
      <c r="F1621" s="9" t="s">
        <v>563</v>
      </c>
      <c r="G1621" s="9" t="s">
        <v>563</v>
      </c>
    </row>
    <row r="1622" spans="1:7">
      <c r="A1622" s="9" t="s">
        <v>563</v>
      </c>
      <c r="B1622" s="9" t="s">
        <v>563</v>
      </c>
      <c r="C1622" s="9" t="s">
        <v>563</v>
      </c>
      <c r="D1622" s="9" t="s">
        <v>563</v>
      </c>
      <c r="E1622" s="9" t="s">
        <v>563</v>
      </c>
      <c r="F1622" s="9" t="s">
        <v>563</v>
      </c>
      <c r="G1622" s="9" t="s">
        <v>563</v>
      </c>
    </row>
    <row r="1623" spans="1:7">
      <c r="A1623" s="9" t="s">
        <v>563</v>
      </c>
      <c r="B1623" s="9" t="s">
        <v>563</v>
      </c>
      <c r="C1623" s="9" t="s">
        <v>563</v>
      </c>
      <c r="D1623" s="9" t="s">
        <v>563</v>
      </c>
      <c r="E1623" s="9" t="s">
        <v>563</v>
      </c>
      <c r="F1623" s="9" t="s">
        <v>563</v>
      </c>
      <c r="G1623" s="9" t="s">
        <v>563</v>
      </c>
    </row>
    <row r="1624" spans="1:7">
      <c r="A1624" s="9" t="s">
        <v>563</v>
      </c>
      <c r="B1624" s="9" t="s">
        <v>563</v>
      </c>
      <c r="C1624" s="9" t="s">
        <v>563</v>
      </c>
      <c r="D1624" s="9" t="s">
        <v>563</v>
      </c>
      <c r="E1624" s="9" t="s">
        <v>563</v>
      </c>
      <c r="F1624" s="9" t="s">
        <v>563</v>
      </c>
      <c r="G1624" s="9" t="s">
        <v>563</v>
      </c>
    </row>
    <row r="1625" spans="1:7">
      <c r="A1625" s="9" t="s">
        <v>563</v>
      </c>
      <c r="B1625" s="9" t="s">
        <v>563</v>
      </c>
      <c r="C1625" s="9" t="s">
        <v>563</v>
      </c>
      <c r="D1625" s="9" t="s">
        <v>563</v>
      </c>
      <c r="E1625" s="9" t="s">
        <v>563</v>
      </c>
      <c r="F1625" s="9" t="s">
        <v>563</v>
      </c>
      <c r="G1625" s="9" t="s">
        <v>563</v>
      </c>
    </row>
    <row r="1626" spans="1:7">
      <c r="A1626" s="9" t="s">
        <v>563</v>
      </c>
      <c r="B1626" s="9" t="s">
        <v>563</v>
      </c>
      <c r="C1626" s="9" t="s">
        <v>563</v>
      </c>
      <c r="D1626" s="9" t="s">
        <v>563</v>
      </c>
      <c r="E1626" s="9" t="s">
        <v>563</v>
      </c>
      <c r="F1626" s="9" t="s">
        <v>563</v>
      </c>
      <c r="G1626" s="9" t="s">
        <v>563</v>
      </c>
    </row>
    <row r="1627" spans="1:7">
      <c r="A1627" s="9" t="s">
        <v>563</v>
      </c>
      <c r="B1627" s="9" t="s">
        <v>563</v>
      </c>
      <c r="C1627" s="9" t="s">
        <v>563</v>
      </c>
      <c r="D1627" s="9" t="s">
        <v>563</v>
      </c>
      <c r="E1627" s="9" t="s">
        <v>563</v>
      </c>
      <c r="F1627" s="9" t="s">
        <v>563</v>
      </c>
      <c r="G1627" s="9" t="s">
        <v>563</v>
      </c>
    </row>
    <row r="1628" spans="1:7">
      <c r="A1628" s="9" t="s">
        <v>563</v>
      </c>
      <c r="B1628" s="9" t="s">
        <v>563</v>
      </c>
      <c r="C1628" s="9" t="s">
        <v>563</v>
      </c>
      <c r="D1628" s="9" t="s">
        <v>563</v>
      </c>
      <c r="E1628" s="9" t="s">
        <v>563</v>
      </c>
      <c r="F1628" s="9" t="s">
        <v>563</v>
      </c>
      <c r="G1628" s="9" t="s">
        <v>563</v>
      </c>
    </row>
    <row r="1629" spans="1:7">
      <c r="A1629" s="9" t="s">
        <v>563</v>
      </c>
      <c r="B1629" s="9" t="s">
        <v>563</v>
      </c>
      <c r="C1629" s="9" t="s">
        <v>563</v>
      </c>
      <c r="D1629" s="9" t="s">
        <v>563</v>
      </c>
      <c r="E1629" s="9" t="s">
        <v>563</v>
      </c>
      <c r="F1629" s="9" t="s">
        <v>563</v>
      </c>
      <c r="G1629" s="9" t="s">
        <v>563</v>
      </c>
    </row>
    <row r="1630" spans="1:7">
      <c r="A1630" s="9" t="s">
        <v>563</v>
      </c>
      <c r="B1630" s="9" t="s">
        <v>563</v>
      </c>
      <c r="C1630" s="9" t="s">
        <v>563</v>
      </c>
      <c r="D1630" s="9" t="s">
        <v>563</v>
      </c>
      <c r="E1630" s="9" t="s">
        <v>563</v>
      </c>
      <c r="F1630" s="9" t="s">
        <v>563</v>
      </c>
      <c r="G1630" s="9" t="s">
        <v>563</v>
      </c>
    </row>
    <row r="1631" spans="1:7">
      <c r="A1631" s="9" t="s">
        <v>563</v>
      </c>
      <c r="B1631" s="9" t="s">
        <v>563</v>
      </c>
      <c r="C1631" s="9" t="s">
        <v>563</v>
      </c>
      <c r="D1631" s="9" t="s">
        <v>563</v>
      </c>
      <c r="E1631" s="9" t="s">
        <v>563</v>
      </c>
      <c r="F1631" s="9" t="s">
        <v>563</v>
      </c>
      <c r="G1631" s="9" t="s">
        <v>563</v>
      </c>
    </row>
    <row r="1632" spans="1:7">
      <c r="A1632" s="9" t="s">
        <v>563</v>
      </c>
      <c r="B1632" s="9" t="s">
        <v>563</v>
      </c>
      <c r="C1632" s="9" t="s">
        <v>563</v>
      </c>
      <c r="D1632" s="9" t="s">
        <v>563</v>
      </c>
      <c r="E1632" s="9" t="s">
        <v>563</v>
      </c>
      <c r="F1632" s="9" t="s">
        <v>563</v>
      </c>
      <c r="G1632" s="9" t="s">
        <v>563</v>
      </c>
    </row>
    <row r="1633" spans="1:7">
      <c r="A1633" s="9" t="s">
        <v>563</v>
      </c>
      <c r="B1633" s="9" t="s">
        <v>563</v>
      </c>
      <c r="C1633" s="9" t="s">
        <v>563</v>
      </c>
      <c r="D1633" s="9" t="s">
        <v>563</v>
      </c>
      <c r="E1633" s="9" t="s">
        <v>563</v>
      </c>
      <c r="F1633" s="9" t="s">
        <v>563</v>
      </c>
      <c r="G1633" s="9" t="s">
        <v>563</v>
      </c>
    </row>
    <row r="1634" spans="1:7">
      <c r="A1634" s="9" t="s">
        <v>563</v>
      </c>
      <c r="B1634" s="9" t="s">
        <v>563</v>
      </c>
      <c r="C1634" s="9" t="s">
        <v>563</v>
      </c>
      <c r="D1634" s="9" t="s">
        <v>563</v>
      </c>
      <c r="E1634" s="9" t="s">
        <v>563</v>
      </c>
      <c r="F1634" s="9" t="s">
        <v>563</v>
      </c>
      <c r="G1634" s="9" t="s">
        <v>563</v>
      </c>
    </row>
    <row r="1635" spans="1:7">
      <c r="A1635" s="9" t="s">
        <v>563</v>
      </c>
      <c r="B1635" s="9" t="s">
        <v>563</v>
      </c>
      <c r="C1635" s="9" t="s">
        <v>563</v>
      </c>
      <c r="D1635" s="9" t="s">
        <v>563</v>
      </c>
      <c r="E1635" s="9" t="s">
        <v>563</v>
      </c>
      <c r="F1635" s="9" t="s">
        <v>563</v>
      </c>
      <c r="G1635" s="9" t="s">
        <v>563</v>
      </c>
    </row>
    <row r="1636" spans="1:7">
      <c r="A1636" s="9" t="s">
        <v>563</v>
      </c>
      <c r="B1636" s="9" t="s">
        <v>563</v>
      </c>
      <c r="C1636" s="9" t="s">
        <v>563</v>
      </c>
      <c r="D1636" s="9" t="s">
        <v>563</v>
      </c>
      <c r="E1636" s="9" t="s">
        <v>563</v>
      </c>
      <c r="F1636" s="9" t="s">
        <v>563</v>
      </c>
      <c r="G1636" s="9" t="s">
        <v>563</v>
      </c>
    </row>
    <row r="1637" spans="1:7">
      <c r="A1637" s="9" t="s">
        <v>563</v>
      </c>
      <c r="B1637" s="9" t="s">
        <v>563</v>
      </c>
      <c r="C1637" s="9" t="s">
        <v>563</v>
      </c>
      <c r="D1637" s="9" t="s">
        <v>563</v>
      </c>
      <c r="E1637" s="9" t="s">
        <v>563</v>
      </c>
      <c r="F1637" s="9" t="s">
        <v>563</v>
      </c>
      <c r="G1637" s="9" t="s">
        <v>563</v>
      </c>
    </row>
    <row r="1638" spans="1:7">
      <c r="A1638" s="9" t="s">
        <v>563</v>
      </c>
      <c r="B1638" s="9" t="s">
        <v>563</v>
      </c>
      <c r="C1638" s="9" t="s">
        <v>563</v>
      </c>
      <c r="D1638" s="9" t="s">
        <v>563</v>
      </c>
      <c r="E1638" s="9" t="s">
        <v>563</v>
      </c>
      <c r="F1638" s="9" t="s">
        <v>563</v>
      </c>
      <c r="G1638" s="9" t="s">
        <v>563</v>
      </c>
    </row>
    <row r="1639" spans="1:7">
      <c r="A1639" s="9" t="s">
        <v>563</v>
      </c>
      <c r="B1639" s="9" t="s">
        <v>563</v>
      </c>
      <c r="C1639" s="9" t="s">
        <v>563</v>
      </c>
      <c r="D1639" s="9" t="s">
        <v>563</v>
      </c>
      <c r="E1639" s="9" t="s">
        <v>563</v>
      </c>
      <c r="F1639" s="9" t="s">
        <v>563</v>
      </c>
      <c r="G1639" s="9" t="s">
        <v>563</v>
      </c>
    </row>
    <row r="1640" spans="1:7">
      <c r="A1640" s="9" t="s">
        <v>563</v>
      </c>
      <c r="B1640" s="9" t="s">
        <v>563</v>
      </c>
      <c r="C1640" s="9" t="s">
        <v>563</v>
      </c>
      <c r="D1640" s="9" t="s">
        <v>563</v>
      </c>
      <c r="E1640" s="9" t="s">
        <v>563</v>
      </c>
      <c r="F1640" s="9" t="s">
        <v>563</v>
      </c>
      <c r="G1640" s="9" t="s">
        <v>563</v>
      </c>
    </row>
    <row r="1641" spans="1:7">
      <c r="A1641" s="9" t="s">
        <v>563</v>
      </c>
      <c r="B1641" s="9" t="s">
        <v>563</v>
      </c>
      <c r="C1641" s="9" t="s">
        <v>563</v>
      </c>
      <c r="D1641" s="9" t="s">
        <v>563</v>
      </c>
      <c r="E1641" s="9" t="s">
        <v>563</v>
      </c>
      <c r="F1641" s="9" t="s">
        <v>563</v>
      </c>
      <c r="G1641" s="9" t="s">
        <v>563</v>
      </c>
    </row>
    <row r="1642" spans="1:7">
      <c r="A1642" s="9" t="s">
        <v>563</v>
      </c>
      <c r="B1642" s="9" t="s">
        <v>563</v>
      </c>
      <c r="C1642" s="9" t="s">
        <v>563</v>
      </c>
      <c r="D1642" s="9" t="s">
        <v>563</v>
      </c>
      <c r="E1642" s="9" t="s">
        <v>563</v>
      </c>
      <c r="F1642" s="9" t="s">
        <v>563</v>
      </c>
      <c r="G1642" s="9" t="s">
        <v>563</v>
      </c>
    </row>
    <row r="1643" spans="1:7">
      <c r="A1643" s="9" t="s">
        <v>563</v>
      </c>
      <c r="B1643" s="9" t="s">
        <v>563</v>
      </c>
      <c r="C1643" s="9" t="s">
        <v>563</v>
      </c>
      <c r="D1643" s="9" t="s">
        <v>563</v>
      </c>
      <c r="E1643" s="9" t="s">
        <v>563</v>
      </c>
      <c r="F1643" s="9" t="s">
        <v>563</v>
      </c>
      <c r="G1643" s="9" t="s">
        <v>563</v>
      </c>
    </row>
    <row r="1644" spans="1:7">
      <c r="A1644" s="9" t="s">
        <v>563</v>
      </c>
      <c r="B1644" s="9" t="s">
        <v>563</v>
      </c>
      <c r="C1644" s="9" t="s">
        <v>563</v>
      </c>
      <c r="D1644" s="9" t="s">
        <v>563</v>
      </c>
      <c r="E1644" s="9" t="s">
        <v>563</v>
      </c>
      <c r="F1644" s="9" t="s">
        <v>563</v>
      </c>
      <c r="G1644" s="9" t="s">
        <v>563</v>
      </c>
    </row>
    <row r="1645" spans="1:7">
      <c r="A1645" s="9" t="s">
        <v>563</v>
      </c>
      <c r="B1645" s="9" t="s">
        <v>563</v>
      </c>
      <c r="C1645" s="9" t="s">
        <v>563</v>
      </c>
      <c r="D1645" s="9" t="s">
        <v>563</v>
      </c>
      <c r="E1645" s="9" t="s">
        <v>563</v>
      </c>
      <c r="F1645" s="9" t="s">
        <v>563</v>
      </c>
      <c r="G1645" s="9" t="s">
        <v>563</v>
      </c>
    </row>
    <row r="1646" spans="1:7">
      <c r="A1646" s="9" t="s">
        <v>563</v>
      </c>
      <c r="B1646" s="9" t="s">
        <v>563</v>
      </c>
      <c r="C1646" s="9" t="s">
        <v>563</v>
      </c>
      <c r="D1646" s="9" t="s">
        <v>563</v>
      </c>
      <c r="E1646" s="9" t="s">
        <v>563</v>
      </c>
      <c r="F1646" s="9" t="s">
        <v>563</v>
      </c>
      <c r="G1646" s="9" t="s">
        <v>563</v>
      </c>
    </row>
    <row r="1647" spans="1:7">
      <c r="A1647" s="9" t="s">
        <v>563</v>
      </c>
      <c r="B1647" s="9" t="s">
        <v>563</v>
      </c>
      <c r="C1647" s="9" t="s">
        <v>563</v>
      </c>
      <c r="D1647" s="9" t="s">
        <v>563</v>
      </c>
      <c r="E1647" s="9" t="s">
        <v>563</v>
      </c>
      <c r="F1647" s="9" t="s">
        <v>563</v>
      </c>
      <c r="G1647" s="9" t="s">
        <v>563</v>
      </c>
    </row>
    <row r="1648" spans="1:7">
      <c r="A1648" s="9" t="s">
        <v>563</v>
      </c>
      <c r="B1648" s="9" t="s">
        <v>563</v>
      </c>
      <c r="C1648" s="9" t="s">
        <v>563</v>
      </c>
      <c r="D1648" s="9" t="s">
        <v>563</v>
      </c>
      <c r="E1648" s="9" t="s">
        <v>563</v>
      </c>
      <c r="F1648" s="9" t="s">
        <v>563</v>
      </c>
      <c r="G1648" s="9" t="s">
        <v>563</v>
      </c>
    </row>
    <row r="1649" spans="1:7">
      <c r="A1649" s="9" t="s">
        <v>563</v>
      </c>
      <c r="B1649" s="9" t="s">
        <v>563</v>
      </c>
      <c r="C1649" s="9" t="s">
        <v>563</v>
      </c>
      <c r="D1649" s="9" t="s">
        <v>563</v>
      </c>
      <c r="E1649" s="9" t="s">
        <v>563</v>
      </c>
      <c r="F1649" s="9" t="s">
        <v>563</v>
      </c>
      <c r="G1649" s="9" t="s">
        <v>563</v>
      </c>
    </row>
    <row r="1650" spans="1:7">
      <c r="A1650" s="9" t="s">
        <v>563</v>
      </c>
      <c r="B1650" s="9" t="s">
        <v>563</v>
      </c>
      <c r="C1650" s="9" t="s">
        <v>563</v>
      </c>
      <c r="D1650" s="9" t="s">
        <v>563</v>
      </c>
      <c r="E1650" s="9" t="s">
        <v>563</v>
      </c>
      <c r="F1650" s="9" t="s">
        <v>563</v>
      </c>
      <c r="G1650" s="9" t="s">
        <v>563</v>
      </c>
    </row>
    <row r="1651" spans="1:7">
      <c r="A1651" s="9" t="s">
        <v>563</v>
      </c>
      <c r="B1651" s="9" t="s">
        <v>563</v>
      </c>
      <c r="C1651" s="9" t="s">
        <v>563</v>
      </c>
      <c r="D1651" s="9" t="s">
        <v>563</v>
      </c>
      <c r="E1651" s="9" t="s">
        <v>563</v>
      </c>
      <c r="F1651" s="9" t="s">
        <v>563</v>
      </c>
      <c r="G1651" s="9" t="s">
        <v>563</v>
      </c>
    </row>
    <row r="1652" spans="1:7">
      <c r="A1652" s="9" t="s">
        <v>563</v>
      </c>
      <c r="B1652" s="9" t="s">
        <v>563</v>
      </c>
      <c r="C1652" s="9" t="s">
        <v>563</v>
      </c>
      <c r="D1652" s="9" t="s">
        <v>563</v>
      </c>
      <c r="E1652" s="9" t="s">
        <v>563</v>
      </c>
      <c r="F1652" s="9" t="s">
        <v>563</v>
      </c>
      <c r="G1652" s="9" t="s">
        <v>563</v>
      </c>
    </row>
    <row r="1653" spans="1:7">
      <c r="A1653" s="9" t="s">
        <v>563</v>
      </c>
      <c r="B1653" s="9" t="s">
        <v>563</v>
      </c>
      <c r="C1653" s="9" t="s">
        <v>563</v>
      </c>
      <c r="D1653" s="9" t="s">
        <v>563</v>
      </c>
      <c r="E1653" s="9" t="s">
        <v>563</v>
      </c>
      <c r="F1653" s="9" t="s">
        <v>563</v>
      </c>
      <c r="G1653" s="9" t="s">
        <v>563</v>
      </c>
    </row>
    <row r="1654" spans="1:7">
      <c r="A1654" s="9" t="s">
        <v>563</v>
      </c>
      <c r="B1654" s="9" t="s">
        <v>563</v>
      </c>
      <c r="C1654" s="9" t="s">
        <v>563</v>
      </c>
      <c r="D1654" s="9" t="s">
        <v>563</v>
      </c>
      <c r="E1654" s="9" t="s">
        <v>563</v>
      </c>
      <c r="F1654" s="9" t="s">
        <v>563</v>
      </c>
      <c r="G1654" s="9" t="s">
        <v>563</v>
      </c>
    </row>
    <row r="1655" spans="1:7">
      <c r="A1655" s="9" t="s">
        <v>563</v>
      </c>
      <c r="B1655" s="9" t="s">
        <v>563</v>
      </c>
      <c r="C1655" s="9" t="s">
        <v>563</v>
      </c>
      <c r="D1655" s="9" t="s">
        <v>563</v>
      </c>
      <c r="E1655" s="9" t="s">
        <v>563</v>
      </c>
      <c r="F1655" s="9" t="s">
        <v>563</v>
      </c>
      <c r="G1655" s="9" t="s">
        <v>563</v>
      </c>
    </row>
    <row r="1656" spans="1:7">
      <c r="A1656" s="9" t="s">
        <v>563</v>
      </c>
      <c r="B1656" s="9" t="s">
        <v>563</v>
      </c>
      <c r="C1656" s="9" t="s">
        <v>563</v>
      </c>
      <c r="D1656" s="9" t="s">
        <v>563</v>
      </c>
      <c r="E1656" s="9" t="s">
        <v>563</v>
      </c>
      <c r="F1656" s="9" t="s">
        <v>563</v>
      </c>
      <c r="G1656" s="9" t="s">
        <v>563</v>
      </c>
    </row>
    <row r="1657" spans="1:7">
      <c r="A1657" s="9" t="s">
        <v>563</v>
      </c>
      <c r="B1657" s="9" t="s">
        <v>563</v>
      </c>
      <c r="C1657" s="9" t="s">
        <v>563</v>
      </c>
      <c r="D1657" s="9" t="s">
        <v>563</v>
      </c>
      <c r="E1657" s="9" t="s">
        <v>563</v>
      </c>
      <c r="F1657" s="9" t="s">
        <v>563</v>
      </c>
      <c r="G1657" s="9" t="s">
        <v>563</v>
      </c>
    </row>
    <row r="1658" spans="1:7">
      <c r="A1658" s="9" t="s">
        <v>563</v>
      </c>
      <c r="B1658" s="9" t="s">
        <v>563</v>
      </c>
      <c r="C1658" s="9" t="s">
        <v>563</v>
      </c>
      <c r="D1658" s="9" t="s">
        <v>563</v>
      </c>
      <c r="E1658" s="9" t="s">
        <v>563</v>
      </c>
      <c r="F1658" s="9" t="s">
        <v>563</v>
      </c>
      <c r="G1658" s="9" t="s">
        <v>563</v>
      </c>
    </row>
    <row r="1659" spans="1:7">
      <c r="A1659" s="9" t="s">
        <v>563</v>
      </c>
      <c r="B1659" s="9" t="s">
        <v>563</v>
      </c>
      <c r="C1659" s="9" t="s">
        <v>563</v>
      </c>
      <c r="D1659" s="9" t="s">
        <v>563</v>
      </c>
      <c r="E1659" s="9" t="s">
        <v>563</v>
      </c>
      <c r="F1659" s="9" t="s">
        <v>563</v>
      </c>
      <c r="G1659" s="9" t="s">
        <v>563</v>
      </c>
    </row>
    <row r="1660" spans="1:7">
      <c r="A1660" s="9" t="s">
        <v>563</v>
      </c>
      <c r="B1660" s="9" t="s">
        <v>563</v>
      </c>
      <c r="C1660" s="9" t="s">
        <v>563</v>
      </c>
      <c r="D1660" s="9" t="s">
        <v>563</v>
      </c>
      <c r="E1660" s="9" t="s">
        <v>563</v>
      </c>
      <c r="F1660" s="9" t="s">
        <v>563</v>
      </c>
      <c r="G1660" s="9" t="s">
        <v>563</v>
      </c>
    </row>
    <row r="1661" spans="1:7">
      <c r="A1661" s="9" t="s">
        <v>563</v>
      </c>
      <c r="B1661" s="9" t="s">
        <v>563</v>
      </c>
      <c r="C1661" s="9" t="s">
        <v>563</v>
      </c>
      <c r="D1661" s="9" t="s">
        <v>563</v>
      </c>
      <c r="E1661" s="9" t="s">
        <v>563</v>
      </c>
      <c r="F1661" s="9" t="s">
        <v>563</v>
      </c>
      <c r="G1661" s="9" t="s">
        <v>563</v>
      </c>
    </row>
    <row r="1662" spans="1:7">
      <c r="A1662" s="9" t="s">
        <v>563</v>
      </c>
      <c r="B1662" s="9" t="s">
        <v>563</v>
      </c>
      <c r="C1662" s="9" t="s">
        <v>563</v>
      </c>
      <c r="D1662" s="9" t="s">
        <v>563</v>
      </c>
      <c r="E1662" s="9" t="s">
        <v>563</v>
      </c>
      <c r="F1662" s="9" t="s">
        <v>563</v>
      </c>
      <c r="G1662" s="9" t="s">
        <v>563</v>
      </c>
    </row>
    <row r="1663" spans="1:7">
      <c r="A1663" s="9" t="s">
        <v>563</v>
      </c>
      <c r="B1663" s="9" t="s">
        <v>563</v>
      </c>
      <c r="C1663" s="9" t="s">
        <v>563</v>
      </c>
      <c r="D1663" s="9" t="s">
        <v>563</v>
      </c>
      <c r="E1663" s="9" t="s">
        <v>563</v>
      </c>
      <c r="F1663" s="9" t="s">
        <v>563</v>
      </c>
      <c r="G1663" s="9" t="s">
        <v>563</v>
      </c>
    </row>
    <row r="1664" spans="1:7">
      <c r="A1664" s="9" t="s">
        <v>563</v>
      </c>
      <c r="B1664" s="9" t="s">
        <v>563</v>
      </c>
      <c r="C1664" s="9" t="s">
        <v>563</v>
      </c>
      <c r="D1664" s="9" t="s">
        <v>563</v>
      </c>
      <c r="E1664" s="9" t="s">
        <v>563</v>
      </c>
      <c r="F1664" s="9" t="s">
        <v>563</v>
      </c>
      <c r="G1664" s="9" t="s">
        <v>563</v>
      </c>
    </row>
    <row r="1665" spans="1:7">
      <c r="A1665" s="9" t="s">
        <v>563</v>
      </c>
      <c r="B1665" s="9" t="s">
        <v>563</v>
      </c>
      <c r="C1665" s="9" t="s">
        <v>563</v>
      </c>
      <c r="D1665" s="9" t="s">
        <v>563</v>
      </c>
      <c r="E1665" s="9" t="s">
        <v>563</v>
      </c>
      <c r="F1665" s="9" t="s">
        <v>563</v>
      </c>
      <c r="G1665" s="9" t="s">
        <v>563</v>
      </c>
    </row>
    <row r="1666" spans="1:7">
      <c r="A1666" s="9" t="s">
        <v>563</v>
      </c>
      <c r="B1666" s="9" t="s">
        <v>563</v>
      </c>
      <c r="C1666" s="9" t="s">
        <v>563</v>
      </c>
      <c r="D1666" s="9" t="s">
        <v>563</v>
      </c>
      <c r="E1666" s="9" t="s">
        <v>563</v>
      </c>
      <c r="F1666" s="9" t="s">
        <v>563</v>
      </c>
      <c r="G1666" s="9" t="s">
        <v>563</v>
      </c>
    </row>
    <row r="1667" spans="1:7">
      <c r="A1667" s="9" t="s">
        <v>563</v>
      </c>
      <c r="B1667" s="9" t="s">
        <v>563</v>
      </c>
      <c r="C1667" s="9" t="s">
        <v>563</v>
      </c>
      <c r="D1667" s="9" t="s">
        <v>563</v>
      </c>
      <c r="E1667" s="9" t="s">
        <v>563</v>
      </c>
      <c r="F1667" s="9" t="s">
        <v>563</v>
      </c>
      <c r="G1667" s="9" t="s">
        <v>563</v>
      </c>
    </row>
    <row r="1668" spans="1:7">
      <c r="A1668" s="9" t="s">
        <v>563</v>
      </c>
      <c r="B1668" s="9" t="s">
        <v>563</v>
      </c>
      <c r="C1668" s="9" t="s">
        <v>563</v>
      </c>
      <c r="D1668" s="9" t="s">
        <v>563</v>
      </c>
      <c r="E1668" s="9" t="s">
        <v>563</v>
      </c>
      <c r="F1668" s="9" t="s">
        <v>563</v>
      </c>
      <c r="G1668" s="9" t="s">
        <v>563</v>
      </c>
    </row>
    <row r="1669" spans="1:7">
      <c r="A1669" s="9" t="s">
        <v>563</v>
      </c>
      <c r="B1669" s="9" t="s">
        <v>563</v>
      </c>
      <c r="C1669" s="9" t="s">
        <v>563</v>
      </c>
      <c r="D1669" s="9" t="s">
        <v>563</v>
      </c>
      <c r="E1669" s="9" t="s">
        <v>563</v>
      </c>
      <c r="F1669" s="9" t="s">
        <v>563</v>
      </c>
      <c r="G1669" s="9" t="s">
        <v>563</v>
      </c>
    </row>
    <row r="1670" spans="1:7">
      <c r="A1670" s="9" t="s">
        <v>563</v>
      </c>
      <c r="B1670" s="9" t="s">
        <v>563</v>
      </c>
      <c r="C1670" s="9" t="s">
        <v>563</v>
      </c>
      <c r="D1670" s="9" t="s">
        <v>563</v>
      </c>
      <c r="E1670" s="9" t="s">
        <v>563</v>
      </c>
      <c r="F1670" s="9" t="s">
        <v>563</v>
      </c>
      <c r="G1670" s="9" t="s">
        <v>563</v>
      </c>
    </row>
    <row r="1671" spans="1:7">
      <c r="A1671" s="9" t="s">
        <v>563</v>
      </c>
      <c r="B1671" s="9" t="s">
        <v>563</v>
      </c>
      <c r="C1671" s="9" t="s">
        <v>563</v>
      </c>
      <c r="D1671" s="9" t="s">
        <v>563</v>
      </c>
      <c r="E1671" s="9" t="s">
        <v>563</v>
      </c>
      <c r="F1671" s="9" t="s">
        <v>563</v>
      </c>
      <c r="G1671" s="9" t="s">
        <v>563</v>
      </c>
    </row>
    <row r="1672" spans="1:7">
      <c r="A1672" s="9" t="s">
        <v>563</v>
      </c>
      <c r="B1672" s="9" t="s">
        <v>563</v>
      </c>
      <c r="C1672" s="9" t="s">
        <v>563</v>
      </c>
      <c r="D1672" s="9" t="s">
        <v>563</v>
      </c>
      <c r="E1672" s="9" t="s">
        <v>563</v>
      </c>
      <c r="F1672" s="9" t="s">
        <v>563</v>
      </c>
      <c r="G1672" s="9" t="s">
        <v>563</v>
      </c>
    </row>
    <row r="1673" spans="1:7">
      <c r="A1673" s="9" t="s">
        <v>563</v>
      </c>
      <c r="B1673" s="9" t="s">
        <v>563</v>
      </c>
      <c r="C1673" s="9" t="s">
        <v>563</v>
      </c>
      <c r="D1673" s="9" t="s">
        <v>563</v>
      </c>
      <c r="E1673" s="9" t="s">
        <v>563</v>
      </c>
      <c r="F1673" s="9" t="s">
        <v>563</v>
      </c>
      <c r="G1673" s="9" t="s">
        <v>563</v>
      </c>
    </row>
    <row r="1674" spans="1:7">
      <c r="A1674" s="9" t="s">
        <v>563</v>
      </c>
      <c r="B1674" s="9" t="s">
        <v>563</v>
      </c>
      <c r="C1674" s="9" t="s">
        <v>563</v>
      </c>
      <c r="D1674" s="9" t="s">
        <v>563</v>
      </c>
      <c r="E1674" s="9" t="s">
        <v>563</v>
      </c>
      <c r="F1674" s="9" t="s">
        <v>563</v>
      </c>
      <c r="G1674" s="9" t="s">
        <v>563</v>
      </c>
    </row>
    <row r="1675" spans="1:7">
      <c r="A1675" s="9" t="s">
        <v>563</v>
      </c>
      <c r="B1675" s="9" t="s">
        <v>563</v>
      </c>
      <c r="C1675" s="9" t="s">
        <v>563</v>
      </c>
      <c r="D1675" s="9" t="s">
        <v>563</v>
      </c>
      <c r="E1675" s="9" t="s">
        <v>563</v>
      </c>
      <c r="F1675" s="9" t="s">
        <v>563</v>
      </c>
      <c r="G1675" s="9" t="s">
        <v>563</v>
      </c>
    </row>
    <row r="1676" spans="1:7">
      <c r="A1676" s="9" t="s">
        <v>563</v>
      </c>
      <c r="B1676" s="9" t="s">
        <v>563</v>
      </c>
      <c r="C1676" s="9" t="s">
        <v>563</v>
      </c>
      <c r="D1676" s="9" t="s">
        <v>563</v>
      </c>
      <c r="E1676" s="9" t="s">
        <v>563</v>
      </c>
      <c r="F1676" s="9" t="s">
        <v>563</v>
      </c>
      <c r="G1676" s="9" t="s">
        <v>563</v>
      </c>
    </row>
    <row r="1677" spans="1:7">
      <c r="A1677" s="9" t="s">
        <v>563</v>
      </c>
      <c r="B1677" s="9" t="s">
        <v>563</v>
      </c>
      <c r="C1677" s="9" t="s">
        <v>563</v>
      </c>
      <c r="D1677" s="9" t="s">
        <v>563</v>
      </c>
      <c r="E1677" s="9" t="s">
        <v>563</v>
      </c>
      <c r="F1677" s="9" t="s">
        <v>563</v>
      </c>
      <c r="G1677" s="9" t="s">
        <v>563</v>
      </c>
    </row>
    <row r="1678" spans="1:7">
      <c r="A1678" s="9" t="s">
        <v>563</v>
      </c>
      <c r="B1678" s="9" t="s">
        <v>563</v>
      </c>
      <c r="C1678" s="9" t="s">
        <v>563</v>
      </c>
      <c r="D1678" s="9" t="s">
        <v>563</v>
      </c>
      <c r="E1678" s="9" t="s">
        <v>563</v>
      </c>
      <c r="F1678" s="9" t="s">
        <v>563</v>
      </c>
      <c r="G1678" s="9" t="s">
        <v>563</v>
      </c>
    </row>
    <row r="1679" spans="1:7">
      <c r="A1679" s="9" t="s">
        <v>563</v>
      </c>
      <c r="B1679" s="9" t="s">
        <v>563</v>
      </c>
      <c r="C1679" s="9" t="s">
        <v>563</v>
      </c>
      <c r="D1679" s="9" t="s">
        <v>563</v>
      </c>
      <c r="E1679" s="9" t="s">
        <v>563</v>
      </c>
      <c r="F1679" s="9" t="s">
        <v>563</v>
      </c>
      <c r="G1679" s="9" t="s">
        <v>563</v>
      </c>
    </row>
    <row r="1680" spans="1:7">
      <c r="A1680" s="9" t="s">
        <v>563</v>
      </c>
      <c r="B1680" s="9" t="s">
        <v>563</v>
      </c>
      <c r="C1680" s="9" t="s">
        <v>563</v>
      </c>
      <c r="D1680" s="9" t="s">
        <v>563</v>
      </c>
      <c r="E1680" s="9" t="s">
        <v>563</v>
      </c>
      <c r="F1680" s="9" t="s">
        <v>563</v>
      </c>
      <c r="G1680" s="9" t="s">
        <v>563</v>
      </c>
    </row>
    <row r="1681" spans="1:7">
      <c r="A1681" s="9" t="s">
        <v>563</v>
      </c>
      <c r="B1681" s="9" t="s">
        <v>563</v>
      </c>
      <c r="C1681" s="9" t="s">
        <v>563</v>
      </c>
      <c r="D1681" s="9" t="s">
        <v>563</v>
      </c>
      <c r="E1681" s="9" t="s">
        <v>563</v>
      </c>
      <c r="F1681" s="9" t="s">
        <v>563</v>
      </c>
      <c r="G1681" s="9" t="s">
        <v>563</v>
      </c>
    </row>
    <row r="1682" spans="1:7">
      <c r="A1682" s="9" t="s">
        <v>563</v>
      </c>
      <c r="B1682" s="9" t="s">
        <v>563</v>
      </c>
      <c r="C1682" s="9" t="s">
        <v>563</v>
      </c>
      <c r="D1682" s="9" t="s">
        <v>563</v>
      </c>
      <c r="E1682" s="9" t="s">
        <v>563</v>
      </c>
      <c r="F1682" s="9" t="s">
        <v>563</v>
      </c>
      <c r="G1682" s="9" t="s">
        <v>563</v>
      </c>
    </row>
    <row r="1683" spans="1:7">
      <c r="A1683" s="9" t="s">
        <v>563</v>
      </c>
      <c r="B1683" s="9" t="s">
        <v>563</v>
      </c>
      <c r="C1683" s="9" t="s">
        <v>563</v>
      </c>
      <c r="D1683" s="9" t="s">
        <v>563</v>
      </c>
      <c r="E1683" s="9" t="s">
        <v>563</v>
      </c>
      <c r="F1683" s="9" t="s">
        <v>563</v>
      </c>
      <c r="G1683" s="9" t="s">
        <v>563</v>
      </c>
    </row>
    <row r="1684" spans="1:7">
      <c r="A1684" s="9" t="s">
        <v>563</v>
      </c>
      <c r="B1684" s="9" t="s">
        <v>563</v>
      </c>
      <c r="C1684" s="9" t="s">
        <v>563</v>
      </c>
      <c r="D1684" s="9" t="s">
        <v>563</v>
      </c>
      <c r="E1684" s="9" t="s">
        <v>563</v>
      </c>
      <c r="F1684" s="9" t="s">
        <v>563</v>
      </c>
      <c r="G1684" s="9" t="s">
        <v>563</v>
      </c>
    </row>
    <row r="1685" spans="1:7">
      <c r="A1685" s="9" t="s">
        <v>563</v>
      </c>
      <c r="B1685" s="9" t="s">
        <v>563</v>
      </c>
      <c r="C1685" s="9" t="s">
        <v>563</v>
      </c>
      <c r="D1685" s="9" t="s">
        <v>563</v>
      </c>
      <c r="E1685" s="9" t="s">
        <v>563</v>
      </c>
      <c r="F1685" s="9" t="s">
        <v>563</v>
      </c>
      <c r="G1685" s="9" t="s">
        <v>563</v>
      </c>
    </row>
    <row r="1686" spans="1:7">
      <c r="A1686" s="9" t="s">
        <v>563</v>
      </c>
      <c r="B1686" s="9" t="s">
        <v>563</v>
      </c>
      <c r="C1686" s="9" t="s">
        <v>563</v>
      </c>
      <c r="D1686" s="9" t="s">
        <v>563</v>
      </c>
      <c r="E1686" s="9" t="s">
        <v>563</v>
      </c>
      <c r="F1686" s="9" t="s">
        <v>563</v>
      </c>
      <c r="G1686" s="9" t="s">
        <v>563</v>
      </c>
    </row>
    <row r="1687" spans="1:7">
      <c r="A1687" s="9" t="s">
        <v>563</v>
      </c>
      <c r="B1687" s="9" t="s">
        <v>563</v>
      </c>
      <c r="C1687" s="9" t="s">
        <v>563</v>
      </c>
      <c r="D1687" s="9" t="s">
        <v>563</v>
      </c>
      <c r="E1687" s="9" t="s">
        <v>563</v>
      </c>
      <c r="F1687" s="9" t="s">
        <v>563</v>
      </c>
      <c r="G1687" s="9" t="s">
        <v>563</v>
      </c>
    </row>
    <row r="1688" spans="1:7">
      <c r="A1688" s="9" t="s">
        <v>563</v>
      </c>
      <c r="B1688" s="9" t="s">
        <v>563</v>
      </c>
      <c r="C1688" s="9" t="s">
        <v>563</v>
      </c>
      <c r="D1688" s="9" t="s">
        <v>563</v>
      </c>
      <c r="E1688" s="9" t="s">
        <v>563</v>
      </c>
      <c r="F1688" s="9" t="s">
        <v>563</v>
      </c>
      <c r="G1688" s="9" t="s">
        <v>563</v>
      </c>
    </row>
    <row r="1689" spans="1:7">
      <c r="A1689" s="9" t="s">
        <v>563</v>
      </c>
      <c r="B1689" s="9" t="s">
        <v>563</v>
      </c>
      <c r="C1689" s="9" t="s">
        <v>563</v>
      </c>
      <c r="D1689" s="9" t="s">
        <v>563</v>
      </c>
      <c r="E1689" s="9" t="s">
        <v>563</v>
      </c>
      <c r="F1689" s="9" t="s">
        <v>563</v>
      </c>
      <c r="G1689" s="9" t="s">
        <v>563</v>
      </c>
    </row>
    <row r="1690" spans="1:7">
      <c r="A1690" s="9" t="s">
        <v>563</v>
      </c>
      <c r="B1690" s="9" t="s">
        <v>563</v>
      </c>
      <c r="C1690" s="9" t="s">
        <v>563</v>
      </c>
      <c r="D1690" s="9" t="s">
        <v>563</v>
      </c>
      <c r="E1690" s="9" t="s">
        <v>563</v>
      </c>
      <c r="F1690" s="9" t="s">
        <v>563</v>
      </c>
      <c r="G1690" s="9" t="s">
        <v>563</v>
      </c>
    </row>
    <row r="1691" spans="1:7">
      <c r="A1691" s="9" t="s">
        <v>563</v>
      </c>
      <c r="B1691" s="9" t="s">
        <v>563</v>
      </c>
      <c r="C1691" s="9" t="s">
        <v>563</v>
      </c>
      <c r="D1691" s="9" t="s">
        <v>563</v>
      </c>
      <c r="E1691" s="9" t="s">
        <v>563</v>
      </c>
      <c r="F1691" s="9" t="s">
        <v>563</v>
      </c>
      <c r="G1691" s="9" t="s">
        <v>563</v>
      </c>
    </row>
    <row r="1692" spans="1:7">
      <c r="A1692" s="9" t="s">
        <v>563</v>
      </c>
      <c r="B1692" s="9" t="s">
        <v>563</v>
      </c>
      <c r="C1692" s="9" t="s">
        <v>563</v>
      </c>
      <c r="D1692" s="9" t="s">
        <v>563</v>
      </c>
      <c r="E1692" s="9" t="s">
        <v>563</v>
      </c>
      <c r="F1692" s="9" t="s">
        <v>563</v>
      </c>
      <c r="G1692" s="9" t="s">
        <v>563</v>
      </c>
    </row>
    <row r="1693" spans="1:7">
      <c r="A1693" s="9" t="s">
        <v>563</v>
      </c>
      <c r="B1693" s="9" t="s">
        <v>563</v>
      </c>
      <c r="C1693" s="9" t="s">
        <v>563</v>
      </c>
      <c r="D1693" s="9" t="s">
        <v>563</v>
      </c>
      <c r="E1693" s="9" t="s">
        <v>563</v>
      </c>
      <c r="F1693" s="9" t="s">
        <v>563</v>
      </c>
      <c r="G1693" s="9" t="s">
        <v>563</v>
      </c>
    </row>
    <row r="1694" spans="1:7">
      <c r="A1694" s="9" t="s">
        <v>563</v>
      </c>
      <c r="B1694" s="9" t="s">
        <v>563</v>
      </c>
      <c r="C1694" s="9" t="s">
        <v>563</v>
      </c>
      <c r="D1694" s="9" t="s">
        <v>563</v>
      </c>
      <c r="E1694" s="9" t="s">
        <v>563</v>
      </c>
      <c r="F1694" s="9" t="s">
        <v>563</v>
      </c>
      <c r="G1694" s="9" t="s">
        <v>563</v>
      </c>
    </row>
    <row r="1695" spans="1:7">
      <c r="A1695" s="9" t="s">
        <v>563</v>
      </c>
      <c r="B1695" s="9" t="s">
        <v>563</v>
      </c>
      <c r="C1695" s="9" t="s">
        <v>563</v>
      </c>
      <c r="D1695" s="9" t="s">
        <v>563</v>
      </c>
      <c r="E1695" s="9" t="s">
        <v>563</v>
      </c>
      <c r="F1695" s="9" t="s">
        <v>563</v>
      </c>
      <c r="G1695" s="9" t="s">
        <v>563</v>
      </c>
    </row>
    <row r="1696" spans="1:7">
      <c r="A1696" s="9" t="s">
        <v>563</v>
      </c>
      <c r="B1696" s="9" t="s">
        <v>563</v>
      </c>
      <c r="C1696" s="9" t="s">
        <v>563</v>
      </c>
      <c r="D1696" s="9" t="s">
        <v>563</v>
      </c>
      <c r="E1696" s="9" t="s">
        <v>563</v>
      </c>
      <c r="F1696" s="9" t="s">
        <v>563</v>
      </c>
      <c r="G1696" s="9" t="s">
        <v>563</v>
      </c>
    </row>
    <row r="1697" spans="1:7">
      <c r="A1697" s="9" t="s">
        <v>563</v>
      </c>
      <c r="B1697" s="9" t="s">
        <v>563</v>
      </c>
      <c r="C1697" s="9" t="s">
        <v>563</v>
      </c>
      <c r="D1697" s="9" t="s">
        <v>563</v>
      </c>
      <c r="E1697" s="9" t="s">
        <v>563</v>
      </c>
      <c r="F1697" s="9" t="s">
        <v>563</v>
      </c>
      <c r="G1697" s="9" t="s">
        <v>563</v>
      </c>
    </row>
    <row r="1698" spans="1:7">
      <c r="A1698" s="9" t="s">
        <v>563</v>
      </c>
      <c r="B1698" s="9" t="s">
        <v>563</v>
      </c>
      <c r="C1698" s="9" t="s">
        <v>563</v>
      </c>
      <c r="D1698" s="9" t="s">
        <v>563</v>
      </c>
      <c r="E1698" s="9" t="s">
        <v>563</v>
      </c>
      <c r="F1698" s="9" t="s">
        <v>563</v>
      </c>
      <c r="G1698" s="9" t="s">
        <v>563</v>
      </c>
    </row>
    <row r="1699" spans="1:7">
      <c r="A1699" s="9" t="s">
        <v>563</v>
      </c>
      <c r="B1699" s="9" t="s">
        <v>563</v>
      </c>
      <c r="C1699" s="9" t="s">
        <v>563</v>
      </c>
      <c r="D1699" s="9" t="s">
        <v>563</v>
      </c>
      <c r="E1699" s="9" t="s">
        <v>563</v>
      </c>
      <c r="F1699" s="9" t="s">
        <v>563</v>
      </c>
      <c r="G1699" s="9" t="s">
        <v>563</v>
      </c>
    </row>
    <row r="1700" spans="1:7">
      <c r="A1700" s="9" t="s">
        <v>563</v>
      </c>
      <c r="B1700" s="9" t="s">
        <v>563</v>
      </c>
      <c r="C1700" s="9" t="s">
        <v>563</v>
      </c>
      <c r="D1700" s="9" t="s">
        <v>563</v>
      </c>
      <c r="E1700" s="9" t="s">
        <v>563</v>
      </c>
      <c r="F1700" s="9" t="s">
        <v>563</v>
      </c>
      <c r="G1700" s="9" t="s">
        <v>563</v>
      </c>
    </row>
    <row r="1701" spans="1:7">
      <c r="A1701" s="9" t="s">
        <v>563</v>
      </c>
      <c r="B1701" s="9" t="s">
        <v>563</v>
      </c>
      <c r="C1701" s="9" t="s">
        <v>563</v>
      </c>
      <c r="D1701" s="9" t="s">
        <v>563</v>
      </c>
      <c r="E1701" s="9" t="s">
        <v>563</v>
      </c>
      <c r="F1701" s="9" t="s">
        <v>563</v>
      </c>
      <c r="G1701" s="9" t="s">
        <v>563</v>
      </c>
    </row>
    <row r="1702" spans="1:7">
      <c r="A1702" s="9" t="s">
        <v>563</v>
      </c>
      <c r="B1702" s="9" t="s">
        <v>563</v>
      </c>
      <c r="C1702" s="9" t="s">
        <v>563</v>
      </c>
      <c r="D1702" s="9" t="s">
        <v>563</v>
      </c>
      <c r="E1702" s="9" t="s">
        <v>563</v>
      </c>
      <c r="F1702" s="9" t="s">
        <v>563</v>
      </c>
      <c r="G1702" s="9" t="s">
        <v>563</v>
      </c>
    </row>
    <row r="1703" spans="1:7">
      <c r="A1703" s="9" t="s">
        <v>563</v>
      </c>
      <c r="B1703" s="9" t="s">
        <v>563</v>
      </c>
      <c r="C1703" s="9" t="s">
        <v>563</v>
      </c>
      <c r="D1703" s="9" t="s">
        <v>563</v>
      </c>
      <c r="E1703" s="9" t="s">
        <v>563</v>
      </c>
      <c r="F1703" s="9" t="s">
        <v>563</v>
      </c>
      <c r="G1703" s="9" t="s">
        <v>563</v>
      </c>
    </row>
    <row r="1704" spans="1:7">
      <c r="A1704" s="9" t="s">
        <v>563</v>
      </c>
      <c r="B1704" s="9" t="s">
        <v>563</v>
      </c>
      <c r="C1704" s="9" t="s">
        <v>563</v>
      </c>
      <c r="D1704" s="9" t="s">
        <v>563</v>
      </c>
      <c r="E1704" s="9" t="s">
        <v>563</v>
      </c>
      <c r="F1704" s="9" t="s">
        <v>563</v>
      </c>
      <c r="G1704" s="9" t="s">
        <v>563</v>
      </c>
    </row>
    <row r="1705" spans="1:7">
      <c r="A1705" s="9" t="s">
        <v>563</v>
      </c>
      <c r="B1705" s="9" t="s">
        <v>563</v>
      </c>
      <c r="C1705" s="9" t="s">
        <v>563</v>
      </c>
      <c r="D1705" s="9" t="s">
        <v>563</v>
      </c>
      <c r="E1705" s="9" t="s">
        <v>563</v>
      </c>
      <c r="F1705" s="9" t="s">
        <v>563</v>
      </c>
      <c r="G1705" s="9" t="s">
        <v>563</v>
      </c>
    </row>
    <row r="1706" spans="1:7">
      <c r="A1706" s="9" t="s">
        <v>563</v>
      </c>
      <c r="B1706" s="9" t="s">
        <v>563</v>
      </c>
      <c r="C1706" s="9" t="s">
        <v>563</v>
      </c>
      <c r="D1706" s="9" t="s">
        <v>563</v>
      </c>
      <c r="E1706" s="9" t="s">
        <v>563</v>
      </c>
      <c r="F1706" s="9" t="s">
        <v>563</v>
      </c>
      <c r="G1706" s="9" t="s">
        <v>563</v>
      </c>
    </row>
    <row r="1707" spans="1:7">
      <c r="A1707" s="9" t="s">
        <v>563</v>
      </c>
      <c r="B1707" s="9" t="s">
        <v>563</v>
      </c>
      <c r="C1707" s="9" t="s">
        <v>563</v>
      </c>
      <c r="D1707" s="9" t="s">
        <v>563</v>
      </c>
      <c r="E1707" s="9" t="s">
        <v>563</v>
      </c>
      <c r="F1707" s="9" t="s">
        <v>563</v>
      </c>
      <c r="G1707" s="9" t="s">
        <v>563</v>
      </c>
    </row>
    <row r="1708" spans="1:7">
      <c r="A1708" s="9" t="s">
        <v>563</v>
      </c>
      <c r="B1708" s="9" t="s">
        <v>563</v>
      </c>
      <c r="C1708" s="9" t="s">
        <v>563</v>
      </c>
      <c r="D1708" s="9" t="s">
        <v>563</v>
      </c>
      <c r="E1708" s="9" t="s">
        <v>563</v>
      </c>
      <c r="F1708" s="9" t="s">
        <v>563</v>
      </c>
      <c r="G1708" s="9" t="s">
        <v>563</v>
      </c>
    </row>
    <row r="1709" spans="1:7">
      <c r="A1709" s="9" t="s">
        <v>563</v>
      </c>
      <c r="B1709" s="9" t="s">
        <v>563</v>
      </c>
      <c r="C1709" s="9" t="s">
        <v>563</v>
      </c>
      <c r="D1709" s="9" t="s">
        <v>563</v>
      </c>
      <c r="E1709" s="9" t="s">
        <v>563</v>
      </c>
      <c r="F1709" s="9" t="s">
        <v>563</v>
      </c>
      <c r="G1709" s="9" t="s">
        <v>563</v>
      </c>
    </row>
    <row r="1710" spans="1:7">
      <c r="A1710" s="9" t="s">
        <v>563</v>
      </c>
      <c r="B1710" s="9" t="s">
        <v>563</v>
      </c>
      <c r="C1710" s="9" t="s">
        <v>563</v>
      </c>
      <c r="D1710" s="9" t="s">
        <v>563</v>
      </c>
      <c r="E1710" s="9" t="s">
        <v>563</v>
      </c>
      <c r="F1710" s="9" t="s">
        <v>563</v>
      </c>
      <c r="G1710" s="9" t="s">
        <v>563</v>
      </c>
    </row>
    <row r="1711" spans="1:7">
      <c r="A1711" s="9" t="s">
        <v>563</v>
      </c>
      <c r="B1711" s="9" t="s">
        <v>563</v>
      </c>
      <c r="C1711" s="9" t="s">
        <v>563</v>
      </c>
      <c r="D1711" s="9" t="s">
        <v>563</v>
      </c>
      <c r="E1711" s="9" t="s">
        <v>563</v>
      </c>
      <c r="F1711" s="9" t="s">
        <v>563</v>
      </c>
      <c r="G1711" s="9" t="s">
        <v>563</v>
      </c>
    </row>
    <row r="1712" spans="1:7">
      <c r="A1712" s="9" t="s">
        <v>563</v>
      </c>
      <c r="B1712" s="9" t="s">
        <v>563</v>
      </c>
      <c r="C1712" s="9" t="s">
        <v>563</v>
      </c>
      <c r="D1712" s="9" t="s">
        <v>563</v>
      </c>
      <c r="E1712" s="9" t="s">
        <v>563</v>
      </c>
      <c r="F1712" s="9" t="s">
        <v>563</v>
      </c>
      <c r="G1712" s="9" t="s">
        <v>563</v>
      </c>
    </row>
    <row r="1713" spans="1:7">
      <c r="A1713" s="9" t="s">
        <v>563</v>
      </c>
      <c r="B1713" s="9" t="s">
        <v>563</v>
      </c>
      <c r="C1713" s="9" t="s">
        <v>563</v>
      </c>
      <c r="D1713" s="9" t="s">
        <v>563</v>
      </c>
      <c r="E1713" s="9" t="s">
        <v>563</v>
      </c>
      <c r="F1713" s="9" t="s">
        <v>563</v>
      </c>
      <c r="G1713" s="9" t="s">
        <v>563</v>
      </c>
    </row>
    <row r="1714" spans="1:7">
      <c r="A1714" s="9" t="s">
        <v>563</v>
      </c>
      <c r="B1714" s="9" t="s">
        <v>563</v>
      </c>
      <c r="C1714" s="9" t="s">
        <v>563</v>
      </c>
      <c r="D1714" s="9" t="s">
        <v>563</v>
      </c>
      <c r="E1714" s="9" t="s">
        <v>563</v>
      </c>
      <c r="F1714" s="9" t="s">
        <v>563</v>
      </c>
      <c r="G1714" s="9" t="s">
        <v>563</v>
      </c>
    </row>
    <row r="1715" spans="1:7">
      <c r="A1715" s="9" t="s">
        <v>563</v>
      </c>
      <c r="B1715" s="9" t="s">
        <v>563</v>
      </c>
      <c r="C1715" s="9" t="s">
        <v>563</v>
      </c>
      <c r="D1715" s="9" t="s">
        <v>563</v>
      </c>
      <c r="E1715" s="9" t="s">
        <v>563</v>
      </c>
      <c r="F1715" s="9" t="s">
        <v>563</v>
      </c>
      <c r="G1715" s="9" t="s">
        <v>563</v>
      </c>
    </row>
    <row r="1716" spans="1:7">
      <c r="A1716" s="9" t="s">
        <v>563</v>
      </c>
      <c r="B1716" s="9" t="s">
        <v>563</v>
      </c>
      <c r="C1716" s="9" t="s">
        <v>563</v>
      </c>
      <c r="D1716" s="9" t="s">
        <v>563</v>
      </c>
      <c r="E1716" s="9" t="s">
        <v>563</v>
      </c>
      <c r="F1716" s="9" t="s">
        <v>563</v>
      </c>
      <c r="G1716" s="9" t="s">
        <v>563</v>
      </c>
    </row>
    <row r="1717" spans="1:7">
      <c r="A1717" s="9" t="s">
        <v>563</v>
      </c>
      <c r="B1717" s="9" t="s">
        <v>563</v>
      </c>
      <c r="C1717" s="9" t="s">
        <v>563</v>
      </c>
      <c r="D1717" s="9" t="s">
        <v>563</v>
      </c>
      <c r="E1717" s="9" t="s">
        <v>563</v>
      </c>
      <c r="F1717" s="9" t="s">
        <v>563</v>
      </c>
      <c r="G1717" s="9" t="s">
        <v>563</v>
      </c>
    </row>
    <row r="1718" spans="1:7">
      <c r="A1718" s="9" t="s">
        <v>563</v>
      </c>
      <c r="B1718" s="9" t="s">
        <v>563</v>
      </c>
      <c r="C1718" s="9" t="s">
        <v>563</v>
      </c>
      <c r="D1718" s="9" t="s">
        <v>563</v>
      </c>
      <c r="E1718" s="9" t="s">
        <v>563</v>
      </c>
      <c r="F1718" s="9" t="s">
        <v>563</v>
      </c>
      <c r="G1718" s="9" t="s">
        <v>563</v>
      </c>
    </row>
    <row r="1719" spans="1:7">
      <c r="A1719" s="9" t="s">
        <v>563</v>
      </c>
      <c r="B1719" s="9" t="s">
        <v>563</v>
      </c>
      <c r="C1719" s="9" t="s">
        <v>563</v>
      </c>
      <c r="D1719" s="9" t="s">
        <v>563</v>
      </c>
      <c r="E1719" s="9" t="s">
        <v>563</v>
      </c>
      <c r="F1719" s="9" t="s">
        <v>563</v>
      </c>
      <c r="G1719" s="9" t="s">
        <v>563</v>
      </c>
    </row>
    <row r="1720" spans="1:7">
      <c r="A1720" s="9" t="s">
        <v>563</v>
      </c>
      <c r="B1720" s="9" t="s">
        <v>563</v>
      </c>
      <c r="C1720" s="9" t="s">
        <v>563</v>
      </c>
      <c r="D1720" s="9" t="s">
        <v>563</v>
      </c>
      <c r="E1720" s="9" t="s">
        <v>563</v>
      </c>
      <c r="F1720" s="9" t="s">
        <v>563</v>
      </c>
      <c r="G1720" s="9" t="s">
        <v>563</v>
      </c>
    </row>
    <row r="1721" spans="1:7">
      <c r="A1721" s="9" t="s">
        <v>563</v>
      </c>
      <c r="B1721" s="9" t="s">
        <v>563</v>
      </c>
      <c r="C1721" s="9" t="s">
        <v>563</v>
      </c>
      <c r="D1721" s="9" t="s">
        <v>563</v>
      </c>
      <c r="E1721" s="9" t="s">
        <v>563</v>
      </c>
      <c r="F1721" s="9" t="s">
        <v>563</v>
      </c>
      <c r="G1721" s="9" t="s">
        <v>563</v>
      </c>
    </row>
    <row r="1722" spans="1:7">
      <c r="A1722" s="9" t="s">
        <v>563</v>
      </c>
      <c r="B1722" s="9" t="s">
        <v>563</v>
      </c>
      <c r="C1722" s="9" t="s">
        <v>563</v>
      </c>
      <c r="D1722" s="9" t="s">
        <v>563</v>
      </c>
      <c r="E1722" s="9" t="s">
        <v>563</v>
      </c>
      <c r="F1722" s="9" t="s">
        <v>563</v>
      </c>
      <c r="G1722" s="9" t="s">
        <v>563</v>
      </c>
    </row>
    <row r="1723" spans="1:7">
      <c r="A1723" s="9" t="s">
        <v>563</v>
      </c>
      <c r="B1723" s="9" t="s">
        <v>563</v>
      </c>
      <c r="C1723" s="9" t="s">
        <v>563</v>
      </c>
      <c r="D1723" s="9" t="s">
        <v>563</v>
      </c>
      <c r="E1723" s="9" t="s">
        <v>563</v>
      </c>
      <c r="F1723" s="9" t="s">
        <v>563</v>
      </c>
      <c r="G1723" s="9" t="s">
        <v>563</v>
      </c>
    </row>
    <row r="1724" spans="1:7">
      <c r="A1724" s="9" t="s">
        <v>563</v>
      </c>
      <c r="B1724" s="9" t="s">
        <v>563</v>
      </c>
      <c r="C1724" s="9" t="s">
        <v>563</v>
      </c>
      <c r="D1724" s="9" t="s">
        <v>563</v>
      </c>
      <c r="E1724" s="9" t="s">
        <v>563</v>
      </c>
      <c r="F1724" s="9" t="s">
        <v>563</v>
      </c>
      <c r="G1724" s="9" t="s">
        <v>563</v>
      </c>
    </row>
    <row r="1725" spans="1:7">
      <c r="A1725" s="9" t="s">
        <v>563</v>
      </c>
      <c r="B1725" s="9" t="s">
        <v>563</v>
      </c>
      <c r="C1725" s="9" t="s">
        <v>563</v>
      </c>
      <c r="D1725" s="9" t="s">
        <v>563</v>
      </c>
      <c r="E1725" s="9" t="s">
        <v>563</v>
      </c>
      <c r="F1725" s="9" t="s">
        <v>563</v>
      </c>
      <c r="G1725" s="9" t="s">
        <v>563</v>
      </c>
    </row>
    <row r="1726" spans="1:7">
      <c r="A1726" s="9" t="s">
        <v>563</v>
      </c>
      <c r="B1726" s="9" t="s">
        <v>563</v>
      </c>
      <c r="C1726" s="9" t="s">
        <v>563</v>
      </c>
      <c r="D1726" s="9" t="s">
        <v>563</v>
      </c>
      <c r="E1726" s="9" t="s">
        <v>563</v>
      </c>
      <c r="F1726" s="9" t="s">
        <v>563</v>
      </c>
      <c r="G1726" s="9" t="s">
        <v>563</v>
      </c>
    </row>
    <row r="1727" spans="1:7">
      <c r="A1727" s="9" t="s">
        <v>563</v>
      </c>
      <c r="B1727" s="9" t="s">
        <v>563</v>
      </c>
      <c r="C1727" s="9" t="s">
        <v>563</v>
      </c>
      <c r="D1727" s="9" t="s">
        <v>563</v>
      </c>
      <c r="E1727" s="9" t="s">
        <v>563</v>
      </c>
      <c r="F1727" s="9" t="s">
        <v>563</v>
      </c>
      <c r="G1727" s="9" t="s">
        <v>563</v>
      </c>
    </row>
    <row r="1728" spans="1:7">
      <c r="A1728" s="9" t="s">
        <v>563</v>
      </c>
      <c r="B1728" s="9" t="s">
        <v>563</v>
      </c>
      <c r="C1728" s="9" t="s">
        <v>563</v>
      </c>
      <c r="D1728" s="9" t="s">
        <v>563</v>
      </c>
      <c r="E1728" s="9" t="s">
        <v>563</v>
      </c>
      <c r="F1728" s="9" t="s">
        <v>563</v>
      </c>
      <c r="G1728" s="9" t="s">
        <v>563</v>
      </c>
    </row>
    <row r="1729" spans="1:7">
      <c r="A1729" s="9" t="s">
        <v>563</v>
      </c>
      <c r="B1729" s="9" t="s">
        <v>563</v>
      </c>
      <c r="C1729" s="9" t="s">
        <v>563</v>
      </c>
      <c r="D1729" s="9" t="s">
        <v>563</v>
      </c>
      <c r="E1729" s="9" t="s">
        <v>563</v>
      </c>
      <c r="F1729" s="9" t="s">
        <v>563</v>
      </c>
      <c r="G1729" s="9" t="s">
        <v>563</v>
      </c>
    </row>
    <row r="1730" spans="1:7">
      <c r="A1730" s="9" t="s">
        <v>563</v>
      </c>
      <c r="B1730" s="9" t="s">
        <v>563</v>
      </c>
      <c r="C1730" s="9" t="s">
        <v>563</v>
      </c>
      <c r="D1730" s="9" t="s">
        <v>563</v>
      </c>
      <c r="E1730" s="9" t="s">
        <v>563</v>
      </c>
      <c r="F1730" s="9" t="s">
        <v>563</v>
      </c>
      <c r="G1730" s="9" t="s">
        <v>563</v>
      </c>
    </row>
    <row r="1731" spans="1:7">
      <c r="A1731" s="9" t="s">
        <v>563</v>
      </c>
      <c r="B1731" s="9" t="s">
        <v>563</v>
      </c>
      <c r="C1731" s="9" t="s">
        <v>563</v>
      </c>
      <c r="D1731" s="9" t="s">
        <v>563</v>
      </c>
      <c r="E1731" s="9" t="s">
        <v>563</v>
      </c>
      <c r="F1731" s="9" t="s">
        <v>563</v>
      </c>
      <c r="G1731" s="9" t="s">
        <v>563</v>
      </c>
    </row>
    <row r="1732" spans="1:7">
      <c r="A1732" s="9" t="s">
        <v>563</v>
      </c>
      <c r="B1732" s="9" t="s">
        <v>563</v>
      </c>
      <c r="C1732" s="9" t="s">
        <v>563</v>
      </c>
      <c r="D1732" s="9" t="s">
        <v>563</v>
      </c>
      <c r="E1732" s="9" t="s">
        <v>563</v>
      </c>
      <c r="F1732" s="9" t="s">
        <v>563</v>
      </c>
      <c r="G1732" s="9" t="s">
        <v>563</v>
      </c>
    </row>
    <row r="1733" spans="1:7">
      <c r="A1733" s="9" t="s">
        <v>563</v>
      </c>
      <c r="B1733" s="9" t="s">
        <v>563</v>
      </c>
      <c r="C1733" s="9" t="s">
        <v>563</v>
      </c>
      <c r="D1733" s="9" t="s">
        <v>563</v>
      </c>
      <c r="E1733" s="9" t="s">
        <v>563</v>
      </c>
      <c r="F1733" s="9" t="s">
        <v>563</v>
      </c>
      <c r="G1733" s="9" t="s">
        <v>563</v>
      </c>
    </row>
    <row r="1734" spans="1:7">
      <c r="A1734" s="9" t="s">
        <v>563</v>
      </c>
      <c r="B1734" s="9" t="s">
        <v>563</v>
      </c>
      <c r="C1734" s="9" t="s">
        <v>563</v>
      </c>
      <c r="D1734" s="9" t="s">
        <v>563</v>
      </c>
      <c r="E1734" s="9" t="s">
        <v>563</v>
      </c>
      <c r="F1734" s="9" t="s">
        <v>563</v>
      </c>
      <c r="G1734" s="9" t="s">
        <v>563</v>
      </c>
    </row>
    <row r="1735" spans="1:7">
      <c r="A1735" s="9" t="s">
        <v>563</v>
      </c>
      <c r="B1735" s="9" t="s">
        <v>563</v>
      </c>
      <c r="C1735" s="9" t="s">
        <v>563</v>
      </c>
      <c r="D1735" s="9" t="s">
        <v>563</v>
      </c>
      <c r="E1735" s="9" t="s">
        <v>563</v>
      </c>
      <c r="F1735" s="9" t="s">
        <v>563</v>
      </c>
      <c r="G1735" s="9" t="s">
        <v>563</v>
      </c>
    </row>
    <row r="1736" spans="1:7">
      <c r="A1736" s="9" t="s">
        <v>563</v>
      </c>
      <c r="B1736" s="9" t="s">
        <v>563</v>
      </c>
      <c r="C1736" s="9" t="s">
        <v>563</v>
      </c>
      <c r="D1736" s="9" t="s">
        <v>563</v>
      </c>
      <c r="E1736" s="9" t="s">
        <v>563</v>
      </c>
      <c r="F1736" s="9" t="s">
        <v>563</v>
      </c>
      <c r="G1736" s="9" t="s">
        <v>563</v>
      </c>
    </row>
    <row r="1737" spans="1:7">
      <c r="A1737" s="9" t="s">
        <v>563</v>
      </c>
      <c r="B1737" s="9" t="s">
        <v>563</v>
      </c>
      <c r="C1737" s="9" t="s">
        <v>563</v>
      </c>
      <c r="D1737" s="9" t="s">
        <v>563</v>
      </c>
      <c r="E1737" s="9" t="s">
        <v>563</v>
      </c>
      <c r="F1737" s="9" t="s">
        <v>563</v>
      </c>
      <c r="G1737" s="9" t="s">
        <v>563</v>
      </c>
    </row>
    <row r="1738" spans="1:7">
      <c r="A1738" s="9" t="s">
        <v>563</v>
      </c>
      <c r="B1738" s="9" t="s">
        <v>563</v>
      </c>
      <c r="C1738" s="9" t="s">
        <v>563</v>
      </c>
      <c r="D1738" s="9" t="s">
        <v>563</v>
      </c>
      <c r="E1738" s="9" t="s">
        <v>563</v>
      </c>
      <c r="F1738" s="9" t="s">
        <v>563</v>
      </c>
      <c r="G1738" s="9" t="s">
        <v>563</v>
      </c>
    </row>
    <row r="1739" spans="1:7">
      <c r="A1739" s="9" t="s">
        <v>563</v>
      </c>
      <c r="B1739" s="9" t="s">
        <v>563</v>
      </c>
      <c r="C1739" s="9" t="s">
        <v>563</v>
      </c>
      <c r="D1739" s="9" t="s">
        <v>563</v>
      </c>
      <c r="E1739" s="9" t="s">
        <v>563</v>
      </c>
      <c r="F1739" s="9" t="s">
        <v>563</v>
      </c>
      <c r="G1739" s="9" t="s">
        <v>563</v>
      </c>
    </row>
    <row r="1740" spans="1:7">
      <c r="A1740" s="9" t="s">
        <v>563</v>
      </c>
      <c r="B1740" s="9" t="s">
        <v>563</v>
      </c>
      <c r="C1740" s="9" t="s">
        <v>563</v>
      </c>
      <c r="D1740" s="9" t="s">
        <v>563</v>
      </c>
      <c r="E1740" s="9" t="s">
        <v>563</v>
      </c>
      <c r="F1740" s="9" t="s">
        <v>563</v>
      </c>
      <c r="G1740" s="9" t="s">
        <v>563</v>
      </c>
    </row>
    <row r="1741" spans="1:7">
      <c r="A1741" s="9" t="s">
        <v>563</v>
      </c>
      <c r="B1741" s="9" t="s">
        <v>563</v>
      </c>
      <c r="C1741" s="9" t="s">
        <v>563</v>
      </c>
      <c r="D1741" s="9" t="s">
        <v>563</v>
      </c>
      <c r="E1741" s="9" t="s">
        <v>563</v>
      </c>
      <c r="F1741" s="9" t="s">
        <v>563</v>
      </c>
      <c r="G1741" s="9" t="s">
        <v>563</v>
      </c>
    </row>
    <row r="1742" spans="1:7">
      <c r="A1742" s="9" t="s">
        <v>563</v>
      </c>
      <c r="B1742" s="9" t="s">
        <v>563</v>
      </c>
      <c r="C1742" s="9" t="s">
        <v>563</v>
      </c>
      <c r="D1742" s="9" t="s">
        <v>563</v>
      </c>
      <c r="E1742" s="9" t="s">
        <v>563</v>
      </c>
      <c r="F1742" s="9" t="s">
        <v>563</v>
      </c>
      <c r="G1742" s="9" t="s">
        <v>563</v>
      </c>
    </row>
    <row r="1743" spans="1:7">
      <c r="A1743" s="9" t="s">
        <v>563</v>
      </c>
      <c r="B1743" s="9" t="s">
        <v>563</v>
      </c>
      <c r="C1743" s="9" t="s">
        <v>563</v>
      </c>
      <c r="D1743" s="9" t="s">
        <v>563</v>
      </c>
      <c r="E1743" s="9" t="s">
        <v>563</v>
      </c>
      <c r="F1743" s="9" t="s">
        <v>563</v>
      </c>
      <c r="G1743" s="9" t="s">
        <v>563</v>
      </c>
    </row>
    <row r="1744" spans="1:7">
      <c r="A1744" s="9" t="s">
        <v>563</v>
      </c>
      <c r="B1744" s="9" t="s">
        <v>563</v>
      </c>
      <c r="C1744" s="9" t="s">
        <v>563</v>
      </c>
      <c r="D1744" s="9" t="s">
        <v>563</v>
      </c>
      <c r="E1744" s="9" t="s">
        <v>563</v>
      </c>
      <c r="F1744" s="9" t="s">
        <v>563</v>
      </c>
      <c r="G1744" s="9" t="s">
        <v>563</v>
      </c>
    </row>
    <row r="1745" spans="1:7">
      <c r="A1745" s="9" t="s">
        <v>563</v>
      </c>
      <c r="B1745" s="9" t="s">
        <v>563</v>
      </c>
      <c r="C1745" s="9" t="s">
        <v>563</v>
      </c>
      <c r="D1745" s="9" t="s">
        <v>563</v>
      </c>
      <c r="E1745" s="9" t="s">
        <v>563</v>
      </c>
      <c r="F1745" s="9" t="s">
        <v>563</v>
      </c>
      <c r="G1745" s="9" t="s">
        <v>563</v>
      </c>
    </row>
    <row r="1746" spans="1:7">
      <c r="A1746" s="9" t="s">
        <v>563</v>
      </c>
      <c r="B1746" s="9" t="s">
        <v>563</v>
      </c>
      <c r="C1746" s="9" t="s">
        <v>563</v>
      </c>
      <c r="D1746" s="9" t="s">
        <v>563</v>
      </c>
      <c r="E1746" s="9" t="s">
        <v>563</v>
      </c>
      <c r="F1746" s="9" t="s">
        <v>563</v>
      </c>
      <c r="G1746" s="9" t="s">
        <v>563</v>
      </c>
    </row>
    <row r="1747" spans="1:7">
      <c r="A1747" s="9" t="s">
        <v>563</v>
      </c>
      <c r="B1747" s="9" t="s">
        <v>563</v>
      </c>
      <c r="C1747" s="9" t="s">
        <v>563</v>
      </c>
      <c r="D1747" s="9" t="s">
        <v>563</v>
      </c>
      <c r="E1747" s="9" t="s">
        <v>563</v>
      </c>
      <c r="F1747" s="9" t="s">
        <v>563</v>
      </c>
      <c r="G1747" s="9" t="s">
        <v>563</v>
      </c>
    </row>
    <row r="1748" spans="1:7">
      <c r="A1748" s="9" t="s">
        <v>563</v>
      </c>
      <c r="B1748" s="9" t="s">
        <v>563</v>
      </c>
      <c r="C1748" s="9" t="s">
        <v>563</v>
      </c>
      <c r="D1748" s="9" t="s">
        <v>563</v>
      </c>
      <c r="E1748" s="9" t="s">
        <v>563</v>
      </c>
      <c r="F1748" s="9" t="s">
        <v>563</v>
      </c>
      <c r="G1748" s="9" t="s">
        <v>563</v>
      </c>
    </row>
    <row r="1749" spans="1:7">
      <c r="A1749" s="9" t="s">
        <v>563</v>
      </c>
      <c r="B1749" s="9" t="s">
        <v>563</v>
      </c>
      <c r="C1749" s="9" t="s">
        <v>563</v>
      </c>
      <c r="D1749" s="9" t="s">
        <v>563</v>
      </c>
      <c r="E1749" s="9" t="s">
        <v>563</v>
      </c>
      <c r="F1749" s="9" t="s">
        <v>563</v>
      </c>
      <c r="G1749" s="9" t="s">
        <v>563</v>
      </c>
    </row>
    <row r="1750" spans="1:7">
      <c r="A1750" s="9" t="s">
        <v>563</v>
      </c>
      <c r="B1750" s="9" t="s">
        <v>563</v>
      </c>
      <c r="C1750" s="9" t="s">
        <v>563</v>
      </c>
      <c r="D1750" s="9" t="s">
        <v>563</v>
      </c>
      <c r="E1750" s="9" t="s">
        <v>563</v>
      </c>
      <c r="F1750" s="9" t="s">
        <v>563</v>
      </c>
      <c r="G1750" s="9" t="s">
        <v>563</v>
      </c>
    </row>
    <row r="1751" spans="1:7">
      <c r="A1751" s="9" t="s">
        <v>563</v>
      </c>
      <c r="B1751" s="9" t="s">
        <v>563</v>
      </c>
      <c r="C1751" s="9" t="s">
        <v>563</v>
      </c>
      <c r="D1751" s="9" t="s">
        <v>563</v>
      </c>
      <c r="E1751" s="9" t="s">
        <v>563</v>
      </c>
      <c r="F1751" s="9" t="s">
        <v>563</v>
      </c>
      <c r="G1751" s="9" t="s">
        <v>563</v>
      </c>
    </row>
    <row r="1752" spans="1:7">
      <c r="A1752" s="9" t="s">
        <v>563</v>
      </c>
      <c r="B1752" s="9" t="s">
        <v>563</v>
      </c>
      <c r="C1752" s="9" t="s">
        <v>563</v>
      </c>
      <c r="D1752" s="9" t="s">
        <v>563</v>
      </c>
      <c r="E1752" s="9" t="s">
        <v>563</v>
      </c>
      <c r="F1752" s="9" t="s">
        <v>563</v>
      </c>
      <c r="G1752" s="9" t="s">
        <v>563</v>
      </c>
    </row>
    <row r="1753" spans="1:7">
      <c r="A1753" s="9" t="s">
        <v>563</v>
      </c>
      <c r="B1753" s="9" t="s">
        <v>563</v>
      </c>
      <c r="C1753" s="9" t="s">
        <v>563</v>
      </c>
      <c r="D1753" s="9" t="s">
        <v>563</v>
      </c>
      <c r="E1753" s="9" t="s">
        <v>563</v>
      </c>
      <c r="F1753" s="9" t="s">
        <v>563</v>
      </c>
      <c r="G1753" s="9" t="s">
        <v>563</v>
      </c>
    </row>
    <row r="1754" spans="1:7">
      <c r="A1754" s="9" t="s">
        <v>563</v>
      </c>
      <c r="B1754" s="9" t="s">
        <v>563</v>
      </c>
      <c r="C1754" s="9" t="s">
        <v>563</v>
      </c>
      <c r="D1754" s="9" t="s">
        <v>563</v>
      </c>
      <c r="E1754" s="9" t="s">
        <v>563</v>
      </c>
      <c r="F1754" s="9" t="s">
        <v>563</v>
      </c>
      <c r="G1754" s="9" t="s">
        <v>563</v>
      </c>
    </row>
    <row r="1755" spans="1:7">
      <c r="A1755" s="9" t="s">
        <v>563</v>
      </c>
      <c r="B1755" s="9" t="s">
        <v>563</v>
      </c>
      <c r="C1755" s="9" t="s">
        <v>563</v>
      </c>
      <c r="D1755" s="9" t="s">
        <v>563</v>
      </c>
      <c r="E1755" s="9" t="s">
        <v>563</v>
      </c>
      <c r="F1755" s="9" t="s">
        <v>563</v>
      </c>
      <c r="G1755" s="9" t="s">
        <v>563</v>
      </c>
    </row>
    <row r="1756" spans="1:7">
      <c r="A1756" s="9" t="s">
        <v>563</v>
      </c>
      <c r="B1756" s="9" t="s">
        <v>563</v>
      </c>
      <c r="C1756" s="9" t="s">
        <v>563</v>
      </c>
      <c r="D1756" s="9" t="s">
        <v>563</v>
      </c>
      <c r="E1756" s="9" t="s">
        <v>563</v>
      </c>
      <c r="F1756" s="9" t="s">
        <v>563</v>
      </c>
      <c r="G1756" s="9" t="s">
        <v>563</v>
      </c>
    </row>
    <row r="1757" spans="1:7">
      <c r="A1757" s="9" t="s">
        <v>563</v>
      </c>
      <c r="B1757" s="9" t="s">
        <v>563</v>
      </c>
      <c r="C1757" s="9" t="s">
        <v>563</v>
      </c>
      <c r="D1757" s="9" t="s">
        <v>563</v>
      </c>
      <c r="E1757" s="9" t="s">
        <v>563</v>
      </c>
      <c r="F1757" s="9" t="s">
        <v>563</v>
      </c>
      <c r="G1757" s="9" t="s">
        <v>563</v>
      </c>
    </row>
    <row r="1758" spans="1:7">
      <c r="A1758" s="9" t="s">
        <v>563</v>
      </c>
      <c r="B1758" s="9" t="s">
        <v>563</v>
      </c>
      <c r="C1758" s="9" t="s">
        <v>563</v>
      </c>
      <c r="D1758" s="9" t="s">
        <v>563</v>
      </c>
      <c r="E1758" s="9" t="s">
        <v>563</v>
      </c>
      <c r="F1758" s="9" t="s">
        <v>563</v>
      </c>
      <c r="G1758" s="9" t="s">
        <v>563</v>
      </c>
    </row>
    <row r="1759" spans="1:7">
      <c r="A1759" s="9" t="s">
        <v>563</v>
      </c>
      <c r="B1759" s="9" t="s">
        <v>563</v>
      </c>
      <c r="C1759" s="9" t="s">
        <v>563</v>
      </c>
      <c r="D1759" s="9" t="s">
        <v>563</v>
      </c>
      <c r="E1759" s="9" t="s">
        <v>563</v>
      </c>
      <c r="F1759" s="9" t="s">
        <v>563</v>
      </c>
      <c r="G1759" s="9" t="s">
        <v>563</v>
      </c>
    </row>
    <row r="1760" spans="1:7">
      <c r="A1760" s="9" t="s">
        <v>563</v>
      </c>
      <c r="B1760" s="9" t="s">
        <v>563</v>
      </c>
      <c r="C1760" s="9" t="s">
        <v>563</v>
      </c>
      <c r="D1760" s="9" t="s">
        <v>563</v>
      </c>
      <c r="E1760" s="9" t="s">
        <v>563</v>
      </c>
      <c r="F1760" s="9" t="s">
        <v>563</v>
      </c>
      <c r="G1760" s="9" t="s">
        <v>563</v>
      </c>
    </row>
    <row r="1761" spans="1:7">
      <c r="A1761" s="9" t="s">
        <v>563</v>
      </c>
      <c r="B1761" s="9" t="s">
        <v>563</v>
      </c>
      <c r="C1761" s="9" t="s">
        <v>563</v>
      </c>
      <c r="D1761" s="9" t="s">
        <v>563</v>
      </c>
      <c r="E1761" s="9" t="s">
        <v>563</v>
      </c>
      <c r="F1761" s="9" t="s">
        <v>563</v>
      </c>
      <c r="G1761" s="9" t="s">
        <v>563</v>
      </c>
    </row>
    <row r="1762" spans="1:7">
      <c r="A1762" s="9" t="s">
        <v>563</v>
      </c>
      <c r="B1762" s="9" t="s">
        <v>563</v>
      </c>
      <c r="C1762" s="9" t="s">
        <v>563</v>
      </c>
      <c r="D1762" s="9" t="s">
        <v>563</v>
      </c>
      <c r="E1762" s="9" t="s">
        <v>563</v>
      </c>
      <c r="F1762" s="9" t="s">
        <v>563</v>
      </c>
      <c r="G1762" s="9" t="s">
        <v>563</v>
      </c>
    </row>
    <row r="1763" spans="1:7">
      <c r="A1763" s="9" t="s">
        <v>563</v>
      </c>
      <c r="B1763" s="9" t="s">
        <v>563</v>
      </c>
      <c r="C1763" s="9" t="s">
        <v>563</v>
      </c>
      <c r="D1763" s="9" t="s">
        <v>563</v>
      </c>
      <c r="E1763" s="9" t="s">
        <v>563</v>
      </c>
      <c r="F1763" s="9" t="s">
        <v>563</v>
      </c>
      <c r="G1763" s="9" t="s">
        <v>563</v>
      </c>
    </row>
    <row r="1764" spans="1:7">
      <c r="A1764" s="9" t="s">
        <v>563</v>
      </c>
      <c r="B1764" s="9" t="s">
        <v>563</v>
      </c>
      <c r="C1764" s="9" t="s">
        <v>563</v>
      </c>
      <c r="D1764" s="9" t="s">
        <v>563</v>
      </c>
      <c r="E1764" s="9" t="s">
        <v>563</v>
      </c>
      <c r="F1764" s="9" t="s">
        <v>563</v>
      </c>
      <c r="G1764" s="9" t="s">
        <v>563</v>
      </c>
    </row>
    <row r="1765" spans="1:7">
      <c r="A1765" s="9" t="s">
        <v>563</v>
      </c>
      <c r="B1765" s="9" t="s">
        <v>563</v>
      </c>
      <c r="C1765" s="9" t="s">
        <v>563</v>
      </c>
      <c r="D1765" s="9" t="s">
        <v>563</v>
      </c>
      <c r="E1765" s="9" t="s">
        <v>563</v>
      </c>
      <c r="F1765" s="9" t="s">
        <v>563</v>
      </c>
      <c r="G1765" s="9" t="s">
        <v>563</v>
      </c>
    </row>
    <row r="1766" spans="1:7">
      <c r="A1766" s="9" t="s">
        <v>563</v>
      </c>
      <c r="B1766" s="9" t="s">
        <v>563</v>
      </c>
      <c r="C1766" s="9" t="s">
        <v>563</v>
      </c>
      <c r="D1766" s="9" t="s">
        <v>563</v>
      </c>
      <c r="E1766" s="9" t="s">
        <v>563</v>
      </c>
      <c r="F1766" s="9" t="s">
        <v>563</v>
      </c>
      <c r="G1766" s="9" t="s">
        <v>563</v>
      </c>
    </row>
    <row r="1767" spans="1:7">
      <c r="A1767" s="9" t="s">
        <v>563</v>
      </c>
      <c r="B1767" s="9" t="s">
        <v>563</v>
      </c>
      <c r="C1767" s="9" t="s">
        <v>563</v>
      </c>
      <c r="D1767" s="9" t="s">
        <v>563</v>
      </c>
      <c r="E1767" s="9" t="s">
        <v>563</v>
      </c>
      <c r="F1767" s="9" t="s">
        <v>563</v>
      </c>
      <c r="G1767" s="9" t="s">
        <v>563</v>
      </c>
    </row>
    <row r="1768" spans="1:7">
      <c r="A1768" s="9" t="s">
        <v>563</v>
      </c>
      <c r="B1768" s="9" t="s">
        <v>563</v>
      </c>
      <c r="C1768" s="9" t="s">
        <v>563</v>
      </c>
      <c r="D1768" s="9" t="s">
        <v>563</v>
      </c>
      <c r="E1768" s="9" t="s">
        <v>563</v>
      </c>
      <c r="F1768" s="9" t="s">
        <v>563</v>
      </c>
      <c r="G1768" s="9" t="s">
        <v>563</v>
      </c>
    </row>
    <row r="1769" spans="1:7">
      <c r="A1769" s="9" t="s">
        <v>563</v>
      </c>
      <c r="B1769" s="9" t="s">
        <v>563</v>
      </c>
      <c r="C1769" s="9" t="s">
        <v>563</v>
      </c>
      <c r="D1769" s="9" t="s">
        <v>563</v>
      </c>
      <c r="E1769" s="9" t="s">
        <v>563</v>
      </c>
      <c r="F1769" s="9" t="s">
        <v>563</v>
      </c>
      <c r="G1769" s="9" t="s">
        <v>563</v>
      </c>
    </row>
    <row r="1770" spans="1:7">
      <c r="A1770" s="9" t="s">
        <v>563</v>
      </c>
      <c r="B1770" s="9" t="s">
        <v>563</v>
      </c>
      <c r="C1770" s="9" t="s">
        <v>563</v>
      </c>
      <c r="D1770" s="9" t="s">
        <v>563</v>
      </c>
      <c r="E1770" s="9" t="s">
        <v>563</v>
      </c>
      <c r="F1770" s="9" t="s">
        <v>563</v>
      </c>
      <c r="G1770" s="9" t="s">
        <v>563</v>
      </c>
    </row>
    <row r="1771" spans="1:7">
      <c r="A1771" s="9" t="s">
        <v>563</v>
      </c>
      <c r="B1771" s="9" t="s">
        <v>563</v>
      </c>
      <c r="C1771" s="9" t="s">
        <v>563</v>
      </c>
      <c r="D1771" s="9" t="s">
        <v>563</v>
      </c>
      <c r="E1771" s="9" t="s">
        <v>563</v>
      </c>
      <c r="F1771" s="9" t="s">
        <v>563</v>
      </c>
      <c r="G1771" s="9" t="s">
        <v>563</v>
      </c>
    </row>
    <row r="1772" spans="1:7">
      <c r="A1772" s="9" t="s">
        <v>563</v>
      </c>
      <c r="B1772" s="9" t="s">
        <v>563</v>
      </c>
      <c r="C1772" s="9" t="s">
        <v>563</v>
      </c>
      <c r="D1772" s="9" t="s">
        <v>563</v>
      </c>
      <c r="E1772" s="9" t="s">
        <v>563</v>
      </c>
      <c r="F1772" s="9" t="s">
        <v>563</v>
      </c>
      <c r="G1772" s="9" t="s">
        <v>563</v>
      </c>
    </row>
    <row r="1773" spans="1:7">
      <c r="A1773" s="9" t="s">
        <v>563</v>
      </c>
      <c r="B1773" s="9" t="s">
        <v>563</v>
      </c>
      <c r="C1773" s="9" t="s">
        <v>563</v>
      </c>
      <c r="D1773" s="9" t="s">
        <v>563</v>
      </c>
      <c r="E1773" s="9" t="s">
        <v>563</v>
      </c>
      <c r="F1773" s="9" t="s">
        <v>563</v>
      </c>
      <c r="G1773" s="9" t="s">
        <v>563</v>
      </c>
    </row>
    <row r="1774" spans="1:7">
      <c r="A1774" s="9" t="s">
        <v>563</v>
      </c>
      <c r="B1774" s="9" t="s">
        <v>563</v>
      </c>
      <c r="C1774" s="9" t="s">
        <v>563</v>
      </c>
      <c r="D1774" s="9" t="s">
        <v>563</v>
      </c>
      <c r="E1774" s="9" t="s">
        <v>563</v>
      </c>
      <c r="F1774" s="9" t="s">
        <v>563</v>
      </c>
      <c r="G1774" s="9" t="s">
        <v>563</v>
      </c>
    </row>
    <row r="1775" spans="1:7">
      <c r="A1775" s="9" t="s">
        <v>563</v>
      </c>
      <c r="B1775" s="9" t="s">
        <v>563</v>
      </c>
      <c r="C1775" s="9" t="s">
        <v>563</v>
      </c>
      <c r="D1775" s="9" t="s">
        <v>563</v>
      </c>
      <c r="E1775" s="9" t="s">
        <v>563</v>
      </c>
      <c r="F1775" s="9" t="s">
        <v>563</v>
      </c>
      <c r="G1775" s="9" t="s">
        <v>563</v>
      </c>
    </row>
    <row r="1776" spans="1:7">
      <c r="A1776" s="9" t="s">
        <v>563</v>
      </c>
      <c r="B1776" s="9" t="s">
        <v>563</v>
      </c>
      <c r="C1776" s="9" t="s">
        <v>563</v>
      </c>
      <c r="D1776" s="9" t="s">
        <v>563</v>
      </c>
      <c r="E1776" s="9" t="s">
        <v>563</v>
      </c>
      <c r="F1776" s="9" t="s">
        <v>563</v>
      </c>
      <c r="G1776" s="9" t="s">
        <v>563</v>
      </c>
    </row>
    <row r="1777" spans="1:7">
      <c r="A1777" s="9" t="s">
        <v>563</v>
      </c>
      <c r="B1777" s="9" t="s">
        <v>563</v>
      </c>
      <c r="C1777" s="9" t="s">
        <v>563</v>
      </c>
      <c r="D1777" s="9" t="s">
        <v>563</v>
      </c>
      <c r="E1777" s="9" t="s">
        <v>563</v>
      </c>
      <c r="F1777" s="9" t="s">
        <v>563</v>
      </c>
      <c r="G1777" s="9" t="s">
        <v>563</v>
      </c>
    </row>
    <row r="1778" spans="1:7">
      <c r="A1778" s="9" t="s">
        <v>563</v>
      </c>
      <c r="B1778" s="9" t="s">
        <v>563</v>
      </c>
      <c r="C1778" s="9" t="s">
        <v>563</v>
      </c>
      <c r="D1778" s="9" t="s">
        <v>563</v>
      </c>
      <c r="E1778" s="9" t="s">
        <v>563</v>
      </c>
      <c r="F1778" s="9" t="s">
        <v>563</v>
      </c>
      <c r="G1778" s="9" t="s">
        <v>563</v>
      </c>
    </row>
    <row r="1779" spans="1:7">
      <c r="A1779" s="9" t="s">
        <v>563</v>
      </c>
      <c r="B1779" s="9" t="s">
        <v>563</v>
      </c>
      <c r="C1779" s="9" t="s">
        <v>563</v>
      </c>
      <c r="D1779" s="9" t="s">
        <v>563</v>
      </c>
      <c r="E1779" s="9" t="s">
        <v>563</v>
      </c>
      <c r="F1779" s="9" t="s">
        <v>563</v>
      </c>
      <c r="G1779" s="9" t="s">
        <v>563</v>
      </c>
    </row>
    <row r="1780" spans="1:7">
      <c r="A1780" s="9" t="s">
        <v>563</v>
      </c>
      <c r="B1780" s="9" t="s">
        <v>563</v>
      </c>
      <c r="C1780" s="9" t="s">
        <v>563</v>
      </c>
      <c r="D1780" s="9" t="s">
        <v>563</v>
      </c>
      <c r="E1780" s="9" t="s">
        <v>563</v>
      </c>
      <c r="F1780" s="9" t="s">
        <v>563</v>
      </c>
      <c r="G1780" s="9" t="s">
        <v>563</v>
      </c>
    </row>
    <row r="1781" spans="1:7">
      <c r="A1781" s="9" t="s">
        <v>563</v>
      </c>
      <c r="B1781" s="9" t="s">
        <v>563</v>
      </c>
      <c r="C1781" s="9" t="s">
        <v>563</v>
      </c>
      <c r="D1781" s="9" t="s">
        <v>563</v>
      </c>
      <c r="E1781" s="9" t="s">
        <v>563</v>
      </c>
      <c r="F1781" s="9" t="s">
        <v>563</v>
      </c>
      <c r="G1781" s="9" t="s">
        <v>563</v>
      </c>
    </row>
    <row r="1782" spans="1:7">
      <c r="A1782" s="9" t="s">
        <v>563</v>
      </c>
      <c r="B1782" s="9" t="s">
        <v>563</v>
      </c>
      <c r="C1782" s="9" t="s">
        <v>563</v>
      </c>
      <c r="D1782" s="9" t="s">
        <v>563</v>
      </c>
      <c r="E1782" s="9" t="s">
        <v>563</v>
      </c>
      <c r="F1782" s="9" t="s">
        <v>563</v>
      </c>
      <c r="G1782" s="9" t="s">
        <v>563</v>
      </c>
    </row>
    <row r="1783" spans="1:7">
      <c r="A1783" s="9" t="s">
        <v>563</v>
      </c>
      <c r="B1783" s="9" t="s">
        <v>563</v>
      </c>
      <c r="C1783" s="9" t="s">
        <v>563</v>
      </c>
      <c r="D1783" s="9" t="s">
        <v>563</v>
      </c>
      <c r="E1783" s="9" t="s">
        <v>563</v>
      </c>
      <c r="F1783" s="9" t="s">
        <v>563</v>
      </c>
      <c r="G1783" s="9" t="s">
        <v>563</v>
      </c>
    </row>
    <row r="1784" spans="1:7">
      <c r="A1784" s="9" t="s">
        <v>563</v>
      </c>
      <c r="B1784" s="9" t="s">
        <v>563</v>
      </c>
      <c r="C1784" s="9" t="s">
        <v>563</v>
      </c>
      <c r="D1784" s="9" t="s">
        <v>563</v>
      </c>
      <c r="E1784" s="9" t="s">
        <v>563</v>
      </c>
      <c r="F1784" s="9" t="s">
        <v>563</v>
      </c>
      <c r="G1784" s="9" t="s">
        <v>563</v>
      </c>
    </row>
    <row r="1785" spans="1:7">
      <c r="A1785" s="9" t="s">
        <v>563</v>
      </c>
      <c r="B1785" s="9" t="s">
        <v>563</v>
      </c>
      <c r="C1785" s="9" t="s">
        <v>563</v>
      </c>
      <c r="D1785" s="9" t="s">
        <v>563</v>
      </c>
      <c r="E1785" s="9" t="s">
        <v>563</v>
      </c>
      <c r="F1785" s="9" t="s">
        <v>563</v>
      </c>
      <c r="G1785" s="9" t="s">
        <v>563</v>
      </c>
    </row>
    <row r="1786" spans="1:7">
      <c r="A1786" s="9" t="s">
        <v>563</v>
      </c>
      <c r="B1786" s="9" t="s">
        <v>563</v>
      </c>
      <c r="C1786" s="9" t="s">
        <v>563</v>
      </c>
      <c r="D1786" s="9" t="s">
        <v>563</v>
      </c>
      <c r="E1786" s="9" t="s">
        <v>563</v>
      </c>
      <c r="F1786" s="9" t="s">
        <v>563</v>
      </c>
      <c r="G1786" s="9" t="s">
        <v>563</v>
      </c>
    </row>
    <row r="1787" spans="1:7">
      <c r="A1787" s="9" t="s">
        <v>563</v>
      </c>
      <c r="B1787" s="9" t="s">
        <v>563</v>
      </c>
      <c r="C1787" s="9" t="s">
        <v>563</v>
      </c>
      <c r="D1787" s="9" t="s">
        <v>563</v>
      </c>
      <c r="E1787" s="9" t="s">
        <v>563</v>
      </c>
      <c r="F1787" s="9" t="s">
        <v>563</v>
      </c>
      <c r="G1787" s="9" t="s">
        <v>563</v>
      </c>
    </row>
    <row r="1788" spans="1:7">
      <c r="A1788" s="9" t="s">
        <v>563</v>
      </c>
      <c r="B1788" s="9" t="s">
        <v>563</v>
      </c>
      <c r="C1788" s="9" t="s">
        <v>563</v>
      </c>
      <c r="D1788" s="9" t="s">
        <v>563</v>
      </c>
      <c r="E1788" s="9" t="s">
        <v>563</v>
      </c>
      <c r="F1788" s="9" t="s">
        <v>563</v>
      </c>
      <c r="G1788" s="9" t="s">
        <v>563</v>
      </c>
    </row>
    <row r="1789" spans="1:7">
      <c r="A1789" s="9" t="s">
        <v>563</v>
      </c>
      <c r="B1789" s="9" t="s">
        <v>563</v>
      </c>
      <c r="C1789" s="9" t="s">
        <v>563</v>
      </c>
      <c r="D1789" s="9" t="s">
        <v>563</v>
      </c>
      <c r="E1789" s="9" t="s">
        <v>563</v>
      </c>
      <c r="F1789" s="9" t="s">
        <v>563</v>
      </c>
      <c r="G1789" s="9" t="s">
        <v>563</v>
      </c>
    </row>
    <row r="1790" spans="1:7">
      <c r="A1790" s="9" t="s">
        <v>563</v>
      </c>
      <c r="B1790" s="9" t="s">
        <v>563</v>
      </c>
      <c r="C1790" s="9" t="s">
        <v>563</v>
      </c>
      <c r="D1790" s="9" t="s">
        <v>563</v>
      </c>
      <c r="E1790" s="9" t="s">
        <v>563</v>
      </c>
      <c r="F1790" s="9" t="s">
        <v>563</v>
      </c>
      <c r="G1790" s="9" t="s">
        <v>563</v>
      </c>
    </row>
    <row r="1791" spans="1:7">
      <c r="A1791" s="9" t="s">
        <v>563</v>
      </c>
      <c r="B1791" s="9" t="s">
        <v>563</v>
      </c>
      <c r="C1791" s="9" t="s">
        <v>563</v>
      </c>
      <c r="D1791" s="9" t="s">
        <v>563</v>
      </c>
      <c r="E1791" s="9" t="s">
        <v>563</v>
      </c>
      <c r="F1791" s="9" t="s">
        <v>563</v>
      </c>
      <c r="G1791" s="9" t="s">
        <v>563</v>
      </c>
    </row>
    <row r="1792" spans="1:7">
      <c r="A1792" s="9" t="s">
        <v>563</v>
      </c>
      <c r="B1792" s="9" t="s">
        <v>563</v>
      </c>
      <c r="C1792" s="9" t="s">
        <v>563</v>
      </c>
      <c r="D1792" s="9" t="s">
        <v>563</v>
      </c>
      <c r="E1792" s="9" t="s">
        <v>563</v>
      </c>
      <c r="F1792" s="9" t="s">
        <v>563</v>
      </c>
      <c r="G1792" s="9" t="s">
        <v>563</v>
      </c>
    </row>
    <row r="1793" spans="1:7">
      <c r="A1793" s="9" t="s">
        <v>563</v>
      </c>
      <c r="B1793" s="9" t="s">
        <v>563</v>
      </c>
      <c r="C1793" s="9" t="s">
        <v>563</v>
      </c>
      <c r="D1793" s="9" t="s">
        <v>563</v>
      </c>
      <c r="E1793" s="9" t="s">
        <v>563</v>
      </c>
      <c r="F1793" s="9" t="s">
        <v>563</v>
      </c>
      <c r="G1793" s="9" t="s">
        <v>563</v>
      </c>
    </row>
    <row r="1794" spans="1:7">
      <c r="A1794" s="9" t="s">
        <v>563</v>
      </c>
      <c r="B1794" s="9" t="s">
        <v>563</v>
      </c>
      <c r="C1794" s="9" t="s">
        <v>563</v>
      </c>
      <c r="D1794" s="9" t="s">
        <v>563</v>
      </c>
      <c r="E1794" s="9" t="s">
        <v>563</v>
      </c>
      <c r="F1794" s="9" t="s">
        <v>563</v>
      </c>
      <c r="G1794" s="9" t="s">
        <v>563</v>
      </c>
    </row>
    <row r="1795" spans="1:7">
      <c r="A1795" s="9" t="s">
        <v>563</v>
      </c>
      <c r="B1795" s="9" t="s">
        <v>563</v>
      </c>
      <c r="C1795" s="9" t="s">
        <v>563</v>
      </c>
      <c r="D1795" s="9" t="s">
        <v>563</v>
      </c>
      <c r="E1795" s="9" t="s">
        <v>563</v>
      </c>
      <c r="F1795" s="9" t="s">
        <v>563</v>
      </c>
      <c r="G1795" s="9" t="s">
        <v>563</v>
      </c>
    </row>
    <row r="1796" spans="1:7">
      <c r="A1796" s="9" t="s">
        <v>563</v>
      </c>
      <c r="B1796" s="9" t="s">
        <v>563</v>
      </c>
      <c r="C1796" s="9" t="s">
        <v>563</v>
      </c>
      <c r="D1796" s="9" t="s">
        <v>563</v>
      </c>
      <c r="E1796" s="9" t="s">
        <v>563</v>
      </c>
      <c r="F1796" s="9" t="s">
        <v>563</v>
      </c>
      <c r="G1796" s="9" t="s">
        <v>563</v>
      </c>
    </row>
    <row r="1797" spans="1:7">
      <c r="A1797" s="9" t="s">
        <v>563</v>
      </c>
      <c r="B1797" s="9" t="s">
        <v>563</v>
      </c>
      <c r="C1797" s="9" t="s">
        <v>563</v>
      </c>
      <c r="D1797" s="9" t="s">
        <v>563</v>
      </c>
      <c r="E1797" s="9" t="s">
        <v>563</v>
      </c>
      <c r="F1797" s="9" t="s">
        <v>563</v>
      </c>
      <c r="G1797" s="9" t="s">
        <v>563</v>
      </c>
    </row>
    <row r="1798" spans="1:7">
      <c r="A1798" s="9" t="s">
        <v>563</v>
      </c>
      <c r="B1798" s="9" t="s">
        <v>563</v>
      </c>
      <c r="C1798" s="9" t="s">
        <v>563</v>
      </c>
      <c r="D1798" s="9" t="s">
        <v>563</v>
      </c>
      <c r="E1798" s="9" t="s">
        <v>563</v>
      </c>
      <c r="F1798" s="9" t="s">
        <v>563</v>
      </c>
      <c r="G1798" s="9" t="s">
        <v>563</v>
      </c>
    </row>
    <row r="1799" spans="1:7">
      <c r="A1799" s="9" t="s">
        <v>563</v>
      </c>
      <c r="B1799" s="9" t="s">
        <v>563</v>
      </c>
      <c r="C1799" s="9" t="s">
        <v>563</v>
      </c>
      <c r="D1799" s="9" t="s">
        <v>563</v>
      </c>
      <c r="E1799" s="9" t="s">
        <v>563</v>
      </c>
      <c r="F1799" s="9" t="s">
        <v>563</v>
      </c>
      <c r="G1799" s="9" t="s">
        <v>563</v>
      </c>
    </row>
    <row r="1800" spans="1:7">
      <c r="A1800" s="9" t="s">
        <v>563</v>
      </c>
      <c r="B1800" s="9" t="s">
        <v>563</v>
      </c>
      <c r="C1800" s="9" t="s">
        <v>563</v>
      </c>
      <c r="D1800" s="9" t="s">
        <v>563</v>
      </c>
      <c r="E1800" s="9" t="s">
        <v>563</v>
      </c>
      <c r="F1800" s="9" t="s">
        <v>563</v>
      </c>
      <c r="G1800" s="9" t="s">
        <v>563</v>
      </c>
    </row>
    <row r="1801" spans="1:7">
      <c r="A1801" s="9" t="s">
        <v>563</v>
      </c>
      <c r="B1801" s="9" t="s">
        <v>563</v>
      </c>
      <c r="C1801" s="9" t="s">
        <v>563</v>
      </c>
      <c r="D1801" s="9" t="s">
        <v>563</v>
      </c>
      <c r="E1801" s="9" t="s">
        <v>563</v>
      </c>
      <c r="F1801" s="9" t="s">
        <v>563</v>
      </c>
      <c r="G1801" s="9" t="s">
        <v>563</v>
      </c>
    </row>
    <row r="1802" spans="1:7">
      <c r="A1802" s="9" t="s">
        <v>563</v>
      </c>
      <c r="B1802" s="9" t="s">
        <v>563</v>
      </c>
      <c r="C1802" s="9" t="s">
        <v>563</v>
      </c>
      <c r="D1802" s="9" t="s">
        <v>563</v>
      </c>
      <c r="E1802" s="9" t="s">
        <v>563</v>
      </c>
      <c r="F1802" s="9" t="s">
        <v>563</v>
      </c>
      <c r="G1802" s="9" t="s">
        <v>563</v>
      </c>
    </row>
    <row r="1803" spans="1:7">
      <c r="A1803" s="9" t="s">
        <v>563</v>
      </c>
      <c r="B1803" s="9" t="s">
        <v>563</v>
      </c>
      <c r="C1803" s="9" t="s">
        <v>563</v>
      </c>
      <c r="D1803" s="9" t="s">
        <v>563</v>
      </c>
      <c r="E1803" s="9" t="s">
        <v>563</v>
      </c>
      <c r="F1803" s="9" t="s">
        <v>563</v>
      </c>
      <c r="G1803" s="9" t="s">
        <v>563</v>
      </c>
    </row>
    <row r="1804" spans="1:7">
      <c r="A1804" s="9" t="s">
        <v>563</v>
      </c>
      <c r="B1804" s="9" t="s">
        <v>563</v>
      </c>
      <c r="C1804" s="9" t="s">
        <v>563</v>
      </c>
      <c r="D1804" s="9" t="s">
        <v>563</v>
      </c>
      <c r="E1804" s="9" t="s">
        <v>563</v>
      </c>
      <c r="F1804" s="9" t="s">
        <v>563</v>
      </c>
      <c r="G1804" s="9" t="s">
        <v>563</v>
      </c>
    </row>
    <row r="1805" spans="1:7">
      <c r="A1805" s="9" t="s">
        <v>563</v>
      </c>
      <c r="B1805" s="9" t="s">
        <v>563</v>
      </c>
      <c r="C1805" s="9" t="s">
        <v>563</v>
      </c>
      <c r="D1805" s="9" t="s">
        <v>563</v>
      </c>
      <c r="E1805" s="9" t="s">
        <v>563</v>
      </c>
      <c r="F1805" s="9" t="s">
        <v>563</v>
      </c>
      <c r="G1805" s="9" t="s">
        <v>563</v>
      </c>
    </row>
    <row r="1806" spans="1:7">
      <c r="A1806" s="9" t="s">
        <v>563</v>
      </c>
      <c r="B1806" s="9" t="s">
        <v>563</v>
      </c>
      <c r="C1806" s="9" t="s">
        <v>563</v>
      </c>
      <c r="D1806" s="9" t="s">
        <v>563</v>
      </c>
      <c r="E1806" s="9" t="s">
        <v>563</v>
      </c>
      <c r="F1806" s="9" t="s">
        <v>563</v>
      </c>
      <c r="G1806" s="9" t="s">
        <v>563</v>
      </c>
    </row>
    <row r="1807" spans="1:7">
      <c r="A1807" s="9" t="s">
        <v>563</v>
      </c>
      <c r="B1807" s="9" t="s">
        <v>563</v>
      </c>
      <c r="C1807" s="9" t="s">
        <v>563</v>
      </c>
      <c r="D1807" s="9" t="s">
        <v>563</v>
      </c>
      <c r="E1807" s="9" t="s">
        <v>563</v>
      </c>
      <c r="F1807" s="9" t="s">
        <v>563</v>
      </c>
      <c r="G1807" s="9" t="s">
        <v>563</v>
      </c>
    </row>
    <row r="1808" spans="1:7">
      <c r="A1808" s="9" t="s">
        <v>563</v>
      </c>
      <c r="B1808" s="9" t="s">
        <v>563</v>
      </c>
      <c r="C1808" s="9" t="s">
        <v>563</v>
      </c>
      <c r="D1808" s="9" t="s">
        <v>563</v>
      </c>
      <c r="E1808" s="9" t="s">
        <v>563</v>
      </c>
      <c r="F1808" s="9" t="s">
        <v>563</v>
      </c>
      <c r="G1808" s="9" t="s">
        <v>563</v>
      </c>
    </row>
    <row r="1809" spans="1:7">
      <c r="A1809" s="9" t="s">
        <v>563</v>
      </c>
      <c r="B1809" s="9" t="s">
        <v>563</v>
      </c>
      <c r="C1809" s="9" t="s">
        <v>563</v>
      </c>
      <c r="D1809" s="9" t="s">
        <v>563</v>
      </c>
      <c r="E1809" s="9" t="s">
        <v>563</v>
      </c>
      <c r="F1809" s="9" t="s">
        <v>563</v>
      </c>
      <c r="G1809" s="9" t="s">
        <v>563</v>
      </c>
    </row>
    <row r="1810" spans="1:7">
      <c r="A1810" s="9" t="s">
        <v>563</v>
      </c>
      <c r="B1810" s="9" t="s">
        <v>563</v>
      </c>
      <c r="C1810" s="9" t="s">
        <v>563</v>
      </c>
      <c r="D1810" s="9" t="s">
        <v>563</v>
      </c>
      <c r="E1810" s="9" t="s">
        <v>563</v>
      </c>
      <c r="F1810" s="9" t="s">
        <v>563</v>
      </c>
      <c r="G1810" s="9" t="s">
        <v>563</v>
      </c>
    </row>
    <row r="1811" spans="1:7">
      <c r="A1811" s="9" t="s">
        <v>563</v>
      </c>
      <c r="B1811" s="9" t="s">
        <v>563</v>
      </c>
      <c r="C1811" s="9" t="s">
        <v>563</v>
      </c>
      <c r="D1811" s="9" t="s">
        <v>563</v>
      </c>
      <c r="E1811" s="9" t="s">
        <v>563</v>
      </c>
      <c r="F1811" s="9" t="s">
        <v>563</v>
      </c>
      <c r="G1811" s="9" t="s">
        <v>563</v>
      </c>
    </row>
    <row r="1812" spans="1:7">
      <c r="A1812" s="9" t="s">
        <v>563</v>
      </c>
      <c r="B1812" s="9" t="s">
        <v>563</v>
      </c>
      <c r="C1812" s="9" t="s">
        <v>563</v>
      </c>
      <c r="D1812" s="9" t="s">
        <v>563</v>
      </c>
      <c r="E1812" s="9" t="s">
        <v>563</v>
      </c>
      <c r="F1812" s="9" t="s">
        <v>563</v>
      </c>
      <c r="G1812" s="9" t="s">
        <v>563</v>
      </c>
    </row>
    <row r="1813" spans="1:7">
      <c r="A1813" s="9" t="s">
        <v>563</v>
      </c>
      <c r="B1813" s="9" t="s">
        <v>563</v>
      </c>
      <c r="C1813" s="9" t="s">
        <v>563</v>
      </c>
      <c r="D1813" s="9" t="s">
        <v>563</v>
      </c>
      <c r="E1813" s="9" t="s">
        <v>563</v>
      </c>
      <c r="F1813" s="9" t="s">
        <v>563</v>
      </c>
      <c r="G1813" s="9" t="s">
        <v>563</v>
      </c>
    </row>
    <row r="1814" spans="1:7">
      <c r="A1814" s="9" t="s">
        <v>563</v>
      </c>
      <c r="B1814" s="9" t="s">
        <v>563</v>
      </c>
      <c r="C1814" s="9" t="s">
        <v>563</v>
      </c>
      <c r="D1814" s="9" t="s">
        <v>563</v>
      </c>
      <c r="E1814" s="9" t="s">
        <v>563</v>
      </c>
      <c r="F1814" s="9" t="s">
        <v>563</v>
      </c>
      <c r="G1814" s="9" t="s">
        <v>563</v>
      </c>
    </row>
    <row r="1815" spans="1:7">
      <c r="A1815" s="9" t="s">
        <v>563</v>
      </c>
      <c r="B1815" s="9" t="s">
        <v>563</v>
      </c>
      <c r="C1815" s="9" t="s">
        <v>563</v>
      </c>
      <c r="D1815" s="9" t="s">
        <v>563</v>
      </c>
      <c r="E1815" s="9" t="s">
        <v>563</v>
      </c>
      <c r="F1815" s="9" t="s">
        <v>563</v>
      </c>
      <c r="G1815" s="9" t="s">
        <v>563</v>
      </c>
    </row>
    <row r="1816" spans="1:7">
      <c r="A1816" s="9" t="s">
        <v>563</v>
      </c>
      <c r="B1816" s="9" t="s">
        <v>563</v>
      </c>
      <c r="C1816" s="9" t="s">
        <v>563</v>
      </c>
      <c r="D1816" s="9" t="s">
        <v>563</v>
      </c>
      <c r="E1816" s="9" t="s">
        <v>563</v>
      </c>
      <c r="F1816" s="9" t="s">
        <v>563</v>
      </c>
      <c r="G1816" s="9" t="s">
        <v>563</v>
      </c>
    </row>
    <row r="1817" spans="1:7">
      <c r="A1817" s="9" t="s">
        <v>563</v>
      </c>
      <c r="B1817" s="9" t="s">
        <v>563</v>
      </c>
      <c r="C1817" s="9" t="s">
        <v>563</v>
      </c>
      <c r="D1817" s="9" t="s">
        <v>563</v>
      </c>
      <c r="E1817" s="9" t="s">
        <v>563</v>
      </c>
      <c r="F1817" s="9" t="s">
        <v>563</v>
      </c>
      <c r="G1817" s="9" t="s">
        <v>563</v>
      </c>
    </row>
    <row r="1818" spans="1:7">
      <c r="A1818" s="9" t="s">
        <v>563</v>
      </c>
      <c r="B1818" s="9" t="s">
        <v>563</v>
      </c>
      <c r="C1818" s="9" t="s">
        <v>563</v>
      </c>
      <c r="D1818" s="9" t="s">
        <v>563</v>
      </c>
      <c r="E1818" s="9" t="s">
        <v>563</v>
      </c>
      <c r="F1818" s="9" t="s">
        <v>563</v>
      </c>
      <c r="G1818" s="9" t="s">
        <v>563</v>
      </c>
    </row>
    <row r="1819" spans="1:7">
      <c r="A1819" s="9" t="s">
        <v>563</v>
      </c>
      <c r="B1819" s="9" t="s">
        <v>563</v>
      </c>
      <c r="C1819" s="9" t="s">
        <v>563</v>
      </c>
      <c r="D1819" s="9" t="s">
        <v>563</v>
      </c>
      <c r="E1819" s="9" t="s">
        <v>563</v>
      </c>
      <c r="F1819" s="9" t="s">
        <v>563</v>
      </c>
      <c r="G1819" s="9" t="s">
        <v>563</v>
      </c>
    </row>
    <row r="1820" spans="1:7">
      <c r="A1820" s="9" t="s">
        <v>563</v>
      </c>
      <c r="B1820" s="9" t="s">
        <v>563</v>
      </c>
      <c r="C1820" s="9" t="s">
        <v>563</v>
      </c>
      <c r="D1820" s="9" t="s">
        <v>563</v>
      </c>
      <c r="E1820" s="9" t="s">
        <v>563</v>
      </c>
      <c r="F1820" s="9" t="s">
        <v>563</v>
      </c>
      <c r="G1820" s="9" t="s">
        <v>563</v>
      </c>
    </row>
    <row r="1821" spans="1:7">
      <c r="A1821" s="9" t="s">
        <v>563</v>
      </c>
      <c r="B1821" s="9" t="s">
        <v>563</v>
      </c>
      <c r="C1821" s="9" t="s">
        <v>563</v>
      </c>
      <c r="D1821" s="9" t="s">
        <v>563</v>
      </c>
      <c r="E1821" s="9" t="s">
        <v>563</v>
      </c>
      <c r="F1821" s="9" t="s">
        <v>563</v>
      </c>
      <c r="G1821" s="9" t="s">
        <v>563</v>
      </c>
    </row>
    <row r="1822" spans="1:7">
      <c r="A1822" s="9" t="s">
        <v>563</v>
      </c>
      <c r="B1822" s="9" t="s">
        <v>563</v>
      </c>
      <c r="C1822" s="9" t="s">
        <v>563</v>
      </c>
      <c r="D1822" s="9" t="s">
        <v>563</v>
      </c>
      <c r="E1822" s="9" t="s">
        <v>563</v>
      </c>
      <c r="F1822" s="9" t="s">
        <v>563</v>
      </c>
      <c r="G1822" s="9" t="s">
        <v>563</v>
      </c>
    </row>
    <row r="1823" spans="1:7">
      <c r="A1823" s="9" t="s">
        <v>563</v>
      </c>
      <c r="B1823" s="9" t="s">
        <v>563</v>
      </c>
      <c r="C1823" s="9" t="s">
        <v>563</v>
      </c>
      <c r="D1823" s="9" t="s">
        <v>563</v>
      </c>
      <c r="E1823" s="9" t="s">
        <v>563</v>
      </c>
      <c r="F1823" s="9" t="s">
        <v>563</v>
      </c>
      <c r="G1823" s="9" t="s">
        <v>563</v>
      </c>
    </row>
    <row r="1824" spans="1:7">
      <c r="A1824" s="9" t="s">
        <v>563</v>
      </c>
      <c r="B1824" s="9" t="s">
        <v>563</v>
      </c>
      <c r="C1824" s="9" t="s">
        <v>563</v>
      </c>
      <c r="D1824" s="9" t="s">
        <v>563</v>
      </c>
      <c r="E1824" s="9" t="s">
        <v>563</v>
      </c>
      <c r="F1824" s="9" t="s">
        <v>563</v>
      </c>
      <c r="G1824" s="9" t="s">
        <v>563</v>
      </c>
    </row>
    <row r="1825" spans="1:7">
      <c r="A1825" s="9" t="s">
        <v>563</v>
      </c>
      <c r="B1825" s="9" t="s">
        <v>563</v>
      </c>
      <c r="C1825" s="9" t="s">
        <v>563</v>
      </c>
      <c r="D1825" s="9" t="s">
        <v>563</v>
      </c>
      <c r="E1825" s="9" t="s">
        <v>563</v>
      </c>
      <c r="F1825" s="9" t="s">
        <v>563</v>
      </c>
      <c r="G1825" s="9" t="s">
        <v>563</v>
      </c>
    </row>
    <row r="1826" spans="1:7">
      <c r="A1826" s="9" t="s">
        <v>563</v>
      </c>
      <c r="B1826" s="9" t="s">
        <v>563</v>
      </c>
      <c r="C1826" s="9" t="s">
        <v>563</v>
      </c>
      <c r="D1826" s="9" t="s">
        <v>563</v>
      </c>
      <c r="E1826" s="9" t="s">
        <v>563</v>
      </c>
      <c r="F1826" s="9" t="s">
        <v>563</v>
      </c>
      <c r="G1826" s="9" t="s">
        <v>563</v>
      </c>
    </row>
    <row r="1827" spans="1:7">
      <c r="A1827" s="9" t="s">
        <v>563</v>
      </c>
      <c r="B1827" s="9" t="s">
        <v>563</v>
      </c>
      <c r="C1827" s="9" t="s">
        <v>563</v>
      </c>
      <c r="D1827" s="9" t="s">
        <v>563</v>
      </c>
      <c r="E1827" s="9" t="s">
        <v>563</v>
      </c>
      <c r="F1827" s="9" t="s">
        <v>563</v>
      </c>
      <c r="G1827" s="9" t="s">
        <v>563</v>
      </c>
    </row>
    <row r="1828" spans="1:7">
      <c r="A1828" s="9" t="s">
        <v>563</v>
      </c>
      <c r="B1828" s="9" t="s">
        <v>563</v>
      </c>
      <c r="C1828" s="9" t="s">
        <v>563</v>
      </c>
      <c r="D1828" s="9" t="s">
        <v>563</v>
      </c>
      <c r="E1828" s="9" t="s">
        <v>563</v>
      </c>
      <c r="F1828" s="9" t="s">
        <v>563</v>
      </c>
      <c r="G1828" s="9" t="s">
        <v>563</v>
      </c>
    </row>
    <row r="1829" spans="1:7">
      <c r="A1829" s="9" t="s">
        <v>563</v>
      </c>
      <c r="B1829" s="9" t="s">
        <v>563</v>
      </c>
      <c r="C1829" s="9" t="s">
        <v>563</v>
      </c>
      <c r="D1829" s="9" t="s">
        <v>563</v>
      </c>
      <c r="E1829" s="9" t="s">
        <v>563</v>
      </c>
      <c r="F1829" s="9" t="s">
        <v>563</v>
      </c>
      <c r="G1829" s="9" t="s">
        <v>563</v>
      </c>
    </row>
    <row r="1830" spans="1:7">
      <c r="A1830" s="9" t="s">
        <v>563</v>
      </c>
      <c r="B1830" s="9" t="s">
        <v>563</v>
      </c>
      <c r="C1830" s="9" t="s">
        <v>563</v>
      </c>
      <c r="D1830" s="9" t="s">
        <v>563</v>
      </c>
      <c r="E1830" s="9" t="s">
        <v>563</v>
      </c>
      <c r="F1830" s="9" t="s">
        <v>563</v>
      </c>
      <c r="G1830" s="9" t="s">
        <v>563</v>
      </c>
    </row>
    <row r="1831" spans="1:7">
      <c r="A1831" s="9" t="s">
        <v>563</v>
      </c>
      <c r="B1831" s="9" t="s">
        <v>563</v>
      </c>
      <c r="C1831" s="9" t="s">
        <v>563</v>
      </c>
      <c r="D1831" s="9" t="s">
        <v>563</v>
      </c>
      <c r="E1831" s="9" t="s">
        <v>563</v>
      </c>
      <c r="F1831" s="9" t="s">
        <v>563</v>
      </c>
      <c r="G1831" s="9" t="s">
        <v>563</v>
      </c>
    </row>
    <row r="1832" spans="1:7">
      <c r="A1832" s="9" t="s">
        <v>563</v>
      </c>
      <c r="B1832" s="9" t="s">
        <v>563</v>
      </c>
      <c r="C1832" s="9" t="s">
        <v>563</v>
      </c>
      <c r="D1832" s="9" t="s">
        <v>563</v>
      </c>
      <c r="E1832" s="9" t="s">
        <v>563</v>
      </c>
      <c r="F1832" s="9" t="s">
        <v>563</v>
      </c>
      <c r="G1832" s="9" t="s">
        <v>563</v>
      </c>
    </row>
    <row r="1833" spans="1:7">
      <c r="A1833" s="9" t="s">
        <v>563</v>
      </c>
      <c r="B1833" s="9" t="s">
        <v>563</v>
      </c>
      <c r="C1833" s="9" t="s">
        <v>563</v>
      </c>
      <c r="D1833" s="9" t="s">
        <v>563</v>
      </c>
      <c r="E1833" s="9" t="s">
        <v>563</v>
      </c>
      <c r="F1833" s="9" t="s">
        <v>563</v>
      </c>
      <c r="G1833" s="9" t="s">
        <v>563</v>
      </c>
    </row>
    <row r="1834" spans="1:7">
      <c r="A1834" s="9" t="s">
        <v>563</v>
      </c>
      <c r="B1834" s="9" t="s">
        <v>563</v>
      </c>
      <c r="C1834" s="9" t="s">
        <v>563</v>
      </c>
      <c r="D1834" s="9" t="s">
        <v>563</v>
      </c>
      <c r="E1834" s="9" t="s">
        <v>563</v>
      </c>
      <c r="F1834" s="9" t="s">
        <v>563</v>
      </c>
      <c r="G1834" s="9" t="s">
        <v>563</v>
      </c>
    </row>
    <row r="1835" spans="1:7">
      <c r="A1835" s="9" t="s">
        <v>563</v>
      </c>
      <c r="B1835" s="9" t="s">
        <v>563</v>
      </c>
      <c r="C1835" s="9" t="s">
        <v>563</v>
      </c>
      <c r="D1835" s="9" t="s">
        <v>563</v>
      </c>
      <c r="E1835" s="9" t="s">
        <v>563</v>
      </c>
      <c r="F1835" s="9" t="s">
        <v>563</v>
      </c>
      <c r="G1835" s="9" t="s">
        <v>563</v>
      </c>
    </row>
    <row r="1836" spans="1:7">
      <c r="A1836" s="9" t="s">
        <v>563</v>
      </c>
      <c r="B1836" s="9" t="s">
        <v>563</v>
      </c>
      <c r="C1836" s="9" t="s">
        <v>563</v>
      </c>
      <c r="D1836" s="9" t="s">
        <v>563</v>
      </c>
      <c r="E1836" s="9" t="s">
        <v>563</v>
      </c>
      <c r="F1836" s="9" t="s">
        <v>563</v>
      </c>
      <c r="G1836" s="9" t="s">
        <v>563</v>
      </c>
    </row>
    <row r="1837" spans="1:7">
      <c r="A1837" s="9" t="s">
        <v>563</v>
      </c>
      <c r="B1837" s="9" t="s">
        <v>563</v>
      </c>
      <c r="C1837" s="9" t="s">
        <v>563</v>
      </c>
      <c r="D1837" s="9" t="s">
        <v>563</v>
      </c>
      <c r="E1837" s="9" t="s">
        <v>563</v>
      </c>
      <c r="F1837" s="9" t="s">
        <v>563</v>
      </c>
      <c r="G1837" s="9" t="s">
        <v>563</v>
      </c>
    </row>
    <row r="1838" spans="1:7">
      <c r="A1838" s="9" t="s">
        <v>563</v>
      </c>
      <c r="B1838" s="9" t="s">
        <v>563</v>
      </c>
      <c r="C1838" s="9" t="s">
        <v>563</v>
      </c>
      <c r="D1838" s="9" t="s">
        <v>563</v>
      </c>
      <c r="E1838" s="9" t="s">
        <v>563</v>
      </c>
      <c r="F1838" s="9" t="s">
        <v>563</v>
      </c>
      <c r="G1838" s="9" t="s">
        <v>563</v>
      </c>
    </row>
    <row r="1839" spans="1:7">
      <c r="A1839" s="9" t="s">
        <v>563</v>
      </c>
      <c r="B1839" s="9" t="s">
        <v>563</v>
      </c>
      <c r="C1839" s="9" t="s">
        <v>563</v>
      </c>
      <c r="D1839" s="9" t="s">
        <v>563</v>
      </c>
      <c r="E1839" s="9" t="s">
        <v>563</v>
      </c>
      <c r="F1839" s="9" t="s">
        <v>563</v>
      </c>
      <c r="G1839" s="9" t="s">
        <v>563</v>
      </c>
    </row>
    <row r="1840" spans="1:7">
      <c r="A1840" s="9" t="s">
        <v>563</v>
      </c>
      <c r="B1840" s="9" t="s">
        <v>563</v>
      </c>
      <c r="C1840" s="9" t="s">
        <v>563</v>
      </c>
      <c r="D1840" s="9" t="s">
        <v>563</v>
      </c>
      <c r="E1840" s="9" t="s">
        <v>563</v>
      </c>
      <c r="F1840" s="9" t="s">
        <v>563</v>
      </c>
      <c r="G1840" s="9" t="s">
        <v>563</v>
      </c>
    </row>
    <row r="1841" spans="1:7">
      <c r="A1841" s="9" t="s">
        <v>563</v>
      </c>
      <c r="B1841" s="9" t="s">
        <v>563</v>
      </c>
      <c r="C1841" s="9" t="s">
        <v>563</v>
      </c>
      <c r="D1841" s="9" t="s">
        <v>563</v>
      </c>
      <c r="E1841" s="9" t="s">
        <v>563</v>
      </c>
      <c r="F1841" s="9" t="s">
        <v>563</v>
      </c>
      <c r="G1841" s="9" t="s">
        <v>563</v>
      </c>
    </row>
    <row r="1842" spans="1:7">
      <c r="A1842" s="9" t="s">
        <v>563</v>
      </c>
      <c r="B1842" s="9" t="s">
        <v>563</v>
      </c>
      <c r="C1842" s="9" t="s">
        <v>563</v>
      </c>
      <c r="D1842" s="9" t="s">
        <v>563</v>
      </c>
      <c r="E1842" s="9" t="s">
        <v>563</v>
      </c>
      <c r="F1842" s="9" t="s">
        <v>563</v>
      </c>
      <c r="G1842" s="9" t="s">
        <v>563</v>
      </c>
    </row>
    <row r="1843" spans="1:7">
      <c r="A1843" s="9" t="s">
        <v>563</v>
      </c>
      <c r="B1843" s="9" t="s">
        <v>563</v>
      </c>
      <c r="C1843" s="9" t="s">
        <v>563</v>
      </c>
      <c r="D1843" s="9" t="s">
        <v>563</v>
      </c>
      <c r="E1843" s="9" t="s">
        <v>563</v>
      </c>
      <c r="F1843" s="9" t="s">
        <v>563</v>
      </c>
      <c r="G1843" s="9" t="s">
        <v>563</v>
      </c>
    </row>
    <row r="1844" spans="1:7">
      <c r="A1844" s="9" t="s">
        <v>563</v>
      </c>
      <c r="B1844" s="9" t="s">
        <v>563</v>
      </c>
      <c r="C1844" s="9" t="s">
        <v>563</v>
      </c>
      <c r="D1844" s="9" t="s">
        <v>563</v>
      </c>
      <c r="E1844" s="9" t="s">
        <v>563</v>
      </c>
      <c r="F1844" s="9" t="s">
        <v>563</v>
      </c>
      <c r="G1844" s="9" t="s">
        <v>563</v>
      </c>
    </row>
    <row r="1845" spans="1:7">
      <c r="A1845" s="9" t="s">
        <v>563</v>
      </c>
      <c r="B1845" s="9" t="s">
        <v>563</v>
      </c>
      <c r="C1845" s="9" t="s">
        <v>563</v>
      </c>
      <c r="D1845" s="9" t="s">
        <v>563</v>
      </c>
      <c r="E1845" s="9" t="s">
        <v>563</v>
      </c>
      <c r="F1845" s="9" t="s">
        <v>563</v>
      </c>
      <c r="G1845" s="9" t="s">
        <v>563</v>
      </c>
    </row>
    <row r="1846" spans="1:7">
      <c r="A1846" s="9" t="s">
        <v>563</v>
      </c>
      <c r="B1846" s="9" t="s">
        <v>563</v>
      </c>
      <c r="C1846" s="9" t="s">
        <v>563</v>
      </c>
      <c r="D1846" s="9" t="s">
        <v>563</v>
      </c>
      <c r="E1846" s="9" t="s">
        <v>563</v>
      </c>
      <c r="F1846" s="9" t="s">
        <v>563</v>
      </c>
      <c r="G1846" s="9" t="s">
        <v>563</v>
      </c>
    </row>
    <row r="1847" spans="1:7">
      <c r="A1847" s="9" t="s">
        <v>563</v>
      </c>
      <c r="B1847" s="9" t="s">
        <v>563</v>
      </c>
      <c r="C1847" s="9" t="s">
        <v>563</v>
      </c>
      <c r="D1847" s="9" t="s">
        <v>563</v>
      </c>
      <c r="E1847" s="9" t="s">
        <v>563</v>
      </c>
      <c r="F1847" s="9" t="s">
        <v>563</v>
      </c>
      <c r="G1847" s="9" t="s">
        <v>563</v>
      </c>
    </row>
    <row r="1848" spans="1:7">
      <c r="A1848" s="9" t="s">
        <v>563</v>
      </c>
      <c r="B1848" s="9" t="s">
        <v>563</v>
      </c>
      <c r="C1848" s="9" t="s">
        <v>563</v>
      </c>
      <c r="D1848" s="9" t="s">
        <v>563</v>
      </c>
      <c r="E1848" s="9" t="s">
        <v>563</v>
      </c>
      <c r="F1848" s="9" t="s">
        <v>563</v>
      </c>
      <c r="G1848" s="9" t="s">
        <v>563</v>
      </c>
    </row>
    <row r="1849" spans="1:7">
      <c r="A1849" s="9" t="s">
        <v>563</v>
      </c>
      <c r="B1849" s="9" t="s">
        <v>563</v>
      </c>
      <c r="C1849" s="9" t="s">
        <v>563</v>
      </c>
      <c r="D1849" s="9" t="s">
        <v>563</v>
      </c>
      <c r="E1849" s="9" t="s">
        <v>563</v>
      </c>
      <c r="F1849" s="9" t="s">
        <v>563</v>
      </c>
      <c r="G1849" s="9" t="s">
        <v>563</v>
      </c>
    </row>
    <row r="1850" spans="1:7">
      <c r="A1850" s="9" t="s">
        <v>563</v>
      </c>
      <c r="B1850" s="9" t="s">
        <v>563</v>
      </c>
      <c r="C1850" s="9" t="s">
        <v>563</v>
      </c>
      <c r="D1850" s="9" t="s">
        <v>563</v>
      </c>
      <c r="E1850" s="9" t="s">
        <v>563</v>
      </c>
      <c r="F1850" s="9" t="s">
        <v>563</v>
      </c>
      <c r="G1850" s="9" t="s">
        <v>563</v>
      </c>
    </row>
    <row r="1851" spans="1:7">
      <c r="A1851" s="9" t="s">
        <v>563</v>
      </c>
      <c r="B1851" s="9" t="s">
        <v>563</v>
      </c>
      <c r="C1851" s="9" t="s">
        <v>563</v>
      </c>
      <c r="D1851" s="9" t="s">
        <v>563</v>
      </c>
      <c r="E1851" s="9" t="s">
        <v>563</v>
      </c>
      <c r="F1851" s="9" t="s">
        <v>563</v>
      </c>
      <c r="G1851" s="9" t="s">
        <v>563</v>
      </c>
    </row>
    <row r="1852" spans="1:7">
      <c r="A1852" s="9" t="s">
        <v>563</v>
      </c>
      <c r="B1852" s="9" t="s">
        <v>563</v>
      </c>
      <c r="C1852" s="9" t="s">
        <v>563</v>
      </c>
      <c r="D1852" s="9" t="s">
        <v>563</v>
      </c>
      <c r="E1852" s="9" t="s">
        <v>563</v>
      </c>
      <c r="F1852" s="9" t="s">
        <v>563</v>
      </c>
      <c r="G1852" s="9" t="s">
        <v>563</v>
      </c>
    </row>
    <row r="1853" spans="1:7">
      <c r="A1853" s="9" t="s">
        <v>563</v>
      </c>
      <c r="B1853" s="9" t="s">
        <v>563</v>
      </c>
      <c r="C1853" s="9" t="s">
        <v>563</v>
      </c>
      <c r="D1853" s="9" t="s">
        <v>563</v>
      </c>
      <c r="E1853" s="9" t="s">
        <v>563</v>
      </c>
      <c r="F1853" s="9" t="s">
        <v>563</v>
      </c>
      <c r="G1853" s="9" t="s">
        <v>563</v>
      </c>
    </row>
    <row r="1854" spans="1:7">
      <c r="A1854" s="9" t="s">
        <v>563</v>
      </c>
      <c r="B1854" s="9" t="s">
        <v>563</v>
      </c>
      <c r="C1854" s="9" t="s">
        <v>563</v>
      </c>
      <c r="D1854" s="9" t="s">
        <v>563</v>
      </c>
      <c r="E1854" s="9" t="s">
        <v>563</v>
      </c>
      <c r="F1854" s="9" t="s">
        <v>563</v>
      </c>
      <c r="G1854" s="9" t="s">
        <v>563</v>
      </c>
    </row>
    <row r="1855" spans="1:7">
      <c r="A1855" s="9" t="s">
        <v>563</v>
      </c>
      <c r="B1855" s="9" t="s">
        <v>563</v>
      </c>
      <c r="C1855" s="9" t="s">
        <v>563</v>
      </c>
      <c r="D1855" s="9" t="s">
        <v>563</v>
      </c>
      <c r="E1855" s="9" t="s">
        <v>563</v>
      </c>
      <c r="F1855" s="9" t="s">
        <v>563</v>
      </c>
      <c r="G1855" s="9" t="s">
        <v>563</v>
      </c>
    </row>
    <row r="1856" spans="1:7">
      <c r="A1856" s="9" t="s">
        <v>563</v>
      </c>
      <c r="B1856" s="9" t="s">
        <v>563</v>
      </c>
      <c r="C1856" s="9" t="s">
        <v>563</v>
      </c>
      <c r="D1856" s="9" t="s">
        <v>563</v>
      </c>
      <c r="E1856" s="9" t="s">
        <v>563</v>
      </c>
      <c r="F1856" s="9" t="s">
        <v>563</v>
      </c>
      <c r="G1856" s="9" t="s">
        <v>563</v>
      </c>
    </row>
    <row r="1857" spans="1:7">
      <c r="A1857" s="9" t="s">
        <v>563</v>
      </c>
      <c r="B1857" s="9" t="s">
        <v>563</v>
      </c>
      <c r="C1857" s="9" t="s">
        <v>563</v>
      </c>
      <c r="D1857" s="9" t="s">
        <v>563</v>
      </c>
      <c r="E1857" s="9" t="s">
        <v>563</v>
      </c>
      <c r="F1857" s="9" t="s">
        <v>563</v>
      </c>
      <c r="G1857" s="9" t="s">
        <v>563</v>
      </c>
    </row>
    <row r="1858" spans="1:7">
      <c r="A1858" s="9" t="s">
        <v>563</v>
      </c>
      <c r="B1858" s="9" t="s">
        <v>563</v>
      </c>
      <c r="C1858" s="9" t="s">
        <v>563</v>
      </c>
      <c r="D1858" s="9" t="s">
        <v>563</v>
      </c>
      <c r="E1858" s="9" t="s">
        <v>563</v>
      </c>
      <c r="F1858" s="9" t="s">
        <v>563</v>
      </c>
      <c r="G1858" s="9" t="s">
        <v>563</v>
      </c>
    </row>
    <row r="1859" spans="1:7">
      <c r="A1859" s="9" t="s">
        <v>563</v>
      </c>
      <c r="B1859" s="9" t="s">
        <v>563</v>
      </c>
      <c r="C1859" s="9" t="s">
        <v>563</v>
      </c>
      <c r="D1859" s="9" t="s">
        <v>563</v>
      </c>
      <c r="E1859" s="9" t="s">
        <v>563</v>
      </c>
      <c r="F1859" s="9" t="s">
        <v>563</v>
      </c>
      <c r="G1859" s="9" t="s">
        <v>563</v>
      </c>
    </row>
    <row r="1860" spans="1:7">
      <c r="A1860" s="9" t="s">
        <v>563</v>
      </c>
      <c r="B1860" s="9" t="s">
        <v>563</v>
      </c>
      <c r="C1860" s="9" t="s">
        <v>563</v>
      </c>
      <c r="D1860" s="9" t="s">
        <v>563</v>
      </c>
      <c r="E1860" s="9" t="s">
        <v>563</v>
      </c>
      <c r="F1860" s="9" t="s">
        <v>563</v>
      </c>
      <c r="G1860" s="9" t="s">
        <v>563</v>
      </c>
    </row>
    <row r="1861" spans="1:7">
      <c r="A1861" s="9" t="s">
        <v>563</v>
      </c>
      <c r="B1861" s="9" t="s">
        <v>563</v>
      </c>
      <c r="C1861" s="9" t="s">
        <v>563</v>
      </c>
      <c r="D1861" s="9" t="s">
        <v>563</v>
      </c>
      <c r="E1861" s="9" t="s">
        <v>563</v>
      </c>
      <c r="F1861" s="9" t="s">
        <v>563</v>
      </c>
      <c r="G1861" s="9" t="s">
        <v>563</v>
      </c>
    </row>
    <row r="1862" spans="1:7">
      <c r="A1862" s="9" t="s">
        <v>563</v>
      </c>
      <c r="B1862" s="9" t="s">
        <v>563</v>
      </c>
      <c r="C1862" s="9" t="s">
        <v>563</v>
      </c>
      <c r="D1862" s="9" t="s">
        <v>563</v>
      </c>
      <c r="E1862" s="9" t="s">
        <v>563</v>
      </c>
      <c r="F1862" s="9" t="s">
        <v>563</v>
      </c>
      <c r="G1862" s="9" t="s">
        <v>563</v>
      </c>
    </row>
    <row r="1863" spans="1:7">
      <c r="A1863" s="9" t="s">
        <v>563</v>
      </c>
      <c r="B1863" s="9" t="s">
        <v>563</v>
      </c>
      <c r="C1863" s="9" t="s">
        <v>563</v>
      </c>
      <c r="D1863" s="9" t="s">
        <v>563</v>
      </c>
      <c r="E1863" s="9" t="s">
        <v>563</v>
      </c>
      <c r="F1863" s="9" t="s">
        <v>563</v>
      </c>
      <c r="G1863" s="9" t="s">
        <v>563</v>
      </c>
    </row>
    <row r="1864" spans="1:7">
      <c r="A1864" s="9" t="s">
        <v>563</v>
      </c>
      <c r="B1864" s="9" t="s">
        <v>563</v>
      </c>
      <c r="C1864" s="9" t="s">
        <v>563</v>
      </c>
      <c r="D1864" s="9" t="s">
        <v>563</v>
      </c>
      <c r="E1864" s="9" t="s">
        <v>563</v>
      </c>
      <c r="F1864" s="9" t="s">
        <v>563</v>
      </c>
      <c r="G1864" s="9" t="s">
        <v>563</v>
      </c>
    </row>
    <row r="1865" spans="1:7">
      <c r="A1865" s="9" t="s">
        <v>563</v>
      </c>
      <c r="B1865" s="9" t="s">
        <v>563</v>
      </c>
      <c r="C1865" s="9" t="s">
        <v>563</v>
      </c>
      <c r="D1865" s="9" t="s">
        <v>563</v>
      </c>
      <c r="E1865" s="9" t="s">
        <v>563</v>
      </c>
      <c r="F1865" s="9" t="s">
        <v>563</v>
      </c>
      <c r="G1865" s="9" t="s">
        <v>563</v>
      </c>
    </row>
    <row r="1866" spans="1:7">
      <c r="A1866" s="9" t="s">
        <v>563</v>
      </c>
      <c r="B1866" s="9" t="s">
        <v>563</v>
      </c>
      <c r="C1866" s="9" t="s">
        <v>563</v>
      </c>
      <c r="D1866" s="9" t="s">
        <v>563</v>
      </c>
      <c r="E1866" s="9" t="s">
        <v>563</v>
      </c>
      <c r="F1866" s="9" t="s">
        <v>563</v>
      </c>
      <c r="G1866" s="9" t="s">
        <v>563</v>
      </c>
    </row>
    <row r="1867" spans="1:7">
      <c r="A1867" s="9" t="s">
        <v>563</v>
      </c>
      <c r="B1867" s="9" t="s">
        <v>563</v>
      </c>
      <c r="C1867" s="9" t="s">
        <v>563</v>
      </c>
      <c r="D1867" s="9" t="s">
        <v>563</v>
      </c>
      <c r="E1867" s="9" t="s">
        <v>563</v>
      </c>
      <c r="F1867" s="9" t="s">
        <v>563</v>
      </c>
      <c r="G1867" s="9" t="s">
        <v>563</v>
      </c>
    </row>
    <row r="1868" spans="1:7">
      <c r="A1868" s="9" t="s">
        <v>563</v>
      </c>
      <c r="B1868" s="9" t="s">
        <v>563</v>
      </c>
      <c r="C1868" s="9" t="s">
        <v>563</v>
      </c>
      <c r="D1868" s="9" t="s">
        <v>563</v>
      </c>
      <c r="E1868" s="9" t="s">
        <v>563</v>
      </c>
      <c r="F1868" s="9" t="s">
        <v>563</v>
      </c>
      <c r="G1868" s="9" t="s">
        <v>563</v>
      </c>
    </row>
    <row r="1869" spans="1:7">
      <c r="A1869" s="9" t="s">
        <v>563</v>
      </c>
      <c r="B1869" s="9" t="s">
        <v>563</v>
      </c>
      <c r="C1869" s="9" t="s">
        <v>563</v>
      </c>
      <c r="D1869" s="9" t="s">
        <v>563</v>
      </c>
      <c r="E1869" s="9" t="s">
        <v>563</v>
      </c>
      <c r="F1869" s="9" t="s">
        <v>563</v>
      </c>
      <c r="G1869" s="9" t="s">
        <v>563</v>
      </c>
    </row>
    <row r="1870" spans="1:7">
      <c r="A1870" s="9" t="s">
        <v>563</v>
      </c>
      <c r="B1870" s="9" t="s">
        <v>563</v>
      </c>
      <c r="C1870" s="9" t="s">
        <v>563</v>
      </c>
      <c r="D1870" s="9" t="s">
        <v>563</v>
      </c>
      <c r="E1870" s="9" t="s">
        <v>563</v>
      </c>
      <c r="F1870" s="9" t="s">
        <v>563</v>
      </c>
      <c r="G1870" s="9" t="s">
        <v>563</v>
      </c>
    </row>
    <row r="1871" spans="1:7">
      <c r="A1871" s="9" t="s">
        <v>563</v>
      </c>
      <c r="B1871" s="9" t="s">
        <v>563</v>
      </c>
      <c r="C1871" s="9" t="s">
        <v>563</v>
      </c>
      <c r="D1871" s="9" t="s">
        <v>563</v>
      </c>
      <c r="E1871" s="9" t="s">
        <v>563</v>
      </c>
      <c r="F1871" s="9" t="s">
        <v>563</v>
      </c>
      <c r="G1871" s="9" t="s">
        <v>563</v>
      </c>
    </row>
    <row r="1872" spans="1:7">
      <c r="A1872" s="9" t="s">
        <v>563</v>
      </c>
      <c r="B1872" s="9" t="s">
        <v>563</v>
      </c>
      <c r="C1872" s="9" t="s">
        <v>563</v>
      </c>
      <c r="D1872" s="9" t="s">
        <v>563</v>
      </c>
      <c r="E1872" s="9" t="s">
        <v>563</v>
      </c>
      <c r="F1872" s="9" t="s">
        <v>563</v>
      </c>
      <c r="G1872" s="9" t="s">
        <v>563</v>
      </c>
    </row>
    <row r="1873" spans="1:7">
      <c r="A1873" s="9" t="s">
        <v>563</v>
      </c>
      <c r="B1873" s="9" t="s">
        <v>563</v>
      </c>
      <c r="C1873" s="9" t="s">
        <v>563</v>
      </c>
      <c r="D1873" s="9" t="s">
        <v>563</v>
      </c>
      <c r="E1873" s="9" t="s">
        <v>563</v>
      </c>
      <c r="F1873" s="9" t="s">
        <v>563</v>
      </c>
      <c r="G1873" s="9" t="s">
        <v>563</v>
      </c>
    </row>
    <row r="1874" spans="1:7">
      <c r="A1874" s="9" t="s">
        <v>563</v>
      </c>
      <c r="B1874" s="9" t="s">
        <v>563</v>
      </c>
      <c r="C1874" s="9" t="s">
        <v>563</v>
      </c>
      <c r="D1874" s="9" t="s">
        <v>563</v>
      </c>
      <c r="E1874" s="9" t="s">
        <v>563</v>
      </c>
      <c r="F1874" s="9" t="s">
        <v>563</v>
      </c>
      <c r="G1874" s="9" t="s">
        <v>563</v>
      </c>
    </row>
    <row r="1875" spans="1:7">
      <c r="A1875" s="9" t="s">
        <v>563</v>
      </c>
      <c r="B1875" s="9" t="s">
        <v>563</v>
      </c>
      <c r="C1875" s="9" t="s">
        <v>563</v>
      </c>
      <c r="D1875" s="9" t="s">
        <v>563</v>
      </c>
      <c r="E1875" s="9" t="s">
        <v>563</v>
      </c>
      <c r="F1875" s="9" t="s">
        <v>563</v>
      </c>
      <c r="G1875" s="9" t="s">
        <v>563</v>
      </c>
    </row>
    <row r="1876" spans="1:7">
      <c r="A1876" s="9" t="s">
        <v>563</v>
      </c>
      <c r="B1876" s="9" t="s">
        <v>563</v>
      </c>
      <c r="C1876" s="9" t="s">
        <v>563</v>
      </c>
      <c r="D1876" s="9" t="s">
        <v>563</v>
      </c>
      <c r="E1876" s="9" t="s">
        <v>563</v>
      </c>
      <c r="F1876" s="9" t="s">
        <v>563</v>
      </c>
      <c r="G1876" s="9" t="s">
        <v>563</v>
      </c>
    </row>
    <row r="1877" spans="1:7">
      <c r="A1877" s="9" t="s">
        <v>563</v>
      </c>
      <c r="B1877" s="9" t="s">
        <v>563</v>
      </c>
      <c r="C1877" s="9" t="s">
        <v>563</v>
      </c>
      <c r="D1877" s="9" t="s">
        <v>563</v>
      </c>
      <c r="E1877" s="9" t="s">
        <v>563</v>
      </c>
      <c r="F1877" s="9" t="s">
        <v>563</v>
      </c>
      <c r="G1877" s="9" t="s">
        <v>563</v>
      </c>
    </row>
    <row r="1878" spans="1:7">
      <c r="A1878" s="9" t="s">
        <v>563</v>
      </c>
      <c r="B1878" s="9" t="s">
        <v>563</v>
      </c>
      <c r="C1878" s="9" t="s">
        <v>563</v>
      </c>
      <c r="D1878" s="9" t="s">
        <v>563</v>
      </c>
      <c r="E1878" s="9" t="s">
        <v>563</v>
      </c>
      <c r="F1878" s="9" t="s">
        <v>563</v>
      </c>
      <c r="G1878" s="9" t="s">
        <v>563</v>
      </c>
    </row>
    <row r="1879" spans="1:7">
      <c r="A1879" s="9" t="s">
        <v>563</v>
      </c>
      <c r="B1879" s="9" t="s">
        <v>563</v>
      </c>
      <c r="C1879" s="9" t="s">
        <v>563</v>
      </c>
      <c r="D1879" s="9" t="s">
        <v>563</v>
      </c>
      <c r="E1879" s="9" t="s">
        <v>563</v>
      </c>
      <c r="F1879" s="9" t="s">
        <v>563</v>
      </c>
      <c r="G1879" s="9" t="s">
        <v>563</v>
      </c>
    </row>
    <row r="1880" spans="1:7">
      <c r="A1880" s="9" t="s">
        <v>563</v>
      </c>
      <c r="B1880" s="9" t="s">
        <v>563</v>
      </c>
      <c r="C1880" s="9" t="s">
        <v>563</v>
      </c>
      <c r="D1880" s="9" t="s">
        <v>563</v>
      </c>
      <c r="E1880" s="9" t="s">
        <v>563</v>
      </c>
      <c r="F1880" s="9" t="s">
        <v>563</v>
      </c>
      <c r="G1880" s="9" t="s">
        <v>563</v>
      </c>
    </row>
    <row r="1881" spans="1:7">
      <c r="A1881" s="9" t="s">
        <v>563</v>
      </c>
      <c r="B1881" s="9" t="s">
        <v>563</v>
      </c>
      <c r="C1881" s="9" t="s">
        <v>563</v>
      </c>
      <c r="D1881" s="9" t="s">
        <v>563</v>
      </c>
      <c r="E1881" s="9" t="s">
        <v>563</v>
      </c>
      <c r="F1881" s="9" t="s">
        <v>563</v>
      </c>
      <c r="G1881" s="9" t="s">
        <v>563</v>
      </c>
    </row>
    <row r="1882" spans="1:7">
      <c r="A1882" s="9" t="s">
        <v>563</v>
      </c>
      <c r="B1882" s="9" t="s">
        <v>563</v>
      </c>
      <c r="C1882" s="9" t="s">
        <v>563</v>
      </c>
      <c r="D1882" s="9" t="s">
        <v>563</v>
      </c>
      <c r="E1882" s="9" t="s">
        <v>563</v>
      </c>
      <c r="F1882" s="9" t="s">
        <v>563</v>
      </c>
      <c r="G1882" s="9" t="s">
        <v>563</v>
      </c>
    </row>
    <row r="1883" spans="1:7">
      <c r="A1883" s="9" t="s">
        <v>563</v>
      </c>
      <c r="B1883" s="9" t="s">
        <v>563</v>
      </c>
      <c r="C1883" s="9" t="s">
        <v>563</v>
      </c>
      <c r="D1883" s="9" t="s">
        <v>563</v>
      </c>
      <c r="E1883" s="9" t="s">
        <v>563</v>
      </c>
      <c r="F1883" s="9" t="s">
        <v>563</v>
      </c>
      <c r="G1883" s="9" t="s">
        <v>563</v>
      </c>
    </row>
    <row r="1884" spans="1:7">
      <c r="A1884" s="9" t="s">
        <v>563</v>
      </c>
      <c r="B1884" s="9" t="s">
        <v>563</v>
      </c>
      <c r="C1884" s="9" t="s">
        <v>563</v>
      </c>
      <c r="D1884" s="9" t="s">
        <v>563</v>
      </c>
      <c r="E1884" s="9" t="s">
        <v>563</v>
      </c>
      <c r="F1884" s="9" t="s">
        <v>563</v>
      </c>
      <c r="G1884" s="9" t="s">
        <v>563</v>
      </c>
    </row>
    <row r="1885" spans="1:7">
      <c r="A1885" s="9" t="s">
        <v>563</v>
      </c>
      <c r="B1885" s="9" t="s">
        <v>563</v>
      </c>
      <c r="C1885" s="9" t="s">
        <v>563</v>
      </c>
      <c r="D1885" s="9" t="s">
        <v>563</v>
      </c>
      <c r="E1885" s="9" t="s">
        <v>563</v>
      </c>
      <c r="F1885" s="9" t="s">
        <v>563</v>
      </c>
      <c r="G1885" s="9" t="s">
        <v>563</v>
      </c>
    </row>
    <row r="1886" spans="1:7">
      <c r="A1886" s="9" t="s">
        <v>563</v>
      </c>
      <c r="B1886" s="9" t="s">
        <v>563</v>
      </c>
      <c r="C1886" s="9" t="s">
        <v>563</v>
      </c>
      <c r="D1886" s="9" t="s">
        <v>563</v>
      </c>
      <c r="E1886" s="9" t="s">
        <v>563</v>
      </c>
      <c r="F1886" s="9" t="s">
        <v>563</v>
      </c>
      <c r="G1886" s="9" t="s">
        <v>563</v>
      </c>
    </row>
    <row r="1887" spans="1:7">
      <c r="A1887" s="9" t="s">
        <v>563</v>
      </c>
      <c r="B1887" s="9" t="s">
        <v>563</v>
      </c>
      <c r="C1887" s="9" t="s">
        <v>563</v>
      </c>
      <c r="D1887" s="9" t="s">
        <v>563</v>
      </c>
      <c r="E1887" s="9" t="s">
        <v>563</v>
      </c>
      <c r="F1887" s="9" t="s">
        <v>563</v>
      </c>
      <c r="G1887" s="9" t="s">
        <v>563</v>
      </c>
    </row>
    <row r="1888" spans="1:7">
      <c r="A1888" s="9" t="s">
        <v>563</v>
      </c>
      <c r="B1888" s="9" t="s">
        <v>563</v>
      </c>
      <c r="C1888" s="9" t="s">
        <v>563</v>
      </c>
      <c r="D1888" s="9" t="s">
        <v>563</v>
      </c>
      <c r="E1888" s="9" t="s">
        <v>563</v>
      </c>
      <c r="F1888" s="9" t="s">
        <v>563</v>
      </c>
      <c r="G1888" s="9" t="s">
        <v>563</v>
      </c>
    </row>
    <row r="1889" spans="1:7">
      <c r="A1889" s="9" t="s">
        <v>563</v>
      </c>
      <c r="B1889" s="9" t="s">
        <v>563</v>
      </c>
      <c r="C1889" s="9" t="s">
        <v>563</v>
      </c>
      <c r="D1889" s="9" t="s">
        <v>563</v>
      </c>
      <c r="E1889" s="9" t="s">
        <v>563</v>
      </c>
      <c r="F1889" s="9" t="s">
        <v>563</v>
      </c>
      <c r="G1889" s="9" t="s">
        <v>563</v>
      </c>
    </row>
    <row r="1890" spans="1:7">
      <c r="A1890" s="9" t="s">
        <v>563</v>
      </c>
      <c r="B1890" s="9" t="s">
        <v>563</v>
      </c>
      <c r="C1890" s="9" t="s">
        <v>563</v>
      </c>
      <c r="D1890" s="9" t="s">
        <v>563</v>
      </c>
      <c r="E1890" s="9" t="s">
        <v>563</v>
      </c>
      <c r="F1890" s="9" t="s">
        <v>563</v>
      </c>
      <c r="G1890" s="9" t="s">
        <v>563</v>
      </c>
    </row>
    <row r="1891" spans="1:7">
      <c r="A1891" s="9" t="s">
        <v>563</v>
      </c>
      <c r="B1891" s="9" t="s">
        <v>563</v>
      </c>
      <c r="C1891" s="9" t="s">
        <v>563</v>
      </c>
      <c r="D1891" s="9" t="s">
        <v>563</v>
      </c>
      <c r="E1891" s="9" t="s">
        <v>563</v>
      </c>
      <c r="F1891" s="9" t="s">
        <v>563</v>
      </c>
      <c r="G1891" s="9" t="s">
        <v>563</v>
      </c>
    </row>
    <row r="1892" spans="1:7">
      <c r="A1892" s="9" t="s">
        <v>563</v>
      </c>
      <c r="B1892" s="9" t="s">
        <v>563</v>
      </c>
      <c r="C1892" s="9" t="s">
        <v>563</v>
      </c>
      <c r="D1892" s="9" t="s">
        <v>563</v>
      </c>
      <c r="E1892" s="9" t="s">
        <v>563</v>
      </c>
      <c r="F1892" s="9" t="s">
        <v>563</v>
      </c>
      <c r="G1892" s="9" t="s">
        <v>563</v>
      </c>
    </row>
    <row r="1893" spans="1:7">
      <c r="A1893" s="9" t="s">
        <v>563</v>
      </c>
      <c r="B1893" s="9" t="s">
        <v>563</v>
      </c>
      <c r="C1893" s="9" t="s">
        <v>563</v>
      </c>
      <c r="D1893" s="9" t="s">
        <v>563</v>
      </c>
      <c r="E1893" s="9" t="s">
        <v>563</v>
      </c>
      <c r="F1893" s="9" t="s">
        <v>563</v>
      </c>
      <c r="G1893" s="9" t="s">
        <v>563</v>
      </c>
    </row>
    <row r="1894" spans="1:7">
      <c r="A1894" s="9" t="s">
        <v>563</v>
      </c>
      <c r="B1894" s="9" t="s">
        <v>563</v>
      </c>
      <c r="C1894" s="9" t="s">
        <v>563</v>
      </c>
      <c r="D1894" s="9" t="s">
        <v>563</v>
      </c>
      <c r="E1894" s="9" t="s">
        <v>563</v>
      </c>
      <c r="F1894" s="9" t="s">
        <v>563</v>
      </c>
      <c r="G1894" s="9" t="s">
        <v>563</v>
      </c>
    </row>
    <row r="1895" spans="1:7">
      <c r="A1895" s="9" t="s">
        <v>563</v>
      </c>
      <c r="B1895" s="9" t="s">
        <v>563</v>
      </c>
      <c r="C1895" s="9" t="s">
        <v>563</v>
      </c>
      <c r="D1895" s="9" t="s">
        <v>563</v>
      </c>
      <c r="E1895" s="9" t="s">
        <v>563</v>
      </c>
      <c r="F1895" s="9" t="s">
        <v>563</v>
      </c>
      <c r="G1895" s="9" t="s">
        <v>563</v>
      </c>
    </row>
    <row r="1896" spans="1:7">
      <c r="A1896" s="9" t="s">
        <v>563</v>
      </c>
      <c r="B1896" s="9" t="s">
        <v>563</v>
      </c>
      <c r="C1896" s="9" t="s">
        <v>563</v>
      </c>
      <c r="D1896" s="9" t="s">
        <v>563</v>
      </c>
      <c r="E1896" s="9" t="s">
        <v>563</v>
      </c>
      <c r="F1896" s="9" t="s">
        <v>563</v>
      </c>
      <c r="G1896" s="9" t="s">
        <v>563</v>
      </c>
    </row>
    <row r="1897" spans="1:7">
      <c r="A1897" s="9" t="s">
        <v>563</v>
      </c>
      <c r="B1897" s="9" t="s">
        <v>563</v>
      </c>
      <c r="C1897" s="9" t="s">
        <v>563</v>
      </c>
      <c r="D1897" s="9" t="s">
        <v>563</v>
      </c>
      <c r="E1897" s="9" t="s">
        <v>563</v>
      </c>
      <c r="F1897" s="9" t="s">
        <v>563</v>
      </c>
      <c r="G1897" s="9" t="s">
        <v>563</v>
      </c>
    </row>
    <row r="1898" spans="1:7">
      <c r="A1898" s="9" t="s">
        <v>563</v>
      </c>
      <c r="B1898" s="9" t="s">
        <v>563</v>
      </c>
      <c r="C1898" s="9" t="s">
        <v>563</v>
      </c>
      <c r="D1898" s="9" t="s">
        <v>563</v>
      </c>
      <c r="E1898" s="9" t="s">
        <v>563</v>
      </c>
      <c r="F1898" s="9" t="s">
        <v>563</v>
      </c>
      <c r="G1898" s="9" t="s">
        <v>563</v>
      </c>
    </row>
    <row r="1899" spans="1:7">
      <c r="A1899" s="9" t="s">
        <v>563</v>
      </c>
      <c r="B1899" s="9" t="s">
        <v>563</v>
      </c>
      <c r="C1899" s="9" t="s">
        <v>563</v>
      </c>
      <c r="D1899" s="9" t="s">
        <v>563</v>
      </c>
      <c r="E1899" s="9" t="s">
        <v>563</v>
      </c>
      <c r="F1899" s="9" t="s">
        <v>563</v>
      </c>
      <c r="G1899" s="9" t="s">
        <v>563</v>
      </c>
    </row>
    <row r="1900" spans="1:7">
      <c r="A1900" s="9" t="s">
        <v>563</v>
      </c>
      <c r="B1900" s="9" t="s">
        <v>563</v>
      </c>
      <c r="C1900" s="9" t="s">
        <v>563</v>
      </c>
      <c r="D1900" s="9" t="s">
        <v>563</v>
      </c>
      <c r="E1900" s="9" t="s">
        <v>563</v>
      </c>
      <c r="F1900" s="9" t="s">
        <v>563</v>
      </c>
      <c r="G1900" s="9" t="s">
        <v>563</v>
      </c>
    </row>
    <row r="1901" spans="1:7">
      <c r="A1901" s="9" t="s">
        <v>563</v>
      </c>
      <c r="B1901" s="9" t="s">
        <v>563</v>
      </c>
      <c r="C1901" s="9" t="s">
        <v>563</v>
      </c>
      <c r="D1901" s="9" t="s">
        <v>563</v>
      </c>
      <c r="E1901" s="9" t="s">
        <v>563</v>
      </c>
      <c r="F1901" s="9" t="s">
        <v>563</v>
      </c>
      <c r="G1901" s="9" t="s">
        <v>563</v>
      </c>
    </row>
    <row r="1902" spans="1:7">
      <c r="A1902" s="9" t="s">
        <v>563</v>
      </c>
      <c r="B1902" s="9" t="s">
        <v>563</v>
      </c>
      <c r="C1902" s="9" t="s">
        <v>563</v>
      </c>
      <c r="D1902" s="9" t="s">
        <v>563</v>
      </c>
      <c r="E1902" s="9" t="s">
        <v>563</v>
      </c>
      <c r="F1902" s="9" t="s">
        <v>563</v>
      </c>
      <c r="G1902" s="9" t="s">
        <v>563</v>
      </c>
    </row>
    <row r="1903" spans="1:7">
      <c r="A1903" s="9" t="s">
        <v>563</v>
      </c>
      <c r="B1903" s="9" t="s">
        <v>563</v>
      </c>
      <c r="C1903" s="9" t="s">
        <v>563</v>
      </c>
      <c r="D1903" s="9" t="s">
        <v>563</v>
      </c>
      <c r="E1903" s="9" t="s">
        <v>563</v>
      </c>
      <c r="F1903" s="9" t="s">
        <v>563</v>
      </c>
      <c r="G1903" s="9" t="s">
        <v>563</v>
      </c>
    </row>
    <row r="1904" spans="1:7">
      <c r="A1904" s="9" t="s">
        <v>563</v>
      </c>
      <c r="B1904" s="9" t="s">
        <v>563</v>
      </c>
      <c r="C1904" s="9" t="s">
        <v>563</v>
      </c>
      <c r="D1904" s="9" t="s">
        <v>563</v>
      </c>
      <c r="E1904" s="9" t="s">
        <v>563</v>
      </c>
      <c r="F1904" s="9" t="s">
        <v>563</v>
      </c>
      <c r="G1904" s="9" t="s">
        <v>563</v>
      </c>
    </row>
    <row r="1905" spans="1:7">
      <c r="A1905" s="9" t="s">
        <v>563</v>
      </c>
      <c r="B1905" s="9" t="s">
        <v>563</v>
      </c>
      <c r="C1905" s="9" t="s">
        <v>563</v>
      </c>
      <c r="D1905" s="9" t="s">
        <v>563</v>
      </c>
      <c r="E1905" s="9" t="s">
        <v>563</v>
      </c>
      <c r="F1905" s="9" t="s">
        <v>563</v>
      </c>
      <c r="G1905" s="9" t="s">
        <v>563</v>
      </c>
    </row>
    <row r="1906" spans="1:7">
      <c r="A1906" s="9" t="s">
        <v>563</v>
      </c>
      <c r="B1906" s="9" t="s">
        <v>563</v>
      </c>
      <c r="C1906" s="9" t="s">
        <v>563</v>
      </c>
      <c r="D1906" s="9" t="s">
        <v>563</v>
      </c>
      <c r="E1906" s="9" t="s">
        <v>563</v>
      </c>
      <c r="F1906" s="9" t="s">
        <v>563</v>
      </c>
      <c r="G1906" s="9" t="s">
        <v>563</v>
      </c>
    </row>
    <row r="1907" spans="1:7">
      <c r="A1907" s="9" t="s">
        <v>563</v>
      </c>
      <c r="B1907" s="9" t="s">
        <v>563</v>
      </c>
      <c r="C1907" s="9" t="s">
        <v>563</v>
      </c>
      <c r="D1907" s="9" t="s">
        <v>563</v>
      </c>
      <c r="E1907" s="9" t="s">
        <v>563</v>
      </c>
      <c r="F1907" s="9" t="s">
        <v>563</v>
      </c>
      <c r="G1907" s="9" t="s">
        <v>563</v>
      </c>
    </row>
    <row r="1908" spans="1:7">
      <c r="A1908" s="9" t="s">
        <v>563</v>
      </c>
      <c r="B1908" s="9" t="s">
        <v>563</v>
      </c>
      <c r="C1908" s="9" t="s">
        <v>563</v>
      </c>
      <c r="D1908" s="9" t="s">
        <v>563</v>
      </c>
      <c r="E1908" s="9" t="s">
        <v>563</v>
      </c>
      <c r="F1908" s="9" t="s">
        <v>563</v>
      </c>
      <c r="G1908" s="9" t="s">
        <v>563</v>
      </c>
    </row>
    <row r="1909" spans="1:7">
      <c r="A1909" s="9" t="s">
        <v>563</v>
      </c>
      <c r="B1909" s="9" t="s">
        <v>563</v>
      </c>
      <c r="C1909" s="9" t="s">
        <v>563</v>
      </c>
      <c r="D1909" s="9" t="s">
        <v>563</v>
      </c>
      <c r="E1909" s="9" t="s">
        <v>563</v>
      </c>
      <c r="F1909" s="9" t="s">
        <v>563</v>
      </c>
      <c r="G1909" s="9" t="s">
        <v>563</v>
      </c>
    </row>
    <row r="1910" spans="1:7">
      <c r="A1910" s="9" t="s">
        <v>563</v>
      </c>
      <c r="B1910" s="9" t="s">
        <v>563</v>
      </c>
      <c r="C1910" s="9" t="s">
        <v>563</v>
      </c>
      <c r="D1910" s="9" t="s">
        <v>563</v>
      </c>
      <c r="E1910" s="9" t="s">
        <v>563</v>
      </c>
      <c r="F1910" s="9" t="s">
        <v>563</v>
      </c>
      <c r="G1910" s="9" t="s">
        <v>563</v>
      </c>
    </row>
    <row r="1911" spans="1:7">
      <c r="A1911" s="9" t="s">
        <v>563</v>
      </c>
      <c r="B1911" s="9" t="s">
        <v>563</v>
      </c>
      <c r="C1911" s="9" t="s">
        <v>563</v>
      </c>
      <c r="D1911" s="9" t="s">
        <v>563</v>
      </c>
      <c r="E1911" s="9" t="s">
        <v>563</v>
      </c>
      <c r="F1911" s="9" t="s">
        <v>563</v>
      </c>
      <c r="G1911" s="9" t="s">
        <v>563</v>
      </c>
    </row>
    <row r="1912" spans="1:7">
      <c r="A1912" s="9" t="s">
        <v>563</v>
      </c>
      <c r="B1912" s="9" t="s">
        <v>563</v>
      </c>
      <c r="C1912" s="9" t="s">
        <v>563</v>
      </c>
      <c r="D1912" s="9" t="s">
        <v>563</v>
      </c>
      <c r="E1912" s="9" t="s">
        <v>563</v>
      </c>
      <c r="F1912" s="9" t="s">
        <v>563</v>
      </c>
      <c r="G1912" s="9" t="s">
        <v>563</v>
      </c>
    </row>
    <row r="1913" spans="1:7">
      <c r="A1913" s="9" t="s">
        <v>563</v>
      </c>
      <c r="B1913" s="9" t="s">
        <v>563</v>
      </c>
      <c r="C1913" s="9" t="s">
        <v>563</v>
      </c>
      <c r="D1913" s="9" t="s">
        <v>563</v>
      </c>
      <c r="E1913" s="9" t="s">
        <v>563</v>
      </c>
      <c r="F1913" s="9" t="s">
        <v>563</v>
      </c>
      <c r="G1913" s="9" t="s">
        <v>563</v>
      </c>
    </row>
    <row r="1914" spans="1:7">
      <c r="A1914" s="9" t="s">
        <v>563</v>
      </c>
      <c r="B1914" s="9" t="s">
        <v>563</v>
      </c>
      <c r="C1914" s="9" t="s">
        <v>563</v>
      </c>
      <c r="D1914" s="9" t="s">
        <v>563</v>
      </c>
      <c r="E1914" s="9" t="s">
        <v>563</v>
      </c>
      <c r="F1914" s="9" t="s">
        <v>563</v>
      </c>
      <c r="G1914" s="9" t="s">
        <v>563</v>
      </c>
    </row>
    <row r="1915" spans="1:7">
      <c r="A1915" s="9" t="s">
        <v>563</v>
      </c>
      <c r="B1915" s="9" t="s">
        <v>563</v>
      </c>
      <c r="C1915" s="9" t="s">
        <v>563</v>
      </c>
      <c r="D1915" s="9" t="s">
        <v>563</v>
      </c>
      <c r="E1915" s="9" t="s">
        <v>563</v>
      </c>
      <c r="F1915" s="9" t="s">
        <v>563</v>
      </c>
      <c r="G1915" s="9" t="s">
        <v>563</v>
      </c>
    </row>
    <row r="1916" spans="1:7">
      <c r="A1916" s="9" t="s">
        <v>563</v>
      </c>
      <c r="B1916" s="9" t="s">
        <v>563</v>
      </c>
      <c r="C1916" s="9" t="s">
        <v>563</v>
      </c>
      <c r="D1916" s="9" t="s">
        <v>563</v>
      </c>
      <c r="E1916" s="9" t="s">
        <v>563</v>
      </c>
      <c r="F1916" s="9" t="s">
        <v>563</v>
      </c>
      <c r="G1916" s="9" t="s">
        <v>563</v>
      </c>
    </row>
    <row r="1917" spans="1:7">
      <c r="A1917" s="9" t="s">
        <v>563</v>
      </c>
      <c r="B1917" s="9" t="s">
        <v>563</v>
      </c>
      <c r="C1917" s="9" t="s">
        <v>563</v>
      </c>
      <c r="D1917" s="9" t="s">
        <v>563</v>
      </c>
      <c r="E1917" s="9" t="s">
        <v>563</v>
      </c>
      <c r="F1917" s="9" t="s">
        <v>563</v>
      </c>
      <c r="G1917" s="9" t="s">
        <v>563</v>
      </c>
    </row>
    <row r="1918" spans="1:7">
      <c r="A1918" s="9" t="s">
        <v>563</v>
      </c>
      <c r="B1918" s="9" t="s">
        <v>563</v>
      </c>
      <c r="C1918" s="9" t="s">
        <v>563</v>
      </c>
      <c r="D1918" s="9" t="s">
        <v>563</v>
      </c>
      <c r="E1918" s="9" t="s">
        <v>563</v>
      </c>
      <c r="F1918" s="9" t="s">
        <v>563</v>
      </c>
      <c r="G1918" s="9" t="s">
        <v>563</v>
      </c>
    </row>
    <row r="1919" spans="1:7">
      <c r="A1919" s="9" t="s">
        <v>563</v>
      </c>
      <c r="B1919" s="9" t="s">
        <v>563</v>
      </c>
      <c r="C1919" s="9" t="s">
        <v>563</v>
      </c>
      <c r="D1919" s="9" t="s">
        <v>563</v>
      </c>
      <c r="E1919" s="9" t="s">
        <v>563</v>
      </c>
      <c r="F1919" s="9" t="s">
        <v>563</v>
      </c>
      <c r="G1919" s="9" t="s">
        <v>563</v>
      </c>
    </row>
    <row r="1920" spans="1:7">
      <c r="A1920" s="9" t="s">
        <v>563</v>
      </c>
      <c r="B1920" s="9" t="s">
        <v>563</v>
      </c>
      <c r="C1920" s="9" t="s">
        <v>563</v>
      </c>
      <c r="D1920" s="9" t="s">
        <v>563</v>
      </c>
      <c r="E1920" s="9" t="s">
        <v>563</v>
      </c>
      <c r="F1920" s="9" t="s">
        <v>563</v>
      </c>
      <c r="G1920" s="9" t="s">
        <v>563</v>
      </c>
    </row>
    <row r="1921" spans="1:7">
      <c r="A1921" s="9" t="s">
        <v>563</v>
      </c>
      <c r="B1921" s="9" t="s">
        <v>563</v>
      </c>
      <c r="C1921" s="9" t="s">
        <v>563</v>
      </c>
      <c r="D1921" s="9" t="s">
        <v>563</v>
      </c>
      <c r="E1921" s="9" t="s">
        <v>563</v>
      </c>
      <c r="F1921" s="9" t="s">
        <v>563</v>
      </c>
      <c r="G1921" s="9" t="s">
        <v>563</v>
      </c>
    </row>
    <row r="1922" spans="1:7">
      <c r="A1922" s="9" t="s">
        <v>563</v>
      </c>
      <c r="B1922" s="9" t="s">
        <v>563</v>
      </c>
      <c r="C1922" s="9" t="s">
        <v>563</v>
      </c>
      <c r="D1922" s="9" t="s">
        <v>563</v>
      </c>
      <c r="E1922" s="9" t="s">
        <v>563</v>
      </c>
      <c r="F1922" s="9" t="s">
        <v>563</v>
      </c>
      <c r="G1922" s="9" t="s">
        <v>563</v>
      </c>
    </row>
    <row r="1923" spans="1:7">
      <c r="A1923" s="9" t="s">
        <v>563</v>
      </c>
      <c r="B1923" s="9" t="s">
        <v>563</v>
      </c>
      <c r="C1923" s="9" t="s">
        <v>563</v>
      </c>
      <c r="D1923" s="9" t="s">
        <v>563</v>
      </c>
      <c r="E1923" s="9" t="s">
        <v>563</v>
      </c>
      <c r="F1923" s="9" t="s">
        <v>563</v>
      </c>
      <c r="G1923" s="9" t="s">
        <v>563</v>
      </c>
    </row>
    <row r="1924" spans="1:7">
      <c r="A1924" s="9" t="s">
        <v>563</v>
      </c>
      <c r="B1924" s="9" t="s">
        <v>563</v>
      </c>
      <c r="C1924" s="9" t="s">
        <v>563</v>
      </c>
      <c r="D1924" s="9" t="s">
        <v>563</v>
      </c>
      <c r="E1924" s="9" t="s">
        <v>563</v>
      </c>
      <c r="F1924" s="9" t="s">
        <v>563</v>
      </c>
      <c r="G1924" s="9" t="s">
        <v>563</v>
      </c>
    </row>
    <row r="1925" spans="1:7">
      <c r="A1925" s="9" t="s">
        <v>563</v>
      </c>
      <c r="B1925" s="9" t="s">
        <v>563</v>
      </c>
      <c r="C1925" s="9" t="s">
        <v>563</v>
      </c>
      <c r="D1925" s="9" t="s">
        <v>563</v>
      </c>
      <c r="E1925" s="9" t="s">
        <v>563</v>
      </c>
      <c r="F1925" s="9" t="s">
        <v>563</v>
      </c>
      <c r="G1925" s="9" t="s">
        <v>563</v>
      </c>
    </row>
    <row r="1926" spans="1:7">
      <c r="A1926" s="9" t="s">
        <v>563</v>
      </c>
      <c r="B1926" s="9" t="s">
        <v>563</v>
      </c>
      <c r="C1926" s="9" t="s">
        <v>563</v>
      </c>
      <c r="D1926" s="9" t="s">
        <v>563</v>
      </c>
      <c r="E1926" s="9" t="s">
        <v>563</v>
      </c>
      <c r="F1926" s="9" t="s">
        <v>563</v>
      </c>
      <c r="G1926" s="9" t="s">
        <v>563</v>
      </c>
    </row>
    <row r="1927" spans="1:7">
      <c r="A1927" s="9" t="s">
        <v>563</v>
      </c>
      <c r="B1927" s="9" t="s">
        <v>563</v>
      </c>
      <c r="C1927" s="9" t="s">
        <v>563</v>
      </c>
      <c r="D1927" s="9" t="s">
        <v>563</v>
      </c>
      <c r="E1927" s="9" t="s">
        <v>563</v>
      </c>
      <c r="F1927" s="9" t="s">
        <v>563</v>
      </c>
      <c r="G1927" s="9" t="s">
        <v>563</v>
      </c>
    </row>
    <row r="1928" spans="1:7">
      <c r="A1928" s="9" t="s">
        <v>563</v>
      </c>
      <c r="B1928" s="9" t="s">
        <v>563</v>
      </c>
      <c r="C1928" s="9" t="s">
        <v>563</v>
      </c>
      <c r="D1928" s="9" t="s">
        <v>563</v>
      </c>
      <c r="E1928" s="9" t="s">
        <v>563</v>
      </c>
      <c r="F1928" s="9" t="s">
        <v>563</v>
      </c>
      <c r="G1928" s="9" t="s">
        <v>563</v>
      </c>
    </row>
    <row r="1929" spans="1:7">
      <c r="A1929" s="9" t="s">
        <v>563</v>
      </c>
      <c r="B1929" s="9" t="s">
        <v>563</v>
      </c>
      <c r="C1929" s="9" t="s">
        <v>563</v>
      </c>
      <c r="D1929" s="9" t="s">
        <v>563</v>
      </c>
      <c r="E1929" s="9" t="s">
        <v>563</v>
      </c>
      <c r="F1929" s="9" t="s">
        <v>563</v>
      </c>
      <c r="G1929" s="9" t="s">
        <v>563</v>
      </c>
    </row>
    <row r="1930" spans="1:7">
      <c r="A1930" s="9" t="s">
        <v>563</v>
      </c>
      <c r="B1930" s="9" t="s">
        <v>563</v>
      </c>
      <c r="C1930" s="9" t="s">
        <v>563</v>
      </c>
      <c r="D1930" s="9" t="s">
        <v>563</v>
      </c>
      <c r="E1930" s="9" t="s">
        <v>563</v>
      </c>
      <c r="F1930" s="9" t="s">
        <v>563</v>
      </c>
      <c r="G1930" s="9" t="s">
        <v>563</v>
      </c>
    </row>
    <row r="1931" spans="1:7">
      <c r="A1931" s="9" t="s">
        <v>563</v>
      </c>
      <c r="B1931" s="9" t="s">
        <v>563</v>
      </c>
      <c r="C1931" s="9" t="s">
        <v>563</v>
      </c>
      <c r="D1931" s="9" t="s">
        <v>563</v>
      </c>
      <c r="E1931" s="9" t="s">
        <v>563</v>
      </c>
      <c r="F1931" s="9" t="s">
        <v>563</v>
      </c>
      <c r="G1931" s="9" t="s">
        <v>563</v>
      </c>
    </row>
    <row r="1932" spans="1:7">
      <c r="A1932" s="9" t="s">
        <v>563</v>
      </c>
      <c r="B1932" s="9" t="s">
        <v>563</v>
      </c>
      <c r="C1932" s="9" t="s">
        <v>563</v>
      </c>
      <c r="D1932" s="9" t="s">
        <v>563</v>
      </c>
      <c r="E1932" s="9" t="s">
        <v>563</v>
      </c>
      <c r="F1932" s="9" t="s">
        <v>563</v>
      </c>
      <c r="G1932" s="9" t="s">
        <v>563</v>
      </c>
    </row>
    <row r="1933" spans="1:7">
      <c r="A1933" s="9" t="s">
        <v>563</v>
      </c>
      <c r="B1933" s="9" t="s">
        <v>563</v>
      </c>
      <c r="C1933" s="9" t="s">
        <v>563</v>
      </c>
      <c r="D1933" s="9" t="s">
        <v>563</v>
      </c>
      <c r="E1933" s="9" t="s">
        <v>563</v>
      </c>
      <c r="F1933" s="9" t="s">
        <v>563</v>
      </c>
      <c r="G1933" s="9" t="s">
        <v>563</v>
      </c>
    </row>
    <row r="1934" spans="1:7">
      <c r="A1934" s="9" t="s">
        <v>563</v>
      </c>
      <c r="B1934" s="9" t="s">
        <v>563</v>
      </c>
      <c r="C1934" s="9" t="s">
        <v>563</v>
      </c>
      <c r="D1934" s="9" t="s">
        <v>563</v>
      </c>
      <c r="E1934" s="9" t="s">
        <v>563</v>
      </c>
      <c r="F1934" s="9" t="s">
        <v>563</v>
      </c>
      <c r="G1934" s="9" t="s">
        <v>563</v>
      </c>
    </row>
    <row r="1935" spans="1:7">
      <c r="A1935" s="9" t="s">
        <v>563</v>
      </c>
      <c r="B1935" s="9" t="s">
        <v>563</v>
      </c>
      <c r="C1935" s="9" t="s">
        <v>563</v>
      </c>
      <c r="D1935" s="9" t="s">
        <v>563</v>
      </c>
      <c r="E1935" s="9" t="s">
        <v>563</v>
      </c>
      <c r="F1935" s="9" t="s">
        <v>563</v>
      </c>
      <c r="G1935" s="9" t="s">
        <v>563</v>
      </c>
    </row>
    <row r="1936" spans="1:7">
      <c r="A1936" s="9" t="s">
        <v>563</v>
      </c>
      <c r="B1936" s="9" t="s">
        <v>563</v>
      </c>
      <c r="C1936" s="9" t="s">
        <v>563</v>
      </c>
      <c r="D1936" s="9" t="s">
        <v>563</v>
      </c>
      <c r="E1936" s="9" t="s">
        <v>563</v>
      </c>
      <c r="F1936" s="9" t="s">
        <v>563</v>
      </c>
      <c r="G1936" s="9" t="s">
        <v>563</v>
      </c>
    </row>
    <row r="1937" spans="1:7">
      <c r="A1937" s="9" t="s">
        <v>563</v>
      </c>
      <c r="B1937" s="9" t="s">
        <v>563</v>
      </c>
      <c r="C1937" s="9" t="s">
        <v>563</v>
      </c>
      <c r="D1937" s="9" t="s">
        <v>563</v>
      </c>
      <c r="E1937" s="9" t="s">
        <v>563</v>
      </c>
      <c r="F1937" s="9" t="s">
        <v>563</v>
      </c>
      <c r="G1937" s="9" t="s">
        <v>563</v>
      </c>
    </row>
    <row r="1938" spans="1:7">
      <c r="A1938" s="9" t="s">
        <v>563</v>
      </c>
      <c r="B1938" s="9" t="s">
        <v>563</v>
      </c>
      <c r="C1938" s="9" t="s">
        <v>563</v>
      </c>
      <c r="D1938" s="9" t="s">
        <v>563</v>
      </c>
      <c r="E1938" s="9" t="s">
        <v>563</v>
      </c>
      <c r="F1938" s="9" t="s">
        <v>563</v>
      </c>
      <c r="G1938" s="9" t="s">
        <v>563</v>
      </c>
    </row>
    <row r="1939" spans="1:7">
      <c r="A1939" s="9" t="s">
        <v>563</v>
      </c>
      <c r="B1939" s="9" t="s">
        <v>563</v>
      </c>
      <c r="C1939" s="9" t="s">
        <v>563</v>
      </c>
      <c r="D1939" s="9" t="s">
        <v>563</v>
      </c>
      <c r="E1939" s="9" t="s">
        <v>563</v>
      </c>
      <c r="F1939" s="9" t="s">
        <v>563</v>
      </c>
      <c r="G1939" s="9" t="s">
        <v>563</v>
      </c>
    </row>
    <row r="1940" spans="1:7">
      <c r="A1940" s="9" t="s">
        <v>563</v>
      </c>
      <c r="B1940" s="9" t="s">
        <v>563</v>
      </c>
      <c r="C1940" s="9" t="s">
        <v>563</v>
      </c>
      <c r="D1940" s="9" t="s">
        <v>563</v>
      </c>
      <c r="E1940" s="9" t="s">
        <v>563</v>
      </c>
      <c r="F1940" s="9" t="s">
        <v>563</v>
      </c>
      <c r="G1940" s="9" t="s">
        <v>563</v>
      </c>
    </row>
    <row r="1941" spans="1:7">
      <c r="A1941" s="9" t="s">
        <v>563</v>
      </c>
      <c r="B1941" s="9" t="s">
        <v>563</v>
      </c>
      <c r="C1941" s="9" t="s">
        <v>563</v>
      </c>
      <c r="D1941" s="9" t="s">
        <v>563</v>
      </c>
      <c r="E1941" s="9" t="s">
        <v>563</v>
      </c>
      <c r="F1941" s="9" t="s">
        <v>563</v>
      </c>
      <c r="G1941" s="9" t="s">
        <v>563</v>
      </c>
    </row>
    <row r="1942" spans="1:7">
      <c r="A1942" s="9" t="s">
        <v>563</v>
      </c>
      <c r="B1942" s="9" t="s">
        <v>563</v>
      </c>
      <c r="C1942" s="9" t="s">
        <v>563</v>
      </c>
      <c r="D1942" s="9" t="s">
        <v>563</v>
      </c>
      <c r="E1942" s="9" t="s">
        <v>563</v>
      </c>
      <c r="F1942" s="9" t="s">
        <v>563</v>
      </c>
      <c r="G1942" s="9" t="s">
        <v>563</v>
      </c>
    </row>
    <row r="1943" spans="1:7">
      <c r="A1943" s="9" t="s">
        <v>563</v>
      </c>
      <c r="B1943" s="9" t="s">
        <v>563</v>
      </c>
      <c r="C1943" s="9" t="s">
        <v>563</v>
      </c>
      <c r="D1943" s="9" t="s">
        <v>563</v>
      </c>
      <c r="E1943" s="9" t="s">
        <v>563</v>
      </c>
      <c r="F1943" s="9" t="s">
        <v>563</v>
      </c>
      <c r="G1943" s="9" t="s">
        <v>563</v>
      </c>
    </row>
    <row r="1944" spans="1:7">
      <c r="A1944" s="9" t="s">
        <v>563</v>
      </c>
      <c r="B1944" s="9" t="s">
        <v>563</v>
      </c>
      <c r="C1944" s="9" t="s">
        <v>563</v>
      </c>
      <c r="D1944" s="9" t="s">
        <v>563</v>
      </c>
      <c r="E1944" s="9" t="s">
        <v>563</v>
      </c>
      <c r="F1944" s="9" t="s">
        <v>563</v>
      </c>
      <c r="G1944" s="9" t="s">
        <v>563</v>
      </c>
    </row>
    <row r="1945" spans="1:7">
      <c r="A1945" s="9" t="s">
        <v>563</v>
      </c>
      <c r="B1945" s="9" t="s">
        <v>563</v>
      </c>
      <c r="C1945" s="9" t="s">
        <v>563</v>
      </c>
      <c r="D1945" s="9" t="s">
        <v>563</v>
      </c>
      <c r="E1945" s="9" t="s">
        <v>563</v>
      </c>
      <c r="F1945" s="9" t="s">
        <v>563</v>
      </c>
      <c r="G1945" s="9" t="s">
        <v>563</v>
      </c>
    </row>
    <row r="1946" spans="1:7">
      <c r="A1946" s="9" t="s">
        <v>563</v>
      </c>
      <c r="B1946" s="9" t="s">
        <v>563</v>
      </c>
      <c r="C1946" s="9" t="s">
        <v>563</v>
      </c>
      <c r="D1946" s="9" t="s">
        <v>563</v>
      </c>
      <c r="E1946" s="9" t="s">
        <v>563</v>
      </c>
      <c r="F1946" s="9" t="s">
        <v>563</v>
      </c>
      <c r="G1946" s="9" t="s">
        <v>563</v>
      </c>
    </row>
    <row r="1947" spans="1:7">
      <c r="A1947" s="9" t="s">
        <v>563</v>
      </c>
      <c r="B1947" s="9" t="s">
        <v>563</v>
      </c>
      <c r="C1947" s="9" t="s">
        <v>563</v>
      </c>
      <c r="D1947" s="9" t="s">
        <v>563</v>
      </c>
      <c r="E1947" s="9" t="s">
        <v>563</v>
      </c>
      <c r="F1947" s="9" t="s">
        <v>563</v>
      </c>
      <c r="G1947" s="9" t="s">
        <v>563</v>
      </c>
    </row>
    <row r="1948" spans="1:7">
      <c r="A1948" s="9" t="s">
        <v>563</v>
      </c>
      <c r="B1948" s="9" t="s">
        <v>563</v>
      </c>
      <c r="C1948" s="9" t="s">
        <v>563</v>
      </c>
      <c r="D1948" s="9" t="s">
        <v>563</v>
      </c>
      <c r="E1948" s="9" t="s">
        <v>563</v>
      </c>
      <c r="F1948" s="9" t="s">
        <v>563</v>
      </c>
      <c r="G1948" s="9" t="s">
        <v>563</v>
      </c>
    </row>
    <row r="1949" spans="1:7">
      <c r="A1949" s="9" t="s">
        <v>563</v>
      </c>
      <c r="B1949" s="9" t="s">
        <v>563</v>
      </c>
      <c r="C1949" s="9" t="s">
        <v>563</v>
      </c>
      <c r="D1949" s="9" t="s">
        <v>563</v>
      </c>
      <c r="E1949" s="9" t="s">
        <v>563</v>
      </c>
      <c r="F1949" s="9" t="s">
        <v>563</v>
      </c>
      <c r="G1949" s="9" t="s">
        <v>563</v>
      </c>
    </row>
    <row r="1950" spans="1:7">
      <c r="A1950" s="9" t="s">
        <v>563</v>
      </c>
      <c r="B1950" s="9" t="s">
        <v>563</v>
      </c>
      <c r="C1950" s="9" t="s">
        <v>563</v>
      </c>
      <c r="D1950" s="9" t="s">
        <v>563</v>
      </c>
      <c r="E1950" s="9" t="s">
        <v>563</v>
      </c>
      <c r="F1950" s="9" t="s">
        <v>563</v>
      </c>
      <c r="G1950" s="9" t="s">
        <v>563</v>
      </c>
    </row>
    <row r="1951" spans="1:7">
      <c r="A1951" s="9" t="s">
        <v>563</v>
      </c>
      <c r="B1951" s="9" t="s">
        <v>563</v>
      </c>
      <c r="C1951" s="9" t="s">
        <v>563</v>
      </c>
      <c r="D1951" s="9" t="s">
        <v>563</v>
      </c>
      <c r="E1951" s="9" t="s">
        <v>563</v>
      </c>
      <c r="F1951" s="9" t="s">
        <v>563</v>
      </c>
      <c r="G1951" s="9" t="s">
        <v>563</v>
      </c>
    </row>
    <row r="1952" spans="1:7">
      <c r="A1952" s="9" t="s">
        <v>563</v>
      </c>
      <c r="B1952" s="9" t="s">
        <v>563</v>
      </c>
      <c r="C1952" s="9" t="s">
        <v>563</v>
      </c>
      <c r="D1952" s="9" t="s">
        <v>563</v>
      </c>
      <c r="E1952" s="9" t="s">
        <v>563</v>
      </c>
      <c r="F1952" s="9" t="s">
        <v>563</v>
      </c>
      <c r="G1952" s="9" t="s">
        <v>563</v>
      </c>
    </row>
    <row r="1953" spans="1:7">
      <c r="A1953" s="9" t="s">
        <v>563</v>
      </c>
      <c r="B1953" s="9" t="s">
        <v>563</v>
      </c>
      <c r="C1953" s="9" t="s">
        <v>563</v>
      </c>
      <c r="D1953" s="9" t="s">
        <v>563</v>
      </c>
      <c r="E1953" s="9" t="s">
        <v>563</v>
      </c>
      <c r="F1953" s="9" t="s">
        <v>563</v>
      </c>
      <c r="G1953" s="9" t="s">
        <v>563</v>
      </c>
    </row>
    <row r="1954" spans="1:7">
      <c r="A1954" s="9" t="s">
        <v>563</v>
      </c>
      <c r="B1954" s="9" t="s">
        <v>563</v>
      </c>
      <c r="C1954" s="9" t="s">
        <v>563</v>
      </c>
      <c r="D1954" s="9" t="s">
        <v>563</v>
      </c>
      <c r="E1954" s="9" t="s">
        <v>563</v>
      </c>
      <c r="F1954" s="9" t="s">
        <v>563</v>
      </c>
      <c r="G1954" s="9" t="s">
        <v>563</v>
      </c>
    </row>
    <row r="1955" spans="1:7">
      <c r="A1955" s="9" t="s">
        <v>563</v>
      </c>
      <c r="B1955" s="9" t="s">
        <v>563</v>
      </c>
      <c r="C1955" s="9" t="s">
        <v>563</v>
      </c>
      <c r="D1955" s="9" t="s">
        <v>563</v>
      </c>
      <c r="E1955" s="9" t="s">
        <v>563</v>
      </c>
      <c r="F1955" s="9" t="s">
        <v>563</v>
      </c>
      <c r="G1955" s="9" t="s">
        <v>563</v>
      </c>
    </row>
    <row r="1956" spans="1:7">
      <c r="A1956" s="9" t="s">
        <v>563</v>
      </c>
      <c r="B1956" s="9" t="s">
        <v>563</v>
      </c>
      <c r="C1956" s="9" t="s">
        <v>563</v>
      </c>
      <c r="D1956" s="9" t="s">
        <v>563</v>
      </c>
      <c r="E1956" s="9" t="s">
        <v>563</v>
      </c>
      <c r="F1956" s="9" t="s">
        <v>563</v>
      </c>
      <c r="G1956" s="9" t="s">
        <v>563</v>
      </c>
    </row>
    <row r="1957" spans="1:7">
      <c r="A1957" s="9" t="s">
        <v>563</v>
      </c>
      <c r="B1957" s="9" t="s">
        <v>563</v>
      </c>
      <c r="C1957" s="9" t="s">
        <v>563</v>
      </c>
      <c r="D1957" s="9" t="s">
        <v>563</v>
      </c>
      <c r="E1957" s="9" t="s">
        <v>563</v>
      </c>
      <c r="F1957" s="9" t="s">
        <v>563</v>
      </c>
      <c r="G1957" s="9" t="s">
        <v>563</v>
      </c>
    </row>
    <row r="1958" spans="1:7">
      <c r="A1958" s="9" t="s">
        <v>563</v>
      </c>
      <c r="B1958" s="9" t="s">
        <v>563</v>
      </c>
      <c r="C1958" s="9" t="s">
        <v>563</v>
      </c>
      <c r="D1958" s="9" t="s">
        <v>563</v>
      </c>
      <c r="E1958" s="9" t="s">
        <v>563</v>
      </c>
      <c r="F1958" s="9" t="s">
        <v>563</v>
      </c>
      <c r="G1958" s="9" t="s">
        <v>563</v>
      </c>
    </row>
    <row r="1959" spans="1:7">
      <c r="A1959" s="9" t="s">
        <v>563</v>
      </c>
      <c r="B1959" s="9" t="s">
        <v>563</v>
      </c>
      <c r="C1959" s="9" t="s">
        <v>563</v>
      </c>
      <c r="D1959" s="9" t="s">
        <v>563</v>
      </c>
      <c r="E1959" s="9" t="s">
        <v>563</v>
      </c>
      <c r="F1959" s="9" t="s">
        <v>563</v>
      </c>
      <c r="G1959" s="9" t="s">
        <v>563</v>
      </c>
    </row>
    <row r="1960" spans="1:7">
      <c r="A1960" s="9" t="s">
        <v>563</v>
      </c>
      <c r="B1960" s="9" t="s">
        <v>563</v>
      </c>
      <c r="C1960" s="9" t="s">
        <v>563</v>
      </c>
      <c r="D1960" s="9" t="s">
        <v>563</v>
      </c>
      <c r="E1960" s="9" t="s">
        <v>563</v>
      </c>
      <c r="F1960" s="9" t="s">
        <v>563</v>
      </c>
      <c r="G1960" s="9" t="s">
        <v>563</v>
      </c>
    </row>
    <row r="1961" spans="1:7">
      <c r="A1961" s="9" t="s">
        <v>563</v>
      </c>
      <c r="B1961" s="9" t="s">
        <v>563</v>
      </c>
      <c r="C1961" s="9" t="s">
        <v>563</v>
      </c>
      <c r="D1961" s="9" t="s">
        <v>563</v>
      </c>
      <c r="E1961" s="9" t="s">
        <v>563</v>
      </c>
      <c r="F1961" s="9" t="s">
        <v>563</v>
      </c>
      <c r="G1961" s="9" t="s">
        <v>563</v>
      </c>
    </row>
    <row r="1962" spans="1:7">
      <c r="A1962" s="9" t="s">
        <v>563</v>
      </c>
      <c r="B1962" s="9" t="s">
        <v>563</v>
      </c>
      <c r="C1962" s="9" t="s">
        <v>563</v>
      </c>
      <c r="D1962" s="9" t="s">
        <v>563</v>
      </c>
      <c r="E1962" s="9" t="s">
        <v>563</v>
      </c>
      <c r="F1962" s="9" t="s">
        <v>563</v>
      </c>
      <c r="G1962" s="9" t="s">
        <v>563</v>
      </c>
    </row>
    <row r="1963" spans="1:7">
      <c r="A1963" s="9" t="s">
        <v>563</v>
      </c>
      <c r="B1963" s="9" t="s">
        <v>563</v>
      </c>
      <c r="C1963" s="9" t="s">
        <v>563</v>
      </c>
      <c r="D1963" s="9" t="s">
        <v>563</v>
      </c>
      <c r="E1963" s="9" t="s">
        <v>563</v>
      </c>
      <c r="F1963" s="9" t="s">
        <v>563</v>
      </c>
      <c r="G1963" s="9" t="s">
        <v>563</v>
      </c>
    </row>
    <row r="1964" spans="1:7">
      <c r="A1964" s="9" t="s">
        <v>563</v>
      </c>
      <c r="B1964" s="9" t="s">
        <v>563</v>
      </c>
      <c r="C1964" s="9" t="s">
        <v>563</v>
      </c>
      <c r="D1964" s="9" t="s">
        <v>563</v>
      </c>
      <c r="E1964" s="9" t="s">
        <v>563</v>
      </c>
      <c r="F1964" s="9" t="s">
        <v>563</v>
      </c>
      <c r="G1964" s="9" t="s">
        <v>563</v>
      </c>
    </row>
    <row r="1965" spans="1:7">
      <c r="A1965" s="9" t="s">
        <v>563</v>
      </c>
      <c r="B1965" s="9" t="s">
        <v>563</v>
      </c>
      <c r="C1965" s="9" t="s">
        <v>563</v>
      </c>
      <c r="D1965" s="9" t="s">
        <v>563</v>
      </c>
      <c r="E1965" s="9" t="s">
        <v>563</v>
      </c>
      <c r="F1965" s="9" t="s">
        <v>563</v>
      </c>
      <c r="G1965" s="9" t="s">
        <v>563</v>
      </c>
    </row>
    <row r="1966" spans="1:7">
      <c r="A1966" s="9" t="s">
        <v>563</v>
      </c>
      <c r="B1966" s="9" t="s">
        <v>563</v>
      </c>
      <c r="C1966" s="9" t="s">
        <v>563</v>
      </c>
      <c r="D1966" s="9" t="s">
        <v>563</v>
      </c>
      <c r="E1966" s="9" t="s">
        <v>563</v>
      </c>
      <c r="F1966" s="9" t="s">
        <v>563</v>
      </c>
      <c r="G1966" s="9" t="s">
        <v>563</v>
      </c>
    </row>
    <row r="1967" spans="1:7">
      <c r="A1967" s="9" t="s">
        <v>563</v>
      </c>
      <c r="B1967" s="9" t="s">
        <v>563</v>
      </c>
      <c r="C1967" s="9" t="s">
        <v>563</v>
      </c>
      <c r="D1967" s="9" t="s">
        <v>563</v>
      </c>
      <c r="E1967" s="9" t="s">
        <v>563</v>
      </c>
      <c r="F1967" s="9" t="s">
        <v>563</v>
      </c>
      <c r="G1967" s="9" t="s">
        <v>563</v>
      </c>
    </row>
    <row r="1968" spans="1:7">
      <c r="A1968" s="9" t="s">
        <v>563</v>
      </c>
      <c r="B1968" s="9" t="s">
        <v>563</v>
      </c>
      <c r="C1968" s="9" t="s">
        <v>563</v>
      </c>
      <c r="D1968" s="9" t="s">
        <v>563</v>
      </c>
      <c r="E1968" s="9" t="s">
        <v>563</v>
      </c>
      <c r="F1968" s="9" t="s">
        <v>563</v>
      </c>
      <c r="G1968" s="9" t="s">
        <v>563</v>
      </c>
    </row>
    <row r="1969" spans="1:7">
      <c r="A1969" s="9" t="s">
        <v>563</v>
      </c>
      <c r="B1969" s="9" t="s">
        <v>563</v>
      </c>
      <c r="C1969" s="9" t="s">
        <v>563</v>
      </c>
      <c r="D1969" s="9" t="s">
        <v>563</v>
      </c>
      <c r="E1969" s="9" t="s">
        <v>563</v>
      </c>
      <c r="F1969" s="9" t="s">
        <v>563</v>
      </c>
      <c r="G1969" s="9" t="s">
        <v>563</v>
      </c>
    </row>
    <row r="1970" spans="1:7">
      <c r="A1970" s="9" t="s">
        <v>563</v>
      </c>
      <c r="B1970" s="9" t="s">
        <v>563</v>
      </c>
      <c r="C1970" s="9" t="s">
        <v>563</v>
      </c>
      <c r="D1970" s="9" t="s">
        <v>563</v>
      </c>
      <c r="E1970" s="9" t="s">
        <v>563</v>
      </c>
      <c r="F1970" s="9" t="s">
        <v>563</v>
      </c>
      <c r="G1970" s="9" t="s">
        <v>563</v>
      </c>
    </row>
    <row r="1971" spans="1:7">
      <c r="A1971" s="9" t="s">
        <v>563</v>
      </c>
      <c r="B1971" s="9" t="s">
        <v>563</v>
      </c>
      <c r="C1971" s="9" t="s">
        <v>563</v>
      </c>
      <c r="D1971" s="9" t="s">
        <v>563</v>
      </c>
      <c r="E1971" s="9" t="s">
        <v>563</v>
      </c>
      <c r="F1971" s="9" t="s">
        <v>563</v>
      </c>
      <c r="G1971" s="9" t="s">
        <v>563</v>
      </c>
    </row>
    <row r="1972" spans="1:7">
      <c r="A1972" s="9" t="s">
        <v>563</v>
      </c>
      <c r="B1972" s="9" t="s">
        <v>563</v>
      </c>
      <c r="C1972" s="9" t="s">
        <v>563</v>
      </c>
      <c r="D1972" s="9" t="s">
        <v>563</v>
      </c>
      <c r="E1972" s="9" t="s">
        <v>563</v>
      </c>
      <c r="F1972" s="9" t="s">
        <v>563</v>
      </c>
      <c r="G1972" s="9" t="s">
        <v>563</v>
      </c>
    </row>
    <row r="1973" spans="1:7">
      <c r="A1973" s="9" t="s">
        <v>563</v>
      </c>
      <c r="B1973" s="9" t="s">
        <v>563</v>
      </c>
      <c r="C1973" s="9" t="s">
        <v>563</v>
      </c>
      <c r="D1973" s="9" t="s">
        <v>563</v>
      </c>
      <c r="E1973" s="9" t="s">
        <v>563</v>
      </c>
      <c r="F1973" s="9" t="s">
        <v>563</v>
      </c>
      <c r="G1973" s="9" t="s">
        <v>563</v>
      </c>
    </row>
    <row r="1974" spans="1:7">
      <c r="A1974" s="9" t="s">
        <v>563</v>
      </c>
      <c r="B1974" s="9" t="s">
        <v>563</v>
      </c>
      <c r="C1974" s="9" t="s">
        <v>563</v>
      </c>
      <c r="D1974" s="9" t="s">
        <v>563</v>
      </c>
      <c r="E1974" s="9" t="s">
        <v>563</v>
      </c>
      <c r="F1974" s="9" t="s">
        <v>563</v>
      </c>
      <c r="G1974" s="9" t="s">
        <v>563</v>
      </c>
    </row>
    <row r="1975" spans="1:7">
      <c r="A1975" s="9" t="s">
        <v>563</v>
      </c>
      <c r="B1975" s="9" t="s">
        <v>563</v>
      </c>
      <c r="C1975" s="9" t="s">
        <v>563</v>
      </c>
      <c r="D1975" s="9" t="s">
        <v>563</v>
      </c>
      <c r="E1975" s="9" t="s">
        <v>563</v>
      </c>
      <c r="F1975" s="9" t="s">
        <v>563</v>
      </c>
      <c r="G1975" s="9" t="s">
        <v>563</v>
      </c>
    </row>
    <row r="1976" spans="1:7">
      <c r="A1976" s="9" t="s">
        <v>563</v>
      </c>
      <c r="B1976" s="9" t="s">
        <v>563</v>
      </c>
      <c r="C1976" s="9" t="s">
        <v>563</v>
      </c>
      <c r="D1976" s="9" t="s">
        <v>563</v>
      </c>
      <c r="E1976" s="9" t="s">
        <v>563</v>
      </c>
      <c r="F1976" s="9" t="s">
        <v>563</v>
      </c>
      <c r="G1976" s="9" t="s">
        <v>563</v>
      </c>
    </row>
    <row r="1977" spans="1:7">
      <c r="A1977" s="9" t="s">
        <v>563</v>
      </c>
      <c r="B1977" s="9" t="s">
        <v>563</v>
      </c>
      <c r="C1977" s="9" t="s">
        <v>563</v>
      </c>
      <c r="D1977" s="9" t="s">
        <v>563</v>
      </c>
      <c r="E1977" s="9" t="s">
        <v>563</v>
      </c>
      <c r="F1977" s="9" t="s">
        <v>563</v>
      </c>
      <c r="G1977" s="9" t="s">
        <v>563</v>
      </c>
    </row>
    <row r="1978" spans="1:7">
      <c r="A1978" s="9" t="s">
        <v>563</v>
      </c>
      <c r="B1978" s="9" t="s">
        <v>563</v>
      </c>
      <c r="C1978" s="9" t="s">
        <v>563</v>
      </c>
      <c r="D1978" s="9" t="s">
        <v>563</v>
      </c>
      <c r="E1978" s="9" t="s">
        <v>563</v>
      </c>
      <c r="F1978" s="9" t="s">
        <v>563</v>
      </c>
      <c r="G1978" s="9" t="s">
        <v>563</v>
      </c>
    </row>
    <row r="1979" spans="1:7">
      <c r="A1979" s="9" t="s">
        <v>563</v>
      </c>
      <c r="B1979" s="9" t="s">
        <v>563</v>
      </c>
      <c r="C1979" s="9" t="s">
        <v>563</v>
      </c>
      <c r="D1979" s="9" t="s">
        <v>563</v>
      </c>
      <c r="E1979" s="9" t="s">
        <v>563</v>
      </c>
      <c r="F1979" s="9" t="s">
        <v>563</v>
      </c>
      <c r="G1979" s="9" t="s">
        <v>563</v>
      </c>
    </row>
    <row r="1980" spans="1:7">
      <c r="A1980" s="9" t="s">
        <v>563</v>
      </c>
      <c r="B1980" s="9" t="s">
        <v>563</v>
      </c>
      <c r="C1980" s="9" t="s">
        <v>563</v>
      </c>
      <c r="D1980" s="9" t="s">
        <v>563</v>
      </c>
      <c r="E1980" s="9" t="s">
        <v>563</v>
      </c>
      <c r="F1980" s="9" t="s">
        <v>563</v>
      </c>
      <c r="G1980" s="9" t="s">
        <v>563</v>
      </c>
    </row>
    <row r="1981" spans="1:7">
      <c r="A1981" s="9" t="s">
        <v>563</v>
      </c>
      <c r="B1981" s="9" t="s">
        <v>563</v>
      </c>
      <c r="C1981" s="9" t="s">
        <v>563</v>
      </c>
      <c r="D1981" s="9" t="s">
        <v>563</v>
      </c>
      <c r="E1981" s="9" t="s">
        <v>563</v>
      </c>
      <c r="F1981" s="9" t="s">
        <v>563</v>
      </c>
      <c r="G1981" s="9" t="s">
        <v>563</v>
      </c>
    </row>
    <row r="1982" spans="1:7">
      <c r="A1982" s="9" t="s">
        <v>563</v>
      </c>
      <c r="B1982" s="9" t="s">
        <v>563</v>
      </c>
      <c r="C1982" s="9" t="s">
        <v>563</v>
      </c>
      <c r="D1982" s="9" t="s">
        <v>563</v>
      </c>
      <c r="E1982" s="9" t="s">
        <v>563</v>
      </c>
      <c r="F1982" s="9" t="s">
        <v>563</v>
      </c>
      <c r="G1982" s="9" t="s">
        <v>563</v>
      </c>
    </row>
    <row r="1983" spans="1:7">
      <c r="A1983" s="9" t="s">
        <v>563</v>
      </c>
      <c r="B1983" s="9" t="s">
        <v>563</v>
      </c>
      <c r="C1983" s="9" t="s">
        <v>563</v>
      </c>
      <c r="D1983" s="9" t="s">
        <v>563</v>
      </c>
      <c r="E1983" s="9" t="s">
        <v>563</v>
      </c>
      <c r="F1983" s="9" t="s">
        <v>563</v>
      </c>
      <c r="G1983" s="9" t="s">
        <v>563</v>
      </c>
    </row>
    <row r="1984" spans="1:7">
      <c r="A1984" s="9" t="s">
        <v>563</v>
      </c>
      <c r="B1984" s="9" t="s">
        <v>563</v>
      </c>
      <c r="C1984" s="9" t="s">
        <v>563</v>
      </c>
      <c r="D1984" s="9" t="s">
        <v>563</v>
      </c>
      <c r="E1984" s="9" t="s">
        <v>563</v>
      </c>
      <c r="F1984" s="9" t="s">
        <v>563</v>
      </c>
      <c r="G1984" s="9" t="s">
        <v>563</v>
      </c>
    </row>
    <row r="1985" spans="1:7">
      <c r="A1985" s="9" t="s">
        <v>563</v>
      </c>
      <c r="B1985" s="9" t="s">
        <v>563</v>
      </c>
      <c r="C1985" s="9" t="s">
        <v>563</v>
      </c>
      <c r="D1985" s="9" t="s">
        <v>563</v>
      </c>
      <c r="E1985" s="9" t="s">
        <v>563</v>
      </c>
      <c r="F1985" s="9" t="s">
        <v>563</v>
      </c>
      <c r="G1985" s="9" t="s">
        <v>563</v>
      </c>
    </row>
    <row r="1986" spans="1:7">
      <c r="A1986" s="9" t="s">
        <v>563</v>
      </c>
      <c r="B1986" s="9" t="s">
        <v>563</v>
      </c>
      <c r="C1986" s="9" t="s">
        <v>563</v>
      </c>
      <c r="D1986" s="9" t="s">
        <v>563</v>
      </c>
      <c r="E1986" s="9" t="s">
        <v>563</v>
      </c>
      <c r="F1986" s="9" t="s">
        <v>563</v>
      </c>
      <c r="G1986" s="9" t="s">
        <v>563</v>
      </c>
    </row>
    <row r="1987" spans="1:7">
      <c r="A1987" s="9" t="s">
        <v>563</v>
      </c>
      <c r="B1987" s="9" t="s">
        <v>563</v>
      </c>
      <c r="C1987" s="9" t="s">
        <v>563</v>
      </c>
      <c r="D1987" s="9" t="s">
        <v>563</v>
      </c>
      <c r="E1987" s="9" t="s">
        <v>563</v>
      </c>
      <c r="F1987" s="9" t="s">
        <v>563</v>
      </c>
      <c r="G1987" s="9" t="s">
        <v>563</v>
      </c>
    </row>
    <row r="1988" spans="1:7">
      <c r="A1988" s="9" t="s">
        <v>563</v>
      </c>
      <c r="B1988" s="9" t="s">
        <v>563</v>
      </c>
      <c r="C1988" s="9" t="s">
        <v>563</v>
      </c>
      <c r="D1988" s="9" t="s">
        <v>563</v>
      </c>
      <c r="E1988" s="9" t="s">
        <v>563</v>
      </c>
      <c r="F1988" s="9" t="s">
        <v>563</v>
      </c>
      <c r="G1988" s="9" t="s">
        <v>563</v>
      </c>
    </row>
    <row r="1989" spans="1:7">
      <c r="A1989" s="9" t="s">
        <v>563</v>
      </c>
      <c r="B1989" s="9" t="s">
        <v>563</v>
      </c>
      <c r="C1989" s="9" t="s">
        <v>563</v>
      </c>
      <c r="D1989" s="9" t="s">
        <v>563</v>
      </c>
      <c r="E1989" s="9" t="s">
        <v>563</v>
      </c>
      <c r="F1989" s="9" t="s">
        <v>563</v>
      </c>
      <c r="G1989" s="9" t="s">
        <v>563</v>
      </c>
    </row>
    <row r="1990" spans="1:7">
      <c r="A1990" s="9" t="s">
        <v>563</v>
      </c>
      <c r="B1990" s="9" t="s">
        <v>563</v>
      </c>
      <c r="C1990" s="9" t="s">
        <v>563</v>
      </c>
      <c r="D1990" s="9" t="s">
        <v>563</v>
      </c>
      <c r="E1990" s="9" t="s">
        <v>563</v>
      </c>
      <c r="F1990" s="9" t="s">
        <v>563</v>
      </c>
      <c r="G1990" s="9" t="s">
        <v>563</v>
      </c>
    </row>
    <row r="1991" spans="1:7">
      <c r="A1991" s="9" t="s">
        <v>563</v>
      </c>
      <c r="B1991" s="9" t="s">
        <v>563</v>
      </c>
      <c r="C1991" s="9" t="s">
        <v>563</v>
      </c>
      <c r="D1991" s="9" t="s">
        <v>563</v>
      </c>
      <c r="E1991" s="9" t="s">
        <v>563</v>
      </c>
      <c r="F1991" s="9" t="s">
        <v>563</v>
      </c>
      <c r="G1991" s="9" t="s">
        <v>563</v>
      </c>
    </row>
    <row r="1992" spans="1:7">
      <c r="A1992" s="9" t="s">
        <v>563</v>
      </c>
      <c r="B1992" s="9" t="s">
        <v>563</v>
      </c>
      <c r="C1992" s="9" t="s">
        <v>563</v>
      </c>
      <c r="D1992" s="9" t="s">
        <v>563</v>
      </c>
      <c r="E1992" s="9" t="s">
        <v>563</v>
      </c>
      <c r="F1992" s="9" t="s">
        <v>563</v>
      </c>
      <c r="G1992" s="9" t="s">
        <v>563</v>
      </c>
    </row>
    <row r="1993" spans="1:7">
      <c r="A1993" s="9" t="s">
        <v>563</v>
      </c>
      <c r="B1993" s="9" t="s">
        <v>563</v>
      </c>
      <c r="C1993" s="9" t="s">
        <v>563</v>
      </c>
      <c r="D1993" s="9" t="s">
        <v>563</v>
      </c>
      <c r="E1993" s="9" t="s">
        <v>563</v>
      </c>
      <c r="F1993" s="9" t="s">
        <v>563</v>
      </c>
      <c r="G1993" s="9" t="s">
        <v>563</v>
      </c>
    </row>
    <row r="1994" spans="1:7">
      <c r="A1994" s="9" t="s">
        <v>563</v>
      </c>
      <c r="B1994" s="9" t="s">
        <v>563</v>
      </c>
      <c r="C1994" s="9" t="s">
        <v>563</v>
      </c>
      <c r="D1994" s="9" t="s">
        <v>563</v>
      </c>
      <c r="E1994" s="9" t="s">
        <v>563</v>
      </c>
      <c r="F1994" s="9" t="s">
        <v>563</v>
      </c>
      <c r="G1994" s="9" t="s">
        <v>563</v>
      </c>
    </row>
    <row r="1995" spans="1:7">
      <c r="A1995" s="9" t="s">
        <v>563</v>
      </c>
      <c r="B1995" s="9" t="s">
        <v>563</v>
      </c>
      <c r="C1995" s="9" t="s">
        <v>563</v>
      </c>
      <c r="D1995" s="9" t="s">
        <v>563</v>
      </c>
      <c r="E1995" s="9" t="s">
        <v>563</v>
      </c>
      <c r="F1995" s="9" t="s">
        <v>563</v>
      </c>
      <c r="G1995" s="9" t="s">
        <v>563</v>
      </c>
    </row>
    <row r="1996" spans="1:7">
      <c r="A1996" s="9" t="s">
        <v>563</v>
      </c>
      <c r="B1996" s="9" t="s">
        <v>563</v>
      </c>
      <c r="C1996" s="9" t="s">
        <v>563</v>
      </c>
      <c r="D1996" s="9" t="s">
        <v>563</v>
      </c>
      <c r="E1996" s="9" t="s">
        <v>563</v>
      </c>
      <c r="F1996" s="9" t="s">
        <v>563</v>
      </c>
      <c r="G1996" s="9" t="s">
        <v>563</v>
      </c>
    </row>
    <row r="1997" spans="1:7">
      <c r="A1997" s="9" t="s">
        <v>563</v>
      </c>
      <c r="B1997" s="9" t="s">
        <v>563</v>
      </c>
      <c r="C1997" s="9" t="s">
        <v>563</v>
      </c>
      <c r="D1997" s="9" t="s">
        <v>563</v>
      </c>
      <c r="E1997" s="9" t="s">
        <v>563</v>
      </c>
      <c r="F1997" s="9" t="s">
        <v>563</v>
      </c>
      <c r="G1997" s="9" t="s">
        <v>563</v>
      </c>
    </row>
    <row r="1998" spans="1:7">
      <c r="A1998" s="9" t="s">
        <v>563</v>
      </c>
      <c r="B1998" s="9" t="s">
        <v>563</v>
      </c>
      <c r="C1998" s="9" t="s">
        <v>563</v>
      </c>
      <c r="D1998" s="9" t="s">
        <v>563</v>
      </c>
      <c r="E1998" s="9" t="s">
        <v>563</v>
      </c>
      <c r="F1998" s="9" t="s">
        <v>563</v>
      </c>
      <c r="G1998" s="9" t="s">
        <v>563</v>
      </c>
    </row>
    <row r="1999" spans="1:7">
      <c r="A1999" s="9" t="s">
        <v>563</v>
      </c>
      <c r="B1999" s="9" t="s">
        <v>563</v>
      </c>
      <c r="C1999" s="9" t="s">
        <v>563</v>
      </c>
      <c r="D1999" s="9" t="s">
        <v>563</v>
      </c>
      <c r="E1999" s="9" t="s">
        <v>563</v>
      </c>
      <c r="F1999" s="9" t="s">
        <v>563</v>
      </c>
      <c r="G1999" s="9" t="s">
        <v>563</v>
      </c>
    </row>
    <row r="2000" spans="1:7">
      <c r="A2000" s="9" t="s">
        <v>563</v>
      </c>
      <c r="B2000" s="9" t="s">
        <v>563</v>
      </c>
      <c r="C2000" s="9" t="s">
        <v>563</v>
      </c>
      <c r="D2000" s="9" t="s">
        <v>563</v>
      </c>
      <c r="E2000" s="9" t="s">
        <v>563</v>
      </c>
      <c r="F2000" s="9" t="s">
        <v>563</v>
      </c>
      <c r="G2000" s="9" t="s">
        <v>563</v>
      </c>
    </row>
    <row r="2001" spans="1:1">
      <c r="A2001" s="7" t="s">
        <v>21</v>
      </c>
    </row>
  </sheetData>
  <mergeCells count="2">
    <mergeCell ref="A1:A2"/>
    <mergeCell ref="B1:B2"/>
  </mergeCells>
  <conditionalFormatting sqref="A1:G2000">
    <cfRule type="cellIs" dxfId="1" priority="1" operator="notEqual">
      <formula>""" """</formula>
    </cfRule>
    <cfRule type="cellIs" dxfId="0" priority="2" operator="equal">
      <formula>" "</formula>
    </cfRule>
  </conditionalFormatting>
  <pageMargins left="0.7" right="0.7" top="0.75" bottom="0.75" header="0.3" footer="0.3"/>
  <pageSetup scale="51" orientation="landscape" horizontalDpi="4294967293" verticalDpi="4294967293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G1357"/>
  <sheetViews>
    <sheetView workbookViewId="0">
      <selection activeCell="B30" sqref="B30"/>
    </sheetView>
  </sheetViews>
  <sheetFormatPr defaultRowHeight="12.75"/>
  <cols>
    <col min="1" max="1" width="26.85546875" customWidth="1"/>
    <col min="2" max="2" width="97.28515625" bestFit="1" customWidth="1"/>
    <col min="3" max="4" width="9.42578125" customWidth="1"/>
    <col min="5" max="5" width="34" customWidth="1" collapsed="1"/>
    <col min="6" max="6" width="49.28515625" customWidth="1"/>
    <col min="7" max="7" width="35.140625" customWidth="1" collapsed="1"/>
  </cols>
  <sheetData>
    <row r="1" spans="1:7" ht="12.75" customHeight="1">
      <c r="A1" s="408" t="s">
        <v>4</v>
      </c>
      <c r="B1" s="408" t="s">
        <v>4</v>
      </c>
      <c r="C1" t="s">
        <v>367</v>
      </c>
      <c r="D1" t="s">
        <v>507</v>
      </c>
      <c r="E1" t="s">
        <v>512</v>
      </c>
      <c r="F1" t="s">
        <v>512</v>
      </c>
      <c r="G1" t="s">
        <v>526</v>
      </c>
    </row>
    <row r="2" spans="1:7" ht="12.75" customHeight="1">
      <c r="A2" s="408" t="s">
        <v>4</v>
      </c>
      <c r="B2" s="408" t="s">
        <v>4</v>
      </c>
      <c r="C2" t="s">
        <v>2</v>
      </c>
      <c r="D2" t="s">
        <v>2</v>
      </c>
      <c r="E2" t="s">
        <v>519</v>
      </c>
      <c r="F2" t="s">
        <v>2</v>
      </c>
      <c r="G2" t="s">
        <v>530</v>
      </c>
    </row>
    <row r="3" spans="1:7" ht="12.75" customHeight="1">
      <c r="A3" t="s">
        <v>0</v>
      </c>
      <c r="B3" t="s">
        <v>1</v>
      </c>
      <c r="C3" s="2"/>
      <c r="D3" s="2"/>
      <c r="E3" s="2"/>
      <c r="F3" s="2"/>
      <c r="G3" s="2"/>
    </row>
    <row r="4" spans="1:7" ht="12.75" customHeight="1">
      <c r="A4" t="s">
        <v>41</v>
      </c>
      <c r="B4" t="s">
        <v>217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ht="12.75" customHeight="1">
      <c r="A5" t="s">
        <v>4</v>
      </c>
      <c r="B5" t="s">
        <v>218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ht="12.75" customHeight="1">
      <c r="A6" t="s">
        <v>4</v>
      </c>
      <c r="B6" t="s">
        <v>219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2.75" customHeight="1">
      <c r="A7" t="s">
        <v>4</v>
      </c>
      <c r="B7" t="s">
        <v>220</v>
      </c>
      <c r="C7" s="2">
        <v>0</v>
      </c>
      <c r="D7" s="2">
        <v>0</v>
      </c>
      <c r="E7" s="2">
        <v>0</v>
      </c>
      <c r="F7" s="2">
        <v>0</v>
      </c>
      <c r="G7" s="2">
        <v>0</v>
      </c>
    </row>
    <row r="8" spans="1:7" ht="12.75" customHeight="1">
      <c r="A8" t="s">
        <v>4</v>
      </c>
      <c r="B8" t="s">
        <v>221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ht="12.75" customHeight="1">
      <c r="A9" t="s">
        <v>4</v>
      </c>
      <c r="B9" t="s">
        <v>222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 customHeight="1">
      <c r="A10" t="s">
        <v>4</v>
      </c>
      <c r="B10" t="s">
        <v>223</v>
      </c>
      <c r="C10" s="1">
        <v>14.550000000000004</v>
      </c>
      <c r="D10" s="1">
        <v>0</v>
      </c>
      <c r="E10" s="1">
        <v>0</v>
      </c>
      <c r="F10" s="1">
        <v>0</v>
      </c>
      <c r="G10" s="1">
        <v>0</v>
      </c>
    </row>
    <row r="11" spans="1:7" ht="12.75" customHeight="1">
      <c r="A11" t="s">
        <v>4</v>
      </c>
      <c r="B11" t="s">
        <v>224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ht="12.75" customHeight="1">
      <c r="A12" t="s">
        <v>4</v>
      </c>
      <c r="B12" t="s">
        <v>225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ht="12.75" customHeight="1">
      <c r="A13" t="s">
        <v>4</v>
      </c>
      <c r="B13" t="s">
        <v>226</v>
      </c>
      <c r="C13" s="3">
        <v>0.31300000000000006</v>
      </c>
      <c r="D13" s="3">
        <v>0</v>
      </c>
      <c r="E13" s="3">
        <v>0</v>
      </c>
      <c r="F13" s="3">
        <v>0</v>
      </c>
      <c r="G13" s="3">
        <v>0</v>
      </c>
    </row>
    <row r="14" spans="1:7" ht="12.75" customHeight="1">
      <c r="A14" t="s">
        <v>4</v>
      </c>
      <c r="B14" t="s">
        <v>227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ht="12.75" customHeight="1">
      <c r="A15" t="s">
        <v>4</v>
      </c>
      <c r="B15" t="s">
        <v>228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ht="12.75" customHeight="1">
      <c r="A16" t="s">
        <v>4</v>
      </c>
      <c r="B16" t="s">
        <v>229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12.75" customHeight="1">
      <c r="A17" t="s">
        <v>4</v>
      </c>
      <c r="B17" t="s">
        <v>230</v>
      </c>
      <c r="C17" s="1">
        <v>6.64</v>
      </c>
      <c r="D17" s="1">
        <v>0</v>
      </c>
      <c r="E17" s="1">
        <v>0</v>
      </c>
      <c r="F17" s="1">
        <v>0</v>
      </c>
      <c r="G17" s="1">
        <v>0</v>
      </c>
    </row>
    <row r="18" spans="1:7" ht="12.75" customHeight="1">
      <c r="A18" t="s">
        <v>4</v>
      </c>
      <c r="B18" t="s">
        <v>231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ht="12.75" customHeight="1">
      <c r="A19" t="s">
        <v>4</v>
      </c>
      <c r="B19" t="s">
        <v>232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12.75" customHeight="1">
      <c r="A20" t="s">
        <v>4</v>
      </c>
      <c r="B20" t="s">
        <v>233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ht="12.75" customHeight="1">
      <c r="A21" t="s">
        <v>4</v>
      </c>
      <c r="B21" t="s">
        <v>234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12.75" customHeight="1">
      <c r="A22" t="s">
        <v>4</v>
      </c>
      <c r="B22" t="s">
        <v>235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12.75" customHeight="1">
      <c r="A23" t="s">
        <v>4</v>
      </c>
      <c r="B23" t="s">
        <v>236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12.75" customHeight="1">
      <c r="A24" t="s">
        <v>4</v>
      </c>
      <c r="B24" t="s">
        <v>237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12.75" customHeight="1">
      <c r="A25" t="s">
        <v>4</v>
      </c>
      <c r="B25" t="s">
        <v>238</v>
      </c>
      <c r="C25" s="3">
        <v>8.0000000000000019E-3</v>
      </c>
      <c r="D25" s="3">
        <v>0</v>
      </c>
      <c r="E25" s="3">
        <v>0</v>
      </c>
      <c r="F25" s="3">
        <v>0</v>
      </c>
      <c r="G25" s="3">
        <v>0</v>
      </c>
    </row>
    <row r="26" spans="1:7" ht="12.75" customHeight="1">
      <c r="A26" t="s">
        <v>4</v>
      </c>
      <c r="B26" t="s">
        <v>239</v>
      </c>
      <c r="C26" s="3">
        <v>3.5299999999999998E-2</v>
      </c>
      <c r="D26" s="3">
        <v>0</v>
      </c>
      <c r="E26" s="3">
        <v>0</v>
      </c>
      <c r="F26" s="3">
        <v>0</v>
      </c>
      <c r="G26" s="3">
        <v>0</v>
      </c>
    </row>
    <row r="27" spans="1:7" ht="12.75" customHeight="1">
      <c r="A27" t="s">
        <v>4</v>
      </c>
      <c r="B27" t="s">
        <v>240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12.75" customHeight="1">
      <c r="A28" t="s">
        <v>4</v>
      </c>
      <c r="B28" t="s">
        <v>241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12.75" customHeight="1">
      <c r="A29" t="s">
        <v>4</v>
      </c>
      <c r="B29" t="s">
        <v>242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12.75" customHeight="1">
      <c r="A30" t="s">
        <v>4</v>
      </c>
      <c r="B30" t="s">
        <v>243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12.75" customHeight="1">
      <c r="A31" t="s">
        <v>4</v>
      </c>
      <c r="B31" t="s">
        <v>244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12.75" customHeight="1">
      <c r="A32" t="s">
        <v>4</v>
      </c>
      <c r="B32" t="s">
        <v>245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12.75" customHeight="1">
      <c r="A33" t="s">
        <v>4</v>
      </c>
      <c r="B33" t="s">
        <v>246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12.75" customHeight="1">
      <c r="A34" t="s">
        <v>4</v>
      </c>
      <c r="B34" t="s">
        <v>247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ht="12.75" customHeight="1">
      <c r="A35" t="s">
        <v>4</v>
      </c>
      <c r="B35" t="s">
        <v>248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ht="12.75" customHeight="1">
      <c r="A36" t="s">
        <v>4</v>
      </c>
      <c r="B36" t="s">
        <v>249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ht="12.75" customHeight="1">
      <c r="A37" t="s">
        <v>4</v>
      </c>
      <c r="B37" t="s">
        <v>250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ht="12.75" customHeight="1">
      <c r="A38" t="s">
        <v>4</v>
      </c>
      <c r="B38" t="s">
        <v>251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ht="12.75" customHeight="1">
      <c r="A39" t="s">
        <v>4</v>
      </c>
      <c r="B39" t="s">
        <v>252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1:7" ht="12.75" customHeight="1">
      <c r="A40" t="s">
        <v>4</v>
      </c>
      <c r="B40" t="s">
        <v>253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ht="12.75" customHeight="1">
      <c r="A41" t="s">
        <v>4</v>
      </c>
      <c r="B41" t="s">
        <v>254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ht="12.75" customHeight="1">
      <c r="A42" t="s">
        <v>4</v>
      </c>
      <c r="B42" t="s">
        <v>255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12.75" customHeight="1">
      <c r="A43" t="s">
        <v>4</v>
      </c>
      <c r="B43" t="s">
        <v>256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12.75" customHeight="1">
      <c r="A44" t="s">
        <v>4</v>
      </c>
      <c r="B44" t="s">
        <v>257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ht="12.75" customHeight="1">
      <c r="A45" t="s">
        <v>4</v>
      </c>
      <c r="B45" t="s">
        <v>258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ht="12.75" customHeight="1">
      <c r="A46" t="s">
        <v>4</v>
      </c>
      <c r="B46" t="s">
        <v>259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ht="12.75" customHeight="1">
      <c r="A47" t="s">
        <v>4</v>
      </c>
      <c r="B47" t="s">
        <v>260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ht="12.75" customHeight="1">
      <c r="A48" t="s">
        <v>4</v>
      </c>
      <c r="B48" t="s">
        <v>261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ht="12.75" customHeight="1">
      <c r="A49" t="s">
        <v>4</v>
      </c>
      <c r="B49" t="s">
        <v>262</v>
      </c>
      <c r="C49" s="1">
        <v>41.909999999999989</v>
      </c>
      <c r="D49" s="1">
        <v>0</v>
      </c>
      <c r="E49" s="1">
        <v>0</v>
      </c>
      <c r="F49" s="1">
        <v>0</v>
      </c>
      <c r="G49" s="1">
        <v>0</v>
      </c>
    </row>
    <row r="50" spans="1:7" ht="12.75" customHeight="1">
      <c r="A50" t="s">
        <v>4</v>
      </c>
      <c r="B50" t="s">
        <v>263</v>
      </c>
      <c r="C50" s="1">
        <v>113.78999999999998</v>
      </c>
      <c r="D50" s="1">
        <v>0</v>
      </c>
      <c r="E50" s="1">
        <v>0</v>
      </c>
      <c r="F50" s="1">
        <v>0</v>
      </c>
      <c r="G50" s="1">
        <v>0</v>
      </c>
    </row>
    <row r="51" spans="1:7" ht="12.75" customHeight="1">
      <c r="A51" t="s">
        <v>4</v>
      </c>
      <c r="B51" t="s">
        <v>264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12.75" customHeight="1">
      <c r="A52" t="s">
        <v>4</v>
      </c>
      <c r="B52" t="s">
        <v>265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ht="12.75" customHeight="1">
      <c r="A53" t="s">
        <v>4</v>
      </c>
      <c r="B53" t="s">
        <v>266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2.75" customHeight="1">
      <c r="A54" t="s">
        <v>4</v>
      </c>
      <c r="B54" t="s">
        <v>267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ht="12.75" customHeight="1">
      <c r="A55" t="s">
        <v>4</v>
      </c>
      <c r="B55" t="s">
        <v>268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ht="12.75" customHeight="1">
      <c r="A56" t="s">
        <v>4</v>
      </c>
      <c r="B56" t="s">
        <v>269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</row>
    <row r="57" spans="1:7" ht="12.75" customHeight="1">
      <c r="A57" t="s">
        <v>4</v>
      </c>
      <c r="B57" t="s">
        <v>270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ht="12.75" customHeight="1">
      <c r="A58" t="s">
        <v>4</v>
      </c>
      <c r="B58" t="s">
        <v>271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12.75" customHeight="1">
      <c r="A59" t="s">
        <v>4</v>
      </c>
      <c r="B59" t="s">
        <v>272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ht="12.75" customHeight="1">
      <c r="A60" t="s">
        <v>4</v>
      </c>
      <c r="B60" t="s">
        <v>273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ht="12.75" customHeight="1">
      <c r="A61" t="s">
        <v>4</v>
      </c>
      <c r="B61" t="s">
        <v>274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ht="12.75" customHeight="1">
      <c r="A62" t="s">
        <v>4</v>
      </c>
      <c r="B62" t="s">
        <v>275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ht="12.75" customHeight="1">
      <c r="A63" t="s">
        <v>4</v>
      </c>
      <c r="B63" t="s">
        <v>276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ht="12.75" customHeight="1">
      <c r="A64" t="s">
        <v>4</v>
      </c>
      <c r="B64" t="s">
        <v>277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ht="12.75" customHeight="1">
      <c r="A65" t="s">
        <v>4</v>
      </c>
      <c r="B65" t="s">
        <v>278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7" ht="12.75" customHeight="1">
      <c r="A66" t="s">
        <v>4</v>
      </c>
      <c r="B66" t="s">
        <v>279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</row>
    <row r="67" spans="1:7" ht="12.75" customHeight="1">
      <c r="A67" t="s">
        <v>42</v>
      </c>
      <c r="B67" t="s">
        <v>217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ht="12.75" customHeight="1">
      <c r="A68" t="s">
        <v>4</v>
      </c>
      <c r="B68" t="s">
        <v>218</v>
      </c>
      <c r="C68" s="1">
        <v>4.2999999999999989</v>
      </c>
      <c r="D68" s="1">
        <v>0</v>
      </c>
      <c r="E68" s="1">
        <v>0</v>
      </c>
      <c r="F68" s="1">
        <v>0</v>
      </c>
      <c r="G68" s="1">
        <v>0</v>
      </c>
    </row>
    <row r="69" spans="1:7" ht="12.75" customHeight="1">
      <c r="A69" t="s">
        <v>4</v>
      </c>
      <c r="B69" t="s">
        <v>219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ht="12.75" customHeight="1">
      <c r="A70" t="s">
        <v>4</v>
      </c>
      <c r="B70" t="s">
        <v>220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ht="12.75" customHeight="1">
      <c r="A71" t="s">
        <v>4</v>
      </c>
      <c r="B71" t="s">
        <v>221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ht="12.75" customHeight="1">
      <c r="A72" t="s">
        <v>4</v>
      </c>
      <c r="B72" t="s">
        <v>222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ht="12.75" customHeight="1">
      <c r="A73" t="s">
        <v>4</v>
      </c>
      <c r="B73" t="s">
        <v>223</v>
      </c>
      <c r="C73" s="1">
        <v>11.5</v>
      </c>
      <c r="D73" s="1">
        <v>0</v>
      </c>
      <c r="E73" s="1">
        <v>0</v>
      </c>
      <c r="F73" s="1">
        <v>0</v>
      </c>
      <c r="G73" s="1">
        <v>0</v>
      </c>
    </row>
    <row r="74" spans="1:7" ht="12.75" customHeight="1">
      <c r="A74" t="s">
        <v>4</v>
      </c>
      <c r="B74" t="s">
        <v>224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ht="12.75" customHeight="1">
      <c r="A75" t="s">
        <v>4</v>
      </c>
      <c r="B75" t="s">
        <v>225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ht="12.75" customHeight="1">
      <c r="A76" t="s">
        <v>4</v>
      </c>
      <c r="B76" t="s">
        <v>226</v>
      </c>
      <c r="C76" s="3">
        <v>0.318</v>
      </c>
      <c r="D76" s="3">
        <v>0</v>
      </c>
      <c r="E76" s="3">
        <v>0</v>
      </c>
      <c r="F76" s="3">
        <v>0</v>
      </c>
      <c r="G76" s="3">
        <v>0</v>
      </c>
    </row>
    <row r="77" spans="1:7" ht="12.75" customHeight="1">
      <c r="A77" t="s">
        <v>4</v>
      </c>
      <c r="B77" t="s">
        <v>227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</row>
    <row r="78" spans="1:7" ht="12.75" customHeight="1">
      <c r="A78" t="s">
        <v>4</v>
      </c>
      <c r="B78" t="s">
        <v>228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</row>
    <row r="79" spans="1:7" ht="12.75" customHeight="1">
      <c r="A79" t="s">
        <v>4</v>
      </c>
      <c r="B79" t="s">
        <v>229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ht="12.75" customHeight="1">
      <c r="A80" t="s">
        <v>4</v>
      </c>
      <c r="B80" t="s">
        <v>230</v>
      </c>
      <c r="C80" s="1">
        <v>2.3999999999999995</v>
      </c>
      <c r="D80" s="1">
        <v>0</v>
      </c>
      <c r="E80" s="1">
        <v>0</v>
      </c>
      <c r="F80" s="1">
        <v>0</v>
      </c>
      <c r="G80" s="1">
        <v>0</v>
      </c>
    </row>
    <row r="81" spans="1:7" ht="12.75" customHeight="1">
      <c r="A81" t="s">
        <v>4</v>
      </c>
      <c r="B81" t="s">
        <v>231</v>
      </c>
      <c r="C81" s="1">
        <v>4.8999999999999995</v>
      </c>
      <c r="D81" s="1">
        <v>0</v>
      </c>
      <c r="E81" s="1">
        <v>0</v>
      </c>
      <c r="F81" s="1">
        <v>0</v>
      </c>
      <c r="G81" s="1">
        <v>0</v>
      </c>
    </row>
    <row r="82" spans="1:7" ht="12.75" customHeight="1">
      <c r="A82" t="s">
        <v>4</v>
      </c>
      <c r="B82" t="s">
        <v>232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12.75" customHeight="1">
      <c r="A83" t="s">
        <v>4</v>
      </c>
      <c r="B83" t="s">
        <v>233</v>
      </c>
      <c r="C83" s="1">
        <v>3.100000000000001</v>
      </c>
      <c r="D83" s="1">
        <v>0</v>
      </c>
      <c r="E83" s="1">
        <v>0</v>
      </c>
      <c r="F83" s="1">
        <v>0</v>
      </c>
      <c r="G83" s="1">
        <v>0</v>
      </c>
    </row>
    <row r="84" spans="1:7" ht="12.75" customHeight="1">
      <c r="A84" t="s">
        <v>4</v>
      </c>
      <c r="B84" t="s">
        <v>234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ht="12.75" customHeight="1">
      <c r="A85" t="s">
        <v>4</v>
      </c>
      <c r="B85" t="s">
        <v>235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ht="12.75" customHeight="1">
      <c r="A86" t="s">
        <v>4</v>
      </c>
      <c r="B86" t="s">
        <v>236</v>
      </c>
      <c r="C86" s="3">
        <v>3.3000000000000008E-2</v>
      </c>
      <c r="D86" s="3">
        <v>0</v>
      </c>
      <c r="E86" s="3">
        <v>0</v>
      </c>
      <c r="F86" s="3">
        <v>0</v>
      </c>
      <c r="G86" s="3">
        <v>0</v>
      </c>
    </row>
    <row r="87" spans="1:7" ht="12.75" customHeight="1">
      <c r="A87" t="s">
        <v>4</v>
      </c>
      <c r="B87" t="s">
        <v>237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12.75" customHeight="1">
      <c r="A88" t="s">
        <v>4</v>
      </c>
      <c r="B88" t="s">
        <v>238</v>
      </c>
      <c r="C88" s="3">
        <v>-7.0000000000000019E-3</v>
      </c>
      <c r="D88" s="3">
        <v>0</v>
      </c>
      <c r="E88" s="3">
        <v>0</v>
      </c>
      <c r="F88" s="3">
        <v>0</v>
      </c>
      <c r="G88" s="3">
        <v>0</v>
      </c>
    </row>
    <row r="89" spans="1:7" ht="12.75" customHeight="1">
      <c r="A89" t="s">
        <v>4</v>
      </c>
      <c r="B89" t="s">
        <v>239</v>
      </c>
      <c r="C89" s="3">
        <v>5.4000000000000013E-2</v>
      </c>
      <c r="D89" s="3">
        <v>0</v>
      </c>
      <c r="E89" s="3">
        <v>0</v>
      </c>
      <c r="F89" s="3">
        <v>0</v>
      </c>
      <c r="G89" s="3">
        <v>0</v>
      </c>
    </row>
    <row r="90" spans="1:7" ht="12.75" customHeight="1">
      <c r="A90" t="s">
        <v>4</v>
      </c>
      <c r="B90" t="s">
        <v>240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ht="12.75" customHeight="1">
      <c r="A91" t="s">
        <v>4</v>
      </c>
      <c r="B91" t="s">
        <v>241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ht="12.75" customHeight="1">
      <c r="A92" t="s">
        <v>4</v>
      </c>
      <c r="B92" t="s">
        <v>242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ht="12.75" customHeight="1">
      <c r="A93" t="s">
        <v>4</v>
      </c>
      <c r="B93" t="s">
        <v>243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12.75" customHeight="1">
      <c r="A94" t="s">
        <v>4</v>
      </c>
      <c r="B94" t="s">
        <v>244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12.75" customHeight="1">
      <c r="A95" t="s">
        <v>4</v>
      </c>
      <c r="B95" t="s">
        <v>245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12.75" customHeight="1">
      <c r="A96" t="s">
        <v>4</v>
      </c>
      <c r="B96" t="s">
        <v>246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7" ht="12.75" customHeight="1">
      <c r="A97" t="s">
        <v>4</v>
      </c>
      <c r="B97" t="s">
        <v>247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</row>
    <row r="98" spans="1:7" ht="12.75" customHeight="1">
      <c r="A98" t="s">
        <v>4</v>
      </c>
      <c r="B98" t="s">
        <v>248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</row>
    <row r="99" spans="1:7" ht="12.75" customHeight="1">
      <c r="A99" t="s">
        <v>4</v>
      </c>
      <c r="B99" t="s">
        <v>249</v>
      </c>
      <c r="C99" s="1">
        <v>3.2999999999999994</v>
      </c>
      <c r="D99" s="1">
        <v>0</v>
      </c>
      <c r="E99" s="1">
        <v>0</v>
      </c>
      <c r="F99" s="1">
        <v>0</v>
      </c>
      <c r="G99" s="1">
        <v>0</v>
      </c>
    </row>
    <row r="100" spans="1:7" ht="12.75" customHeight="1">
      <c r="A100" t="s">
        <v>4</v>
      </c>
      <c r="B100" t="s">
        <v>250</v>
      </c>
      <c r="C100" s="3">
        <v>4.4999999999999991E-2</v>
      </c>
      <c r="D100" s="3">
        <v>0</v>
      </c>
      <c r="E100" s="3">
        <v>0</v>
      </c>
      <c r="F100" s="3">
        <v>0</v>
      </c>
      <c r="G100" s="3">
        <v>0</v>
      </c>
    </row>
    <row r="101" spans="1:7" ht="12.75" customHeight="1">
      <c r="A101" t="s">
        <v>4</v>
      </c>
      <c r="B101" t="s">
        <v>251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ht="12.75" customHeight="1">
      <c r="A102" t="s">
        <v>4</v>
      </c>
      <c r="B102" t="s">
        <v>252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</row>
    <row r="103" spans="1:7" ht="12.75" customHeight="1">
      <c r="A103" t="s">
        <v>4</v>
      </c>
      <c r="B103" t="s">
        <v>253</v>
      </c>
      <c r="C103" s="2">
        <v>63840</v>
      </c>
      <c r="D103" s="2">
        <v>0</v>
      </c>
      <c r="E103" s="2">
        <v>0</v>
      </c>
      <c r="F103" s="2">
        <v>0</v>
      </c>
      <c r="G103" s="2">
        <v>0</v>
      </c>
    </row>
    <row r="104" spans="1:7" ht="12.75" customHeight="1">
      <c r="A104" t="s">
        <v>4</v>
      </c>
      <c r="B104" t="s">
        <v>254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</row>
    <row r="105" spans="1:7" ht="12.75" customHeight="1">
      <c r="A105" t="s">
        <v>4</v>
      </c>
      <c r="B105" t="s">
        <v>255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ht="12.75" customHeight="1">
      <c r="A106" t="s">
        <v>4</v>
      </c>
      <c r="B106" t="s">
        <v>256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  <row r="107" spans="1:7" ht="12.75" customHeight="1">
      <c r="A107" t="s">
        <v>4</v>
      </c>
      <c r="B107" t="s">
        <v>257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</row>
    <row r="108" spans="1:7" ht="12.75" customHeight="1">
      <c r="A108" t="s">
        <v>4</v>
      </c>
      <c r="B108" t="s">
        <v>258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</row>
    <row r="109" spans="1:7" ht="12.75" customHeight="1">
      <c r="A109" t="s">
        <v>4</v>
      </c>
      <c r="B109" t="s">
        <v>259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</row>
    <row r="110" spans="1:7" ht="12.75" customHeight="1">
      <c r="A110" t="s">
        <v>4</v>
      </c>
      <c r="B110" t="s">
        <v>260</v>
      </c>
      <c r="C110" s="1">
        <v>2.6000000000000005</v>
      </c>
      <c r="D110" s="1">
        <v>0</v>
      </c>
      <c r="E110" s="1">
        <v>0</v>
      </c>
      <c r="F110" s="1">
        <v>0</v>
      </c>
      <c r="G110" s="1">
        <v>0</v>
      </c>
    </row>
    <row r="111" spans="1:7" ht="12.75" customHeight="1">
      <c r="A111" t="s">
        <v>4</v>
      </c>
      <c r="B111" t="s">
        <v>261</v>
      </c>
      <c r="C111" s="1">
        <v>47.600000000000016</v>
      </c>
      <c r="D111" s="1">
        <v>0</v>
      </c>
      <c r="E111" s="1">
        <v>0</v>
      </c>
      <c r="F111" s="1">
        <v>0</v>
      </c>
      <c r="G111" s="1">
        <v>0</v>
      </c>
    </row>
    <row r="112" spans="1:7" ht="12.75" customHeight="1">
      <c r="A112" t="s">
        <v>4</v>
      </c>
      <c r="B112" t="s">
        <v>262</v>
      </c>
      <c r="C112" s="1">
        <v>49.29999999999999</v>
      </c>
      <c r="D112" s="1">
        <v>0</v>
      </c>
      <c r="E112" s="1">
        <v>0</v>
      </c>
      <c r="F112" s="1">
        <v>0</v>
      </c>
      <c r="G112" s="1">
        <v>0</v>
      </c>
    </row>
    <row r="113" spans="1:7" ht="12.75" customHeight="1">
      <c r="A113" t="s">
        <v>4</v>
      </c>
      <c r="B113" t="s">
        <v>263</v>
      </c>
      <c r="C113" s="1">
        <v>166.59999999999997</v>
      </c>
      <c r="D113" s="1">
        <v>0</v>
      </c>
      <c r="E113" s="1">
        <v>0</v>
      </c>
      <c r="F113" s="1">
        <v>0</v>
      </c>
      <c r="G113" s="1">
        <v>0</v>
      </c>
    </row>
    <row r="114" spans="1:7" ht="12.75" customHeight="1">
      <c r="A114" t="s">
        <v>4</v>
      </c>
      <c r="B114" t="s">
        <v>264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</row>
    <row r="115" spans="1:7" ht="12.75" customHeight="1">
      <c r="A115" t="s">
        <v>4</v>
      </c>
      <c r="B115" t="s">
        <v>265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</row>
    <row r="116" spans="1:7" ht="12.75" customHeight="1">
      <c r="A116" t="s">
        <v>4</v>
      </c>
      <c r="B116" t="s">
        <v>266</v>
      </c>
      <c r="C116" s="4">
        <v>20.900000000000002</v>
      </c>
      <c r="D116" s="4">
        <v>0</v>
      </c>
      <c r="E116" s="4">
        <v>0</v>
      </c>
      <c r="F116" s="4">
        <v>0</v>
      </c>
      <c r="G116" s="4">
        <v>0</v>
      </c>
    </row>
    <row r="117" spans="1:7" ht="12.75" customHeight="1">
      <c r="A117" t="s">
        <v>4</v>
      </c>
      <c r="B117" t="s">
        <v>267</v>
      </c>
      <c r="C117" s="2">
        <v>27702</v>
      </c>
      <c r="D117" s="2">
        <v>0</v>
      </c>
      <c r="E117" s="2">
        <v>0</v>
      </c>
      <c r="F117" s="2">
        <v>0</v>
      </c>
      <c r="G117" s="2">
        <v>0</v>
      </c>
    </row>
    <row r="118" spans="1:7" ht="12.75" customHeight="1">
      <c r="A118" t="s">
        <v>4</v>
      </c>
      <c r="B118" t="s">
        <v>268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ht="12.75" customHeight="1">
      <c r="A119" t="s">
        <v>4</v>
      </c>
      <c r="B119" t="s">
        <v>269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ht="12.75" customHeight="1">
      <c r="A120" t="s">
        <v>4</v>
      </c>
      <c r="B120" t="s">
        <v>270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ht="12.75" customHeight="1">
      <c r="A121" t="s">
        <v>4</v>
      </c>
      <c r="B121" t="s">
        <v>271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</row>
    <row r="122" spans="1:7" ht="12.75" customHeight="1">
      <c r="A122" t="s">
        <v>4</v>
      </c>
      <c r="B122" t="s">
        <v>272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</row>
    <row r="123" spans="1:7" ht="12.75" customHeight="1">
      <c r="A123" t="s">
        <v>4</v>
      </c>
      <c r="B123" t="s">
        <v>273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</row>
    <row r="124" spans="1:7" ht="12.75" customHeight="1">
      <c r="A124" t="s">
        <v>4</v>
      </c>
      <c r="B124" t="s">
        <v>274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</row>
    <row r="125" spans="1:7" ht="12.75" customHeight="1">
      <c r="A125" t="s">
        <v>4</v>
      </c>
      <c r="B125" t="s">
        <v>275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</row>
    <row r="126" spans="1:7" ht="12.75" customHeight="1">
      <c r="A126" t="s">
        <v>4</v>
      </c>
      <c r="B126" t="s">
        <v>276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</row>
    <row r="127" spans="1:7" ht="12.75" customHeight="1">
      <c r="A127" t="s">
        <v>4</v>
      </c>
      <c r="B127" t="s">
        <v>277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7" ht="12.75" customHeight="1">
      <c r="A128" t="s">
        <v>4</v>
      </c>
      <c r="B128" t="s">
        <v>278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</row>
    <row r="129" spans="1:7" ht="12.75" customHeight="1">
      <c r="A129" t="s">
        <v>4</v>
      </c>
      <c r="B129" t="s">
        <v>279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</row>
    <row r="130" spans="1:7" ht="12.75" customHeight="1">
      <c r="A130" t="s">
        <v>43</v>
      </c>
      <c r="B130" t="s">
        <v>217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</row>
    <row r="131" spans="1:7" ht="12.75" customHeight="1">
      <c r="A131" t="s">
        <v>4</v>
      </c>
      <c r="B131" t="s">
        <v>218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</row>
    <row r="132" spans="1:7" ht="12.75" customHeight="1">
      <c r="A132" t="s">
        <v>4</v>
      </c>
      <c r="B132" t="s">
        <v>219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</row>
    <row r="133" spans="1:7" ht="12.75" customHeight="1">
      <c r="A133" t="s">
        <v>4</v>
      </c>
      <c r="B133" t="s">
        <v>220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ht="12.75" customHeight="1">
      <c r="A134" t="s">
        <v>4</v>
      </c>
      <c r="B134" t="s">
        <v>221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ht="12.75" customHeight="1">
      <c r="A135" t="s">
        <v>4</v>
      </c>
      <c r="B135" t="s">
        <v>222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</row>
    <row r="136" spans="1:7" ht="12.75" customHeight="1">
      <c r="A136" t="s">
        <v>4</v>
      </c>
      <c r="B136" t="s">
        <v>223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</row>
    <row r="137" spans="1:7" ht="12.75" customHeight="1">
      <c r="A137" t="s">
        <v>4</v>
      </c>
      <c r="B137" t="s">
        <v>224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</row>
    <row r="138" spans="1:7" ht="12.75" customHeight="1">
      <c r="A138" t="s">
        <v>4</v>
      </c>
      <c r="B138" t="s">
        <v>225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</row>
    <row r="139" spans="1:7" ht="12.75" customHeight="1">
      <c r="A139" t="s">
        <v>4</v>
      </c>
      <c r="B139" t="s">
        <v>226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</row>
    <row r="140" spans="1:7" ht="12.75" customHeight="1">
      <c r="A140" t="s">
        <v>4</v>
      </c>
      <c r="B140" t="s">
        <v>227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ht="12.75" customHeight="1">
      <c r="A141" t="s">
        <v>4</v>
      </c>
      <c r="B141" t="s">
        <v>228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ht="12.75" customHeight="1">
      <c r="A142" t="s">
        <v>4</v>
      </c>
      <c r="B142" t="s">
        <v>229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</row>
    <row r="143" spans="1:7" ht="12.75" customHeight="1">
      <c r="A143" t="s">
        <v>4</v>
      </c>
      <c r="B143" t="s">
        <v>230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</row>
    <row r="144" spans="1:7" ht="12.75" customHeight="1">
      <c r="A144" t="s">
        <v>4</v>
      </c>
      <c r="B144" t="s">
        <v>231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</row>
    <row r="145" spans="1:7" ht="12.75" customHeight="1">
      <c r="A145" t="s">
        <v>4</v>
      </c>
      <c r="B145" t="s">
        <v>232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</row>
    <row r="146" spans="1:7" ht="12.75" customHeight="1">
      <c r="A146" t="s">
        <v>4</v>
      </c>
      <c r="B146" t="s">
        <v>233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</row>
    <row r="147" spans="1:7" ht="12.75" customHeight="1">
      <c r="A147" t="s">
        <v>4</v>
      </c>
      <c r="B147" t="s">
        <v>234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</row>
    <row r="148" spans="1:7" ht="12.75" customHeight="1">
      <c r="A148" t="s">
        <v>4</v>
      </c>
      <c r="B148" t="s">
        <v>235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</row>
    <row r="149" spans="1:7" ht="12.75" customHeight="1">
      <c r="A149" t="s">
        <v>4</v>
      </c>
      <c r="B149" t="s">
        <v>236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</row>
    <row r="150" spans="1:7" ht="12.75" customHeight="1">
      <c r="A150" t="s">
        <v>4</v>
      </c>
      <c r="B150" t="s">
        <v>237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</row>
    <row r="151" spans="1:7" ht="12.75" customHeight="1">
      <c r="A151" t="s">
        <v>4</v>
      </c>
      <c r="B151" t="s">
        <v>238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</row>
    <row r="152" spans="1:7" ht="12.75" customHeight="1">
      <c r="A152" t="s">
        <v>4</v>
      </c>
      <c r="B152" t="s">
        <v>239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</row>
    <row r="153" spans="1:7" ht="12.75" customHeight="1">
      <c r="A153" t="s">
        <v>4</v>
      </c>
      <c r="B153" t="s">
        <v>240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</row>
    <row r="154" spans="1:7" ht="12.75" customHeight="1">
      <c r="A154" t="s">
        <v>4</v>
      </c>
      <c r="B154" t="s">
        <v>241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</row>
    <row r="155" spans="1:7" ht="12.75" customHeight="1">
      <c r="A155" t="s">
        <v>4</v>
      </c>
      <c r="B155" t="s">
        <v>242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</row>
    <row r="156" spans="1:7" ht="12.75" customHeight="1">
      <c r="A156" t="s">
        <v>4</v>
      </c>
      <c r="B156" t="s">
        <v>243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</row>
    <row r="157" spans="1:7" ht="12.75" customHeight="1">
      <c r="A157" t="s">
        <v>4</v>
      </c>
      <c r="B157" t="s">
        <v>244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</row>
    <row r="158" spans="1:7" ht="12.75" customHeight="1">
      <c r="A158" t="s">
        <v>4</v>
      </c>
      <c r="B158" t="s">
        <v>245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</row>
    <row r="159" spans="1:7" ht="12.75" customHeight="1">
      <c r="A159" t="s">
        <v>4</v>
      </c>
      <c r="B159" t="s">
        <v>246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</row>
    <row r="160" spans="1:7" ht="12.75" customHeight="1">
      <c r="A160" t="s">
        <v>4</v>
      </c>
      <c r="B160" t="s">
        <v>247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</row>
    <row r="161" spans="1:7" ht="12.75" customHeight="1">
      <c r="A161" t="s">
        <v>4</v>
      </c>
      <c r="B161" t="s">
        <v>248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</row>
    <row r="162" spans="1:7" ht="12.75" customHeight="1">
      <c r="A162" t="s">
        <v>4</v>
      </c>
      <c r="B162" t="s">
        <v>249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</row>
    <row r="163" spans="1:7" ht="12.75" customHeight="1">
      <c r="A163" t="s">
        <v>4</v>
      </c>
      <c r="B163" t="s">
        <v>250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</row>
    <row r="164" spans="1:7" ht="12.75" customHeight="1">
      <c r="A164" t="s">
        <v>4</v>
      </c>
      <c r="B164" t="s">
        <v>251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</row>
    <row r="165" spans="1:7" ht="12.75" customHeight="1">
      <c r="A165" t="s">
        <v>4</v>
      </c>
      <c r="B165" t="s">
        <v>252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</row>
    <row r="166" spans="1:7" ht="12.75" customHeight="1">
      <c r="A166" t="s">
        <v>4</v>
      </c>
      <c r="B166" t="s">
        <v>253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</row>
    <row r="167" spans="1:7" ht="12.75" customHeight="1">
      <c r="A167" t="s">
        <v>4</v>
      </c>
      <c r="B167" t="s">
        <v>254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</row>
    <row r="168" spans="1:7" ht="12.75" customHeight="1">
      <c r="A168" t="s">
        <v>4</v>
      </c>
      <c r="B168" t="s">
        <v>255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</row>
    <row r="169" spans="1:7" ht="12.75" customHeight="1">
      <c r="A169" t="s">
        <v>4</v>
      </c>
      <c r="B169" t="s">
        <v>256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</row>
    <row r="170" spans="1:7" ht="12.75" customHeight="1">
      <c r="A170" t="s">
        <v>4</v>
      </c>
      <c r="B170" t="s">
        <v>257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</row>
    <row r="171" spans="1:7" ht="12.75" customHeight="1">
      <c r="A171" t="s">
        <v>4</v>
      </c>
      <c r="B171" t="s">
        <v>258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</row>
    <row r="172" spans="1:7" ht="12.75" customHeight="1">
      <c r="A172" t="s">
        <v>4</v>
      </c>
      <c r="B172" t="s">
        <v>259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</row>
    <row r="173" spans="1:7" ht="12.75" customHeight="1">
      <c r="A173" t="s">
        <v>4</v>
      </c>
      <c r="B173" t="s">
        <v>260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</row>
    <row r="174" spans="1:7" ht="12.75" customHeight="1">
      <c r="A174" t="s">
        <v>4</v>
      </c>
      <c r="B174" t="s">
        <v>261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</row>
    <row r="175" spans="1:7" ht="12.75" customHeight="1">
      <c r="A175" t="s">
        <v>4</v>
      </c>
      <c r="B175" t="s">
        <v>262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</row>
    <row r="176" spans="1:7" ht="12.75" customHeight="1">
      <c r="A176" t="s">
        <v>4</v>
      </c>
      <c r="B176" t="s">
        <v>263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</row>
    <row r="177" spans="1:7" ht="12.75" customHeight="1">
      <c r="A177" t="s">
        <v>4</v>
      </c>
      <c r="B177" t="s">
        <v>264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</row>
    <row r="178" spans="1:7" ht="12.75" customHeight="1">
      <c r="A178" t="s">
        <v>4</v>
      </c>
      <c r="B178" t="s">
        <v>265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</row>
    <row r="179" spans="1:7" ht="12.75" customHeight="1">
      <c r="A179" t="s">
        <v>4</v>
      </c>
      <c r="B179" t="s">
        <v>266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</row>
    <row r="180" spans="1:7" ht="12.75" customHeight="1">
      <c r="A180" t="s">
        <v>4</v>
      </c>
      <c r="B180" t="s">
        <v>267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</row>
    <row r="181" spans="1:7" ht="12.75" customHeight="1">
      <c r="A181" t="s">
        <v>4</v>
      </c>
      <c r="B181" t="s">
        <v>268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</row>
    <row r="182" spans="1:7" ht="12.75" customHeight="1">
      <c r="A182" t="s">
        <v>4</v>
      </c>
      <c r="B182" t="s">
        <v>269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</row>
    <row r="183" spans="1:7" ht="12.75" customHeight="1">
      <c r="A183" t="s">
        <v>4</v>
      </c>
      <c r="B183" t="s">
        <v>270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</row>
    <row r="184" spans="1:7" ht="12.75" customHeight="1">
      <c r="A184" t="s">
        <v>4</v>
      </c>
      <c r="B184" t="s">
        <v>271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</row>
    <row r="185" spans="1:7" ht="12.75" customHeight="1">
      <c r="A185" t="s">
        <v>4</v>
      </c>
      <c r="B185" t="s">
        <v>272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</row>
    <row r="186" spans="1:7" ht="12.75" customHeight="1">
      <c r="A186" t="s">
        <v>4</v>
      </c>
      <c r="B186" t="s">
        <v>273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</row>
    <row r="187" spans="1:7" ht="12.75" customHeight="1">
      <c r="A187" t="s">
        <v>4</v>
      </c>
      <c r="B187" t="s">
        <v>274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</row>
    <row r="188" spans="1:7" ht="12.75" customHeight="1">
      <c r="A188" t="s">
        <v>4</v>
      </c>
      <c r="B188" t="s">
        <v>275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</row>
    <row r="189" spans="1:7" ht="12.75" customHeight="1">
      <c r="A189" t="s">
        <v>4</v>
      </c>
      <c r="B189" t="s">
        <v>276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</row>
    <row r="190" spans="1:7" ht="12.75" customHeight="1">
      <c r="A190" t="s">
        <v>4</v>
      </c>
      <c r="B190" t="s">
        <v>277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</row>
    <row r="191" spans="1:7" ht="12.75" customHeight="1">
      <c r="A191" t="s">
        <v>4</v>
      </c>
      <c r="B191" t="s">
        <v>278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</row>
    <row r="192" spans="1:7" ht="12.75" customHeight="1">
      <c r="A192" t="s">
        <v>4</v>
      </c>
      <c r="B192" t="s">
        <v>279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</row>
    <row r="193" spans="1:7" ht="12.75" customHeight="1">
      <c r="A193" t="s">
        <v>44</v>
      </c>
      <c r="B193" t="s">
        <v>217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</row>
    <row r="194" spans="1:7" ht="12.75" customHeight="1">
      <c r="A194" t="s">
        <v>4</v>
      </c>
      <c r="B194" t="s">
        <v>218</v>
      </c>
      <c r="C194" s="1">
        <v>5.1000000000000005</v>
      </c>
      <c r="D194" s="1">
        <v>0</v>
      </c>
      <c r="E194" s="1">
        <v>0</v>
      </c>
      <c r="F194" s="1">
        <v>0</v>
      </c>
      <c r="G194" s="1">
        <v>0</v>
      </c>
    </row>
    <row r="195" spans="1:7" ht="12.75" customHeight="1">
      <c r="A195" t="s">
        <v>4</v>
      </c>
      <c r="B195" t="s">
        <v>219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</row>
    <row r="196" spans="1:7" ht="12.75" customHeight="1">
      <c r="A196" t="s">
        <v>4</v>
      </c>
      <c r="B196" t="s">
        <v>220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</row>
    <row r="197" spans="1:7" ht="12.75" customHeight="1">
      <c r="A197" t="s">
        <v>4</v>
      </c>
      <c r="B197" t="s">
        <v>221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</row>
    <row r="198" spans="1:7" ht="12.75" customHeight="1">
      <c r="A198" t="s">
        <v>4</v>
      </c>
      <c r="B198" t="s">
        <v>222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</row>
    <row r="199" spans="1:7" ht="12.75" customHeight="1">
      <c r="A199" t="s">
        <v>4</v>
      </c>
      <c r="B199" t="s">
        <v>223</v>
      </c>
      <c r="C199" s="1">
        <v>11</v>
      </c>
      <c r="D199" s="1">
        <v>0</v>
      </c>
      <c r="E199" s="1">
        <v>0</v>
      </c>
      <c r="F199" s="1">
        <v>0</v>
      </c>
      <c r="G199" s="1">
        <v>0</v>
      </c>
    </row>
    <row r="200" spans="1:7" ht="12.75" customHeight="1">
      <c r="A200" t="s">
        <v>4</v>
      </c>
      <c r="B200" t="s">
        <v>224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</row>
    <row r="201" spans="1:7" ht="12.75" customHeight="1">
      <c r="A201" t="s">
        <v>4</v>
      </c>
      <c r="B201" t="s">
        <v>225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</row>
    <row r="202" spans="1:7" ht="12.75" customHeight="1">
      <c r="A202" t="s">
        <v>4</v>
      </c>
      <c r="B202" t="s">
        <v>226</v>
      </c>
      <c r="C202" s="3">
        <v>0.30799999999999994</v>
      </c>
      <c r="D202" s="3">
        <v>0</v>
      </c>
      <c r="E202" s="3">
        <v>0</v>
      </c>
      <c r="F202" s="3">
        <v>0</v>
      </c>
      <c r="G202" s="3">
        <v>0</v>
      </c>
    </row>
    <row r="203" spans="1:7" ht="12.75" customHeight="1">
      <c r="A203" t="s">
        <v>4</v>
      </c>
      <c r="B203" t="s">
        <v>227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</row>
    <row r="204" spans="1:7" ht="12.75" customHeight="1">
      <c r="A204" t="s">
        <v>4</v>
      </c>
      <c r="B204" t="s">
        <v>228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</row>
    <row r="205" spans="1:7" ht="12.75" customHeight="1">
      <c r="A205" t="s">
        <v>4</v>
      </c>
      <c r="B205" t="s">
        <v>229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</row>
    <row r="206" spans="1:7" ht="12.75" customHeight="1">
      <c r="A206" t="s">
        <v>4</v>
      </c>
      <c r="B206" t="s">
        <v>230</v>
      </c>
      <c r="C206" s="1">
        <v>2.6000000000000005</v>
      </c>
      <c r="D206" s="1">
        <v>0</v>
      </c>
      <c r="E206" s="1">
        <v>0</v>
      </c>
      <c r="F206" s="1">
        <v>0</v>
      </c>
      <c r="G206" s="1">
        <v>0</v>
      </c>
    </row>
    <row r="207" spans="1:7" ht="12.75" customHeight="1">
      <c r="A207" t="s">
        <v>4</v>
      </c>
      <c r="B207" t="s">
        <v>231</v>
      </c>
      <c r="C207" s="1">
        <v>4.7999999999999989</v>
      </c>
      <c r="D207" s="1">
        <v>0</v>
      </c>
      <c r="E207" s="1">
        <v>0</v>
      </c>
      <c r="F207" s="1">
        <v>0</v>
      </c>
      <c r="G207" s="1">
        <v>0</v>
      </c>
    </row>
    <row r="208" spans="1:7" ht="12.75" customHeight="1">
      <c r="A208" t="s">
        <v>4</v>
      </c>
      <c r="B208" t="s">
        <v>232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</row>
    <row r="209" spans="1:7" ht="12.75" customHeight="1">
      <c r="A209" t="s">
        <v>4</v>
      </c>
      <c r="B209" t="s">
        <v>233</v>
      </c>
      <c r="C209" s="1">
        <v>4.6000000000000005</v>
      </c>
      <c r="D209" s="1">
        <v>0</v>
      </c>
      <c r="E209" s="1">
        <v>0</v>
      </c>
      <c r="F209" s="1">
        <v>0</v>
      </c>
      <c r="G209" s="1">
        <v>0</v>
      </c>
    </row>
    <row r="210" spans="1:7" ht="12.75" customHeight="1">
      <c r="A210" t="s">
        <v>4</v>
      </c>
      <c r="B210" t="s">
        <v>234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</row>
    <row r="211" spans="1:7" ht="12.75" customHeight="1">
      <c r="A211" t="s">
        <v>4</v>
      </c>
      <c r="B211" t="s">
        <v>235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</row>
    <row r="212" spans="1:7" ht="12.75" customHeight="1">
      <c r="A212" t="s">
        <v>4</v>
      </c>
      <c r="B212" t="s">
        <v>236</v>
      </c>
      <c r="C212" s="3">
        <v>3.9999999999999994E-2</v>
      </c>
      <c r="D212" s="3">
        <v>0</v>
      </c>
      <c r="E212" s="3">
        <v>0</v>
      </c>
      <c r="F212" s="3">
        <v>0</v>
      </c>
      <c r="G212" s="3">
        <v>0</v>
      </c>
    </row>
    <row r="213" spans="1:7" ht="12.75" customHeight="1">
      <c r="A213" t="s">
        <v>4</v>
      </c>
      <c r="B213" t="s">
        <v>237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</row>
    <row r="214" spans="1:7" ht="12.75" customHeight="1">
      <c r="A214" t="s">
        <v>4</v>
      </c>
      <c r="B214" t="s">
        <v>238</v>
      </c>
      <c r="C214" s="3">
        <v>8.0000000000000019E-3</v>
      </c>
      <c r="D214" s="3">
        <v>0</v>
      </c>
      <c r="E214" s="3">
        <v>0</v>
      </c>
      <c r="F214" s="3">
        <v>0</v>
      </c>
      <c r="G214" s="3">
        <v>0</v>
      </c>
    </row>
    <row r="215" spans="1:7" ht="12.75" customHeight="1">
      <c r="A215" t="s">
        <v>4</v>
      </c>
      <c r="B215" t="s">
        <v>239</v>
      </c>
      <c r="C215" s="3">
        <v>4.4999999999999991E-2</v>
      </c>
      <c r="D215" s="3">
        <v>0</v>
      </c>
      <c r="E215" s="3">
        <v>0</v>
      </c>
      <c r="F215" s="3">
        <v>0</v>
      </c>
      <c r="G215" s="3">
        <v>0</v>
      </c>
    </row>
    <row r="216" spans="1:7" ht="12.75" customHeight="1">
      <c r="A216" t="s">
        <v>4</v>
      </c>
      <c r="B216" t="s">
        <v>240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</row>
    <row r="217" spans="1:7" ht="12.75" customHeight="1">
      <c r="A217" t="s">
        <v>4</v>
      </c>
      <c r="B217" t="s">
        <v>241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</row>
    <row r="218" spans="1:7" ht="12.75" customHeight="1">
      <c r="A218" t="s">
        <v>4</v>
      </c>
      <c r="B218" t="s">
        <v>242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</row>
    <row r="219" spans="1:7" ht="12.75" customHeight="1">
      <c r="A219" t="s">
        <v>4</v>
      </c>
      <c r="B219" t="s">
        <v>243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</row>
    <row r="220" spans="1:7" ht="12.75" customHeight="1">
      <c r="A220" t="s">
        <v>4</v>
      </c>
      <c r="B220" t="s">
        <v>244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</row>
    <row r="221" spans="1:7" ht="12.75" customHeight="1">
      <c r="A221" t="s">
        <v>4</v>
      </c>
      <c r="B221" t="s">
        <v>245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</row>
    <row r="222" spans="1:7" ht="12.75" customHeight="1">
      <c r="A222" t="s">
        <v>4</v>
      </c>
      <c r="B222" t="s">
        <v>246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</row>
    <row r="223" spans="1:7" ht="12.75" customHeight="1">
      <c r="A223" t="s">
        <v>4</v>
      </c>
      <c r="B223" t="s">
        <v>247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</row>
    <row r="224" spans="1:7" ht="12.75" customHeight="1">
      <c r="A224" t="s">
        <v>4</v>
      </c>
      <c r="B224" t="s">
        <v>248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</row>
    <row r="225" spans="1:7" ht="12.75" customHeight="1">
      <c r="A225" t="s">
        <v>4</v>
      </c>
      <c r="B225" t="s">
        <v>249</v>
      </c>
      <c r="C225" s="1">
        <v>3.2000000000000006</v>
      </c>
      <c r="D225" s="1">
        <v>0</v>
      </c>
      <c r="E225" s="1">
        <v>0</v>
      </c>
      <c r="F225" s="1">
        <v>0</v>
      </c>
      <c r="G225" s="1">
        <v>0</v>
      </c>
    </row>
    <row r="226" spans="1:7" ht="12.75" customHeight="1">
      <c r="A226" t="s">
        <v>4</v>
      </c>
      <c r="B226" t="s">
        <v>250</v>
      </c>
      <c r="C226" s="3">
        <v>3.8999999999999993E-2</v>
      </c>
      <c r="D226" s="3">
        <v>0</v>
      </c>
      <c r="E226" s="3">
        <v>0</v>
      </c>
      <c r="F226" s="3">
        <v>0</v>
      </c>
      <c r="G226" s="3">
        <v>0</v>
      </c>
    </row>
    <row r="227" spans="1:7" ht="12.75" customHeight="1">
      <c r="A227" t="s">
        <v>4</v>
      </c>
      <c r="B227" t="s">
        <v>251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</row>
    <row r="228" spans="1:7" ht="12.75" customHeight="1">
      <c r="A228" t="s">
        <v>4</v>
      </c>
      <c r="B228" t="s">
        <v>252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</row>
    <row r="229" spans="1:7" ht="12.75" customHeight="1">
      <c r="A229" t="s">
        <v>4</v>
      </c>
      <c r="B229" t="s">
        <v>253</v>
      </c>
      <c r="C229" s="2">
        <v>66657</v>
      </c>
      <c r="D229" s="2">
        <v>0</v>
      </c>
      <c r="E229" s="2">
        <v>0</v>
      </c>
      <c r="F229" s="2">
        <v>0</v>
      </c>
      <c r="G229" s="2">
        <v>0</v>
      </c>
    </row>
    <row r="230" spans="1:7" ht="12.75" customHeight="1">
      <c r="A230" t="s">
        <v>4</v>
      </c>
      <c r="B230" t="s">
        <v>254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</row>
    <row r="231" spans="1:7" ht="12.75" customHeight="1">
      <c r="A231" t="s">
        <v>4</v>
      </c>
      <c r="B231" t="s">
        <v>255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</row>
    <row r="232" spans="1:7" ht="12.75" customHeight="1">
      <c r="A232" t="s">
        <v>4</v>
      </c>
      <c r="B232" t="s">
        <v>256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</row>
    <row r="233" spans="1:7" ht="12.75" customHeight="1">
      <c r="A233" t="s">
        <v>4</v>
      </c>
      <c r="B233" t="s">
        <v>257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</row>
    <row r="234" spans="1:7" ht="12.75" customHeight="1">
      <c r="A234" t="s">
        <v>4</v>
      </c>
      <c r="B234" t="s">
        <v>258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</row>
    <row r="235" spans="1:7" ht="12.75" customHeight="1">
      <c r="A235" t="s">
        <v>4</v>
      </c>
      <c r="B235" t="s">
        <v>259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</row>
    <row r="236" spans="1:7" ht="12.75" customHeight="1">
      <c r="A236" t="s">
        <v>4</v>
      </c>
      <c r="B236" t="s">
        <v>260</v>
      </c>
      <c r="C236" s="1">
        <v>1.8999999999999995</v>
      </c>
      <c r="D236" s="1">
        <v>0</v>
      </c>
      <c r="E236" s="1">
        <v>0</v>
      </c>
      <c r="F236" s="1">
        <v>0</v>
      </c>
      <c r="G236" s="1">
        <v>0</v>
      </c>
    </row>
    <row r="237" spans="1:7" ht="12.75" customHeight="1">
      <c r="A237" t="s">
        <v>4</v>
      </c>
      <c r="B237" t="s">
        <v>261</v>
      </c>
      <c r="C237" s="1">
        <v>60</v>
      </c>
      <c r="D237" s="1">
        <v>0</v>
      </c>
      <c r="E237" s="1">
        <v>0</v>
      </c>
      <c r="F237" s="1">
        <v>0</v>
      </c>
      <c r="G237" s="1">
        <v>0</v>
      </c>
    </row>
    <row r="238" spans="1:7" ht="12.75" customHeight="1">
      <c r="A238" t="s">
        <v>4</v>
      </c>
      <c r="B238" t="s">
        <v>262</v>
      </c>
      <c r="C238" s="1">
        <v>49</v>
      </c>
      <c r="D238" s="1">
        <v>0</v>
      </c>
      <c r="E238" s="1">
        <v>0</v>
      </c>
      <c r="F238" s="1">
        <v>0</v>
      </c>
      <c r="G238" s="1">
        <v>0</v>
      </c>
    </row>
    <row r="239" spans="1:7" ht="12.75" customHeight="1">
      <c r="A239" t="s">
        <v>4</v>
      </c>
      <c r="B239" t="s">
        <v>263</v>
      </c>
      <c r="C239" s="1">
        <v>136.90000000000003</v>
      </c>
      <c r="D239" s="1">
        <v>0</v>
      </c>
      <c r="E239" s="1">
        <v>0</v>
      </c>
      <c r="F239" s="1">
        <v>0</v>
      </c>
      <c r="G239" s="1">
        <v>0</v>
      </c>
    </row>
    <row r="240" spans="1:7" ht="12.75" customHeight="1">
      <c r="A240" t="s">
        <v>4</v>
      </c>
      <c r="B240" t="s">
        <v>264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</row>
    <row r="241" spans="1:7" ht="12.75" customHeight="1">
      <c r="A241" t="s">
        <v>4</v>
      </c>
      <c r="B241" t="s">
        <v>265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</row>
    <row r="242" spans="1:7" ht="12.75" customHeight="1">
      <c r="A242" t="s">
        <v>4</v>
      </c>
      <c r="B242" t="s">
        <v>266</v>
      </c>
      <c r="C242" s="4">
        <v>20.599999999999998</v>
      </c>
      <c r="D242" s="4">
        <v>0</v>
      </c>
      <c r="E242" s="4">
        <v>0</v>
      </c>
      <c r="F242" s="4">
        <v>0</v>
      </c>
      <c r="G242" s="4">
        <v>0</v>
      </c>
    </row>
    <row r="243" spans="1:7" ht="12.75" customHeight="1">
      <c r="A243" t="s">
        <v>4</v>
      </c>
      <c r="B243" t="s">
        <v>267</v>
      </c>
      <c r="C243" s="2">
        <v>39129</v>
      </c>
      <c r="D243" s="2">
        <v>0</v>
      </c>
      <c r="E243" s="2">
        <v>0</v>
      </c>
      <c r="F243" s="2">
        <v>0</v>
      </c>
      <c r="G243" s="2">
        <v>0</v>
      </c>
    </row>
    <row r="244" spans="1:7" ht="12.75" customHeight="1">
      <c r="A244" t="s">
        <v>4</v>
      </c>
      <c r="B244" t="s">
        <v>268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</row>
    <row r="245" spans="1:7" ht="12.75" customHeight="1">
      <c r="A245" t="s">
        <v>4</v>
      </c>
      <c r="B245" t="s">
        <v>269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</row>
    <row r="246" spans="1:7" ht="12.75" customHeight="1">
      <c r="A246" t="s">
        <v>4</v>
      </c>
      <c r="B246" t="s">
        <v>270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</row>
    <row r="247" spans="1:7" ht="12.75" customHeight="1">
      <c r="A247" t="s">
        <v>4</v>
      </c>
      <c r="B247" t="s">
        <v>271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</row>
    <row r="248" spans="1:7" ht="12.75" customHeight="1">
      <c r="A248" t="s">
        <v>4</v>
      </c>
      <c r="B248" t="s">
        <v>272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</row>
    <row r="249" spans="1:7" ht="12.75" customHeight="1">
      <c r="A249" t="s">
        <v>4</v>
      </c>
      <c r="B249" t="s">
        <v>273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</row>
    <row r="250" spans="1:7" ht="12.75" customHeight="1">
      <c r="A250" t="s">
        <v>4</v>
      </c>
      <c r="B250" t="s">
        <v>274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</row>
    <row r="251" spans="1:7" ht="12.75" customHeight="1">
      <c r="A251" t="s">
        <v>4</v>
      </c>
      <c r="B251" t="s">
        <v>275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</row>
    <row r="252" spans="1:7" ht="12.75" customHeight="1">
      <c r="A252" t="s">
        <v>4</v>
      </c>
      <c r="B252" t="s">
        <v>276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</row>
    <row r="253" spans="1:7" ht="12.75" customHeight="1">
      <c r="A253" t="s">
        <v>4</v>
      </c>
      <c r="B253" t="s">
        <v>277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</row>
    <row r="254" spans="1:7" ht="12.75" customHeight="1">
      <c r="A254" t="s">
        <v>4</v>
      </c>
      <c r="B254" t="s">
        <v>278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</row>
    <row r="255" spans="1:7" ht="12.75" customHeight="1">
      <c r="A255" t="s">
        <v>4</v>
      </c>
      <c r="B255" t="s">
        <v>279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</row>
    <row r="256" spans="1:7" ht="12.75" customHeight="1">
      <c r="A256" t="s">
        <v>215</v>
      </c>
      <c r="B256" t="s">
        <v>217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</row>
    <row r="257" spans="1:7" ht="12.75" customHeight="1">
      <c r="A257" t="s">
        <v>4</v>
      </c>
      <c r="B257" t="s">
        <v>218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</row>
    <row r="258" spans="1:7" ht="12.75" customHeight="1">
      <c r="A258" t="s">
        <v>4</v>
      </c>
      <c r="B258" t="s">
        <v>219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</row>
    <row r="259" spans="1:7" ht="12.75" customHeight="1">
      <c r="A259" t="s">
        <v>4</v>
      </c>
      <c r="B259" t="s">
        <v>220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</row>
    <row r="260" spans="1:7" ht="12.75" customHeight="1">
      <c r="A260" t="s">
        <v>4</v>
      </c>
      <c r="B260" t="s">
        <v>221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</row>
    <row r="261" spans="1:7" ht="12.75" customHeight="1">
      <c r="A261" t="s">
        <v>4</v>
      </c>
      <c r="B261" t="s">
        <v>222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</row>
    <row r="262" spans="1:7" ht="12.75" customHeight="1">
      <c r="A262" t="s">
        <v>4</v>
      </c>
      <c r="B262" t="s">
        <v>223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</row>
    <row r="263" spans="1:7" ht="12.75" customHeight="1">
      <c r="A263" t="s">
        <v>4</v>
      </c>
      <c r="B263" t="s">
        <v>224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</row>
    <row r="264" spans="1:7" ht="12.75" customHeight="1">
      <c r="A264" t="s">
        <v>4</v>
      </c>
      <c r="B264" t="s">
        <v>225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</row>
    <row r="265" spans="1:7" ht="12.75" customHeight="1">
      <c r="A265" t="s">
        <v>4</v>
      </c>
      <c r="B265" t="s">
        <v>226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</row>
    <row r="266" spans="1:7" ht="12.75" customHeight="1">
      <c r="A266" t="s">
        <v>4</v>
      </c>
      <c r="B266" t="s">
        <v>227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</row>
    <row r="267" spans="1:7" ht="12.75" customHeight="1">
      <c r="A267" t="s">
        <v>4</v>
      </c>
      <c r="B267" t="s">
        <v>228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</row>
    <row r="268" spans="1:7" ht="12.75" customHeight="1">
      <c r="A268" t="s">
        <v>4</v>
      </c>
      <c r="B268" t="s">
        <v>229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</row>
    <row r="269" spans="1:7" ht="12.75" customHeight="1">
      <c r="A269" t="s">
        <v>4</v>
      </c>
      <c r="B269" t="s">
        <v>230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</row>
    <row r="270" spans="1:7" ht="12.75" customHeight="1">
      <c r="A270" t="s">
        <v>4</v>
      </c>
      <c r="B270" t="s">
        <v>231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</row>
    <row r="271" spans="1:7" ht="12.75" customHeight="1">
      <c r="A271" t="s">
        <v>4</v>
      </c>
      <c r="B271" t="s">
        <v>232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</row>
    <row r="272" spans="1:7" ht="12.75" customHeight="1">
      <c r="A272" t="s">
        <v>4</v>
      </c>
      <c r="B272" t="s">
        <v>233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</row>
    <row r="273" spans="1:7" ht="12.75" customHeight="1">
      <c r="A273" t="s">
        <v>4</v>
      </c>
      <c r="B273" t="s">
        <v>234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</row>
    <row r="274" spans="1:7" ht="12.75" customHeight="1">
      <c r="A274" t="s">
        <v>4</v>
      </c>
      <c r="B274" t="s">
        <v>235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</row>
    <row r="275" spans="1:7" ht="12.75" customHeight="1">
      <c r="A275" t="s">
        <v>4</v>
      </c>
      <c r="B275" t="s">
        <v>236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</row>
    <row r="276" spans="1:7" ht="12.75" customHeight="1">
      <c r="A276" t="s">
        <v>4</v>
      </c>
      <c r="B276" t="s">
        <v>237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</row>
    <row r="277" spans="1:7" ht="12.75" customHeight="1">
      <c r="A277" t="s">
        <v>4</v>
      </c>
      <c r="B277" t="s">
        <v>238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</row>
    <row r="278" spans="1:7" ht="12.75" customHeight="1">
      <c r="A278" t="s">
        <v>4</v>
      </c>
      <c r="B278" t="s">
        <v>239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</row>
    <row r="279" spans="1:7" ht="12.75" customHeight="1">
      <c r="A279" t="s">
        <v>4</v>
      </c>
      <c r="B279" t="s">
        <v>240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</row>
    <row r="280" spans="1:7" ht="12.75" customHeight="1">
      <c r="A280" t="s">
        <v>4</v>
      </c>
      <c r="B280" t="s">
        <v>241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</row>
    <row r="281" spans="1:7" ht="12.75" customHeight="1">
      <c r="A281" t="s">
        <v>4</v>
      </c>
      <c r="B281" t="s">
        <v>242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</row>
    <row r="282" spans="1:7" ht="12.75" customHeight="1">
      <c r="A282" t="s">
        <v>4</v>
      </c>
      <c r="B282" t="s">
        <v>243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</row>
    <row r="283" spans="1:7" ht="12.75" customHeight="1">
      <c r="A283" t="s">
        <v>4</v>
      </c>
      <c r="B283" t="s">
        <v>244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</row>
    <row r="284" spans="1:7" ht="12.75" customHeight="1">
      <c r="A284" t="s">
        <v>4</v>
      </c>
      <c r="B284" t="s">
        <v>245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</row>
    <row r="285" spans="1:7" ht="12.75" customHeight="1">
      <c r="A285" t="s">
        <v>4</v>
      </c>
      <c r="B285" t="s">
        <v>246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</row>
    <row r="286" spans="1:7" ht="12.75" customHeight="1">
      <c r="A286" t="s">
        <v>4</v>
      </c>
      <c r="B286" t="s">
        <v>247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</row>
    <row r="287" spans="1:7" ht="12.75" customHeight="1">
      <c r="A287" t="s">
        <v>4</v>
      </c>
      <c r="B287" t="s">
        <v>248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</row>
    <row r="288" spans="1:7" ht="12.75" customHeight="1">
      <c r="A288" t="s">
        <v>4</v>
      </c>
      <c r="B288" t="s">
        <v>249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</row>
    <row r="289" spans="1:7" ht="12.75" customHeight="1">
      <c r="A289" t="s">
        <v>4</v>
      </c>
      <c r="B289" t="s">
        <v>250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</row>
    <row r="290" spans="1:7" ht="12.75" customHeight="1">
      <c r="A290" t="s">
        <v>4</v>
      </c>
      <c r="B290" t="s">
        <v>251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</row>
    <row r="291" spans="1:7" ht="12.75" customHeight="1">
      <c r="A291" t="s">
        <v>4</v>
      </c>
      <c r="B291" t="s">
        <v>252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</row>
    <row r="292" spans="1:7" ht="12.75" customHeight="1">
      <c r="A292" t="s">
        <v>4</v>
      </c>
      <c r="B292" t="s">
        <v>253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</row>
    <row r="293" spans="1:7" ht="12.75" customHeight="1">
      <c r="A293" t="s">
        <v>4</v>
      </c>
      <c r="B293" t="s">
        <v>254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</row>
    <row r="294" spans="1:7" ht="12.75" customHeight="1">
      <c r="A294" t="s">
        <v>4</v>
      </c>
      <c r="B294" t="s">
        <v>255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</row>
    <row r="295" spans="1:7" ht="12.75" customHeight="1">
      <c r="A295" t="s">
        <v>4</v>
      </c>
      <c r="B295" t="s">
        <v>256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</row>
    <row r="296" spans="1:7" ht="12.75" customHeight="1">
      <c r="A296" t="s">
        <v>4</v>
      </c>
      <c r="B296" t="s">
        <v>257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</row>
    <row r="297" spans="1:7" ht="12.75" customHeight="1">
      <c r="A297" t="s">
        <v>4</v>
      </c>
      <c r="B297" t="s">
        <v>258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</row>
    <row r="298" spans="1:7" ht="12.75" customHeight="1">
      <c r="A298" t="s">
        <v>4</v>
      </c>
      <c r="B298" t="s">
        <v>259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</row>
    <row r="299" spans="1:7" ht="12.75" customHeight="1">
      <c r="A299" t="s">
        <v>4</v>
      </c>
      <c r="B299" t="s">
        <v>260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</row>
    <row r="300" spans="1:7" ht="12.75" customHeight="1">
      <c r="A300" t="s">
        <v>4</v>
      </c>
      <c r="B300" t="s">
        <v>261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</row>
    <row r="301" spans="1:7" ht="12.75" customHeight="1">
      <c r="A301" t="s">
        <v>4</v>
      </c>
      <c r="B301" t="s">
        <v>262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</row>
    <row r="302" spans="1:7" ht="12.75" customHeight="1">
      <c r="A302" t="s">
        <v>4</v>
      </c>
      <c r="B302" t="s">
        <v>263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</row>
    <row r="303" spans="1:7" ht="12.75" customHeight="1">
      <c r="A303" t="s">
        <v>4</v>
      </c>
      <c r="B303" t="s">
        <v>264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</row>
    <row r="304" spans="1:7" ht="12.75" customHeight="1">
      <c r="A304" t="s">
        <v>4</v>
      </c>
      <c r="B304" t="s">
        <v>265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</row>
    <row r="305" spans="1:7" ht="12.75" customHeight="1">
      <c r="A305" t="s">
        <v>4</v>
      </c>
      <c r="B305" t="s">
        <v>266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</row>
    <row r="306" spans="1:7" ht="12.75" customHeight="1">
      <c r="A306" t="s">
        <v>4</v>
      </c>
      <c r="B306" t="s">
        <v>267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</row>
    <row r="307" spans="1:7" ht="12.75" customHeight="1">
      <c r="A307" t="s">
        <v>4</v>
      </c>
      <c r="B307" t="s">
        <v>268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</row>
    <row r="308" spans="1:7" ht="12.75" customHeight="1">
      <c r="A308" t="s">
        <v>4</v>
      </c>
      <c r="B308" t="s">
        <v>269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</row>
    <row r="309" spans="1:7" ht="12.75" customHeight="1">
      <c r="A309" t="s">
        <v>4</v>
      </c>
      <c r="B309" t="s">
        <v>270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</row>
    <row r="310" spans="1:7" ht="12.75" customHeight="1">
      <c r="A310" t="s">
        <v>4</v>
      </c>
      <c r="B310" t="s">
        <v>271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</row>
    <row r="311" spans="1:7" ht="12.75" customHeight="1">
      <c r="A311" t="s">
        <v>4</v>
      </c>
      <c r="B311" t="s">
        <v>272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</row>
    <row r="312" spans="1:7" ht="12.75" customHeight="1">
      <c r="A312" t="s">
        <v>4</v>
      </c>
      <c r="B312" t="s">
        <v>273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</row>
    <row r="313" spans="1:7" ht="12.75" customHeight="1">
      <c r="A313" t="s">
        <v>4</v>
      </c>
      <c r="B313" t="s">
        <v>274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</row>
    <row r="314" spans="1:7" ht="12.75" customHeight="1">
      <c r="A314" t="s">
        <v>4</v>
      </c>
      <c r="B314" t="s">
        <v>275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</row>
    <row r="315" spans="1:7" ht="12.75" customHeight="1">
      <c r="A315" t="s">
        <v>4</v>
      </c>
      <c r="B315" t="s">
        <v>276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</row>
    <row r="316" spans="1:7" ht="12.75" customHeight="1">
      <c r="A316" t="s">
        <v>4</v>
      </c>
      <c r="B316" t="s">
        <v>277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</row>
    <row r="317" spans="1:7" ht="12.75" customHeight="1">
      <c r="A317" t="s">
        <v>4</v>
      </c>
      <c r="B317" t="s">
        <v>278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</row>
    <row r="318" spans="1:7" ht="12.75" customHeight="1">
      <c r="A318" t="s">
        <v>4</v>
      </c>
      <c r="B318" t="s">
        <v>279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</row>
    <row r="319" spans="1:7" ht="12.75" customHeight="1">
      <c r="A319" t="s">
        <v>45</v>
      </c>
      <c r="B319" t="s">
        <v>217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</row>
    <row r="320" spans="1:7" ht="12.75" customHeight="1">
      <c r="A320" t="s">
        <v>4</v>
      </c>
      <c r="B320" t="s">
        <v>218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</row>
    <row r="321" spans="1:7" ht="12.75" customHeight="1">
      <c r="A321" t="s">
        <v>4</v>
      </c>
      <c r="B321" t="s">
        <v>219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</row>
    <row r="322" spans="1:7" ht="12.75" customHeight="1">
      <c r="A322" t="s">
        <v>4</v>
      </c>
      <c r="B322" t="s">
        <v>220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</row>
    <row r="323" spans="1:7" ht="12.75" customHeight="1">
      <c r="A323" t="s">
        <v>4</v>
      </c>
      <c r="B323" t="s">
        <v>221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</row>
    <row r="324" spans="1:7" ht="12.75" customHeight="1">
      <c r="A324" t="s">
        <v>4</v>
      </c>
      <c r="B324" t="s">
        <v>222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</row>
    <row r="325" spans="1:7" ht="12.75" customHeight="1">
      <c r="A325" t="s">
        <v>4</v>
      </c>
      <c r="B325" t="s">
        <v>223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</row>
    <row r="326" spans="1:7" ht="12.75" customHeight="1">
      <c r="A326" t="s">
        <v>4</v>
      </c>
      <c r="B326" t="s">
        <v>224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</row>
    <row r="327" spans="1:7" ht="12.75" customHeight="1">
      <c r="A327" t="s">
        <v>4</v>
      </c>
      <c r="B327" t="s">
        <v>225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</row>
    <row r="328" spans="1:7" ht="12.75" customHeight="1">
      <c r="A328" t="s">
        <v>4</v>
      </c>
      <c r="B328" t="s">
        <v>226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</row>
    <row r="329" spans="1:7" ht="12.75" customHeight="1">
      <c r="A329" t="s">
        <v>4</v>
      </c>
      <c r="B329" t="s">
        <v>227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</row>
    <row r="330" spans="1:7" ht="12.75" customHeight="1">
      <c r="A330" t="s">
        <v>4</v>
      </c>
      <c r="B330" t="s">
        <v>228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</row>
    <row r="331" spans="1:7" ht="12.75" customHeight="1">
      <c r="A331" t="s">
        <v>4</v>
      </c>
      <c r="B331" t="s">
        <v>229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</row>
    <row r="332" spans="1:7" ht="12.75" customHeight="1">
      <c r="A332" t="s">
        <v>4</v>
      </c>
      <c r="B332" t="s">
        <v>230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</row>
    <row r="333" spans="1:7" ht="12.75" customHeight="1">
      <c r="A333" t="s">
        <v>4</v>
      </c>
      <c r="B333" t="s">
        <v>231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</row>
    <row r="334" spans="1:7" ht="12.75" customHeight="1">
      <c r="A334" t="s">
        <v>4</v>
      </c>
      <c r="B334" t="s">
        <v>232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</row>
    <row r="335" spans="1:7" ht="12.75" customHeight="1">
      <c r="A335" t="s">
        <v>4</v>
      </c>
      <c r="B335" t="s">
        <v>233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</row>
    <row r="336" spans="1:7" ht="12.75" customHeight="1">
      <c r="A336" t="s">
        <v>4</v>
      </c>
      <c r="B336" t="s">
        <v>234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</row>
    <row r="337" spans="1:7" ht="12.75" customHeight="1">
      <c r="A337" t="s">
        <v>4</v>
      </c>
      <c r="B337" t="s">
        <v>235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</row>
    <row r="338" spans="1:7" ht="12.75" customHeight="1">
      <c r="A338" t="s">
        <v>4</v>
      </c>
      <c r="B338" t="s">
        <v>236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</row>
    <row r="339" spans="1:7" ht="12.75" customHeight="1">
      <c r="A339" t="s">
        <v>4</v>
      </c>
      <c r="B339" t="s">
        <v>237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</row>
    <row r="340" spans="1:7" ht="12.75" customHeight="1">
      <c r="A340" t="s">
        <v>4</v>
      </c>
      <c r="B340" t="s">
        <v>238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</row>
    <row r="341" spans="1:7" ht="12.75" customHeight="1">
      <c r="A341" t="s">
        <v>4</v>
      </c>
      <c r="B341" t="s">
        <v>239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</row>
    <row r="342" spans="1:7" ht="12.75" customHeight="1">
      <c r="A342" t="s">
        <v>4</v>
      </c>
      <c r="B342" t="s">
        <v>240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</row>
    <row r="343" spans="1:7" ht="12.75" customHeight="1">
      <c r="A343" t="s">
        <v>4</v>
      </c>
      <c r="B343" t="s">
        <v>241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</row>
    <row r="344" spans="1:7" ht="12.75" customHeight="1">
      <c r="A344" t="s">
        <v>4</v>
      </c>
      <c r="B344" t="s">
        <v>242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</row>
    <row r="345" spans="1:7" ht="12.75" customHeight="1">
      <c r="A345" t="s">
        <v>4</v>
      </c>
      <c r="B345" t="s">
        <v>243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</row>
    <row r="346" spans="1:7" ht="12.75" customHeight="1">
      <c r="A346" t="s">
        <v>4</v>
      </c>
      <c r="B346" t="s">
        <v>244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</row>
    <row r="347" spans="1:7" ht="12.75" customHeight="1">
      <c r="A347" t="s">
        <v>4</v>
      </c>
      <c r="B347" t="s">
        <v>245</v>
      </c>
      <c r="C347" s="3">
        <v>0</v>
      </c>
      <c r="D347" s="3">
        <v>0</v>
      </c>
      <c r="E347" s="3">
        <v>0</v>
      </c>
      <c r="F347" s="3">
        <v>0</v>
      </c>
      <c r="G347" s="3">
        <v>0</v>
      </c>
    </row>
    <row r="348" spans="1:7" ht="12.75" customHeight="1">
      <c r="A348" t="s">
        <v>4</v>
      </c>
      <c r="B348" t="s">
        <v>246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</row>
    <row r="349" spans="1:7" ht="12.75" customHeight="1">
      <c r="A349" t="s">
        <v>4</v>
      </c>
      <c r="B349" t="s">
        <v>247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</row>
    <row r="350" spans="1:7" ht="12.75" customHeight="1">
      <c r="A350" t="s">
        <v>4</v>
      </c>
      <c r="B350" t="s">
        <v>248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</row>
    <row r="351" spans="1:7" ht="12.75" customHeight="1">
      <c r="A351" t="s">
        <v>4</v>
      </c>
      <c r="B351" t="s">
        <v>249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</row>
    <row r="352" spans="1:7" ht="12.75" customHeight="1">
      <c r="A352" t="s">
        <v>4</v>
      </c>
      <c r="B352" t="s">
        <v>250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</row>
    <row r="353" spans="1:7" ht="12.75" customHeight="1">
      <c r="A353" t="s">
        <v>4</v>
      </c>
      <c r="B353" t="s">
        <v>251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</row>
    <row r="354" spans="1:7" ht="12.75" customHeight="1">
      <c r="A354" t="s">
        <v>4</v>
      </c>
      <c r="B354" t="s">
        <v>252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</row>
    <row r="355" spans="1:7" ht="12.75" customHeight="1">
      <c r="A355" t="s">
        <v>4</v>
      </c>
      <c r="B355" t="s">
        <v>253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</row>
    <row r="356" spans="1:7" ht="12.75" customHeight="1">
      <c r="A356" t="s">
        <v>4</v>
      </c>
      <c r="B356" t="s">
        <v>254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</row>
    <row r="357" spans="1:7" ht="12.75" customHeight="1">
      <c r="A357" t="s">
        <v>4</v>
      </c>
      <c r="B357" t="s">
        <v>255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</row>
    <row r="358" spans="1:7" ht="12.75" customHeight="1">
      <c r="A358" t="s">
        <v>4</v>
      </c>
      <c r="B358" t="s">
        <v>256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</row>
    <row r="359" spans="1:7" ht="12.75" customHeight="1">
      <c r="A359" t="s">
        <v>4</v>
      </c>
      <c r="B359" t="s">
        <v>257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</row>
    <row r="360" spans="1:7" ht="12.75" customHeight="1">
      <c r="A360" t="s">
        <v>4</v>
      </c>
      <c r="B360" t="s">
        <v>258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</row>
    <row r="361" spans="1:7" ht="12.75" customHeight="1">
      <c r="A361" t="s">
        <v>4</v>
      </c>
      <c r="B361" t="s">
        <v>259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</row>
    <row r="362" spans="1:7" ht="12.75" customHeight="1">
      <c r="A362" t="s">
        <v>4</v>
      </c>
      <c r="B362" t="s">
        <v>260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</row>
    <row r="363" spans="1:7" ht="12.75" customHeight="1">
      <c r="A363" t="s">
        <v>4</v>
      </c>
      <c r="B363" t="s">
        <v>261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</row>
    <row r="364" spans="1:7" ht="12.75" customHeight="1">
      <c r="A364" t="s">
        <v>4</v>
      </c>
      <c r="B364" t="s">
        <v>262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</row>
    <row r="365" spans="1:7" ht="12.75" customHeight="1">
      <c r="A365" t="s">
        <v>4</v>
      </c>
      <c r="B365" t="s">
        <v>263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</row>
    <row r="366" spans="1:7" ht="12.75" customHeight="1">
      <c r="A366" t="s">
        <v>4</v>
      </c>
      <c r="B366" t="s">
        <v>264</v>
      </c>
      <c r="C366" s="3">
        <v>0</v>
      </c>
      <c r="D366" s="3">
        <v>0</v>
      </c>
      <c r="E366" s="3">
        <v>0</v>
      </c>
      <c r="F366" s="3">
        <v>0</v>
      </c>
      <c r="G366" s="3">
        <v>0</v>
      </c>
    </row>
    <row r="367" spans="1:7" ht="12.75" customHeight="1">
      <c r="A367" t="s">
        <v>4</v>
      </c>
      <c r="B367" t="s">
        <v>265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</row>
    <row r="368" spans="1:7" ht="12.75" customHeight="1">
      <c r="A368" t="s">
        <v>4</v>
      </c>
      <c r="B368" t="s">
        <v>266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</row>
    <row r="369" spans="1:7" ht="12.75" customHeight="1">
      <c r="A369" t="s">
        <v>4</v>
      </c>
      <c r="B369" t="s">
        <v>267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</row>
    <row r="370" spans="1:7" ht="12.75" customHeight="1">
      <c r="A370" t="s">
        <v>4</v>
      </c>
      <c r="B370" t="s">
        <v>268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</row>
    <row r="371" spans="1:7" ht="12.75" customHeight="1">
      <c r="A371" t="s">
        <v>4</v>
      </c>
      <c r="B371" t="s">
        <v>269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</row>
    <row r="372" spans="1:7" ht="12.75" customHeight="1">
      <c r="A372" t="s">
        <v>4</v>
      </c>
      <c r="B372" t="s">
        <v>270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</row>
    <row r="373" spans="1:7" ht="12.75" customHeight="1">
      <c r="A373" t="s">
        <v>4</v>
      </c>
      <c r="B373" t="s">
        <v>271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</row>
    <row r="374" spans="1:7" ht="12.75" customHeight="1">
      <c r="A374" t="s">
        <v>4</v>
      </c>
      <c r="B374" t="s">
        <v>272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</row>
    <row r="375" spans="1:7" ht="12.75" customHeight="1">
      <c r="A375" t="s">
        <v>4</v>
      </c>
      <c r="B375" t="s">
        <v>273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</row>
    <row r="376" spans="1:7" ht="12.75" customHeight="1">
      <c r="A376" t="s">
        <v>4</v>
      </c>
      <c r="B376" t="s">
        <v>274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</row>
    <row r="377" spans="1:7" ht="12.75" customHeight="1">
      <c r="A377" t="s">
        <v>4</v>
      </c>
      <c r="B377" t="s">
        <v>275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</row>
    <row r="378" spans="1:7" ht="12.75" customHeight="1">
      <c r="A378" t="s">
        <v>4</v>
      </c>
      <c r="B378" t="s">
        <v>276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</row>
    <row r="379" spans="1:7" ht="12.75" customHeight="1">
      <c r="A379" t="s">
        <v>4</v>
      </c>
      <c r="B379" t="s">
        <v>277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</row>
    <row r="380" spans="1:7" ht="12.75" customHeight="1">
      <c r="A380" t="s">
        <v>4</v>
      </c>
      <c r="B380" t="s">
        <v>278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</row>
    <row r="381" spans="1:7" ht="12.75" customHeight="1">
      <c r="A381" t="s">
        <v>4</v>
      </c>
      <c r="B381" t="s">
        <v>279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</row>
    <row r="382" spans="1:7" ht="12.75" customHeight="1">
      <c r="A382" t="s">
        <v>0</v>
      </c>
      <c r="B382" t="s">
        <v>1</v>
      </c>
      <c r="C382" s="2"/>
      <c r="D382" s="2"/>
      <c r="E382" s="2"/>
      <c r="F382" s="2"/>
      <c r="G382" s="2"/>
    </row>
    <row r="383" spans="1:7" ht="12.75" customHeight="1">
      <c r="A383" t="s">
        <v>3</v>
      </c>
      <c r="B383" t="s">
        <v>46</v>
      </c>
      <c r="C383" s="1">
        <v>16.668493150684931</v>
      </c>
      <c r="D383" s="1">
        <v>18.446575342465749</v>
      </c>
      <c r="E383" s="1">
        <v>15.328767123287671</v>
      </c>
      <c r="F383" s="1">
        <v>17.32328767123288</v>
      </c>
      <c r="G383" s="1">
        <v>14.724043715846994</v>
      </c>
    </row>
    <row r="384" spans="1:7" ht="12.75" customHeight="1">
      <c r="A384" t="s">
        <v>4</v>
      </c>
      <c r="B384" t="s">
        <v>47</v>
      </c>
      <c r="C384" s="1">
        <v>3.137699845281074</v>
      </c>
      <c r="D384" s="1">
        <v>3.4247202441505595</v>
      </c>
      <c r="E384" s="1">
        <v>3.0194279546681053</v>
      </c>
      <c r="F384" s="1">
        <v>3.0009492168960619</v>
      </c>
      <c r="G384" s="1">
        <v>2.5455833726972124</v>
      </c>
    </row>
    <row r="385" spans="1:7" ht="12.75" customHeight="1">
      <c r="A385" t="s">
        <v>4</v>
      </c>
      <c r="B385" t="s">
        <v>48</v>
      </c>
      <c r="C385" s="1">
        <v>3.3182941903584675</v>
      </c>
      <c r="D385" s="1">
        <v>3.593140153755173</v>
      </c>
      <c r="E385" s="1">
        <v>3.1568123393316192</v>
      </c>
      <c r="F385" s="1">
        <v>3.1348314606741576</v>
      </c>
      <c r="G385" s="1">
        <v>2.5809682804674456</v>
      </c>
    </row>
    <row r="386" spans="1:7" ht="12.75" customHeight="1">
      <c r="A386" t="s">
        <v>4</v>
      </c>
      <c r="B386" t="s">
        <v>49</v>
      </c>
      <c r="C386" s="2">
        <v>7694.8242859591819</v>
      </c>
      <c r="D386" s="2">
        <v>7478.9433616256729</v>
      </c>
      <c r="E386" s="2">
        <v>6847.2599851031591</v>
      </c>
      <c r="F386" s="2">
        <v>8230.8336568294581</v>
      </c>
      <c r="G386" s="2">
        <v>8180.3015660371548</v>
      </c>
    </row>
    <row r="387" spans="1:7" ht="12.75" customHeight="1">
      <c r="A387" t="s">
        <v>4</v>
      </c>
      <c r="B387" t="s">
        <v>50</v>
      </c>
      <c r="C387" s="2">
        <v>25533.690723927597</v>
      </c>
      <c r="D387" s="2">
        <v>26872.891700317901</v>
      </c>
      <c r="E387" s="2">
        <v>21615.51481158529</v>
      </c>
      <c r="F387" s="2">
        <v>25802.276295004711</v>
      </c>
      <c r="G387" s="2">
        <v>21113.098866600067</v>
      </c>
    </row>
    <row r="388" spans="1:7" ht="12.75" customHeight="1">
      <c r="A388" t="s">
        <v>4</v>
      </c>
      <c r="B388" t="s">
        <v>51</v>
      </c>
      <c r="C388" s="1">
        <v>14.70958904109589</v>
      </c>
      <c r="D388" s="1">
        <v>16.646575342465752</v>
      </c>
      <c r="E388" s="1">
        <v>13.457534246575342</v>
      </c>
      <c r="F388" s="1">
        <v>15.287671232876713</v>
      </c>
      <c r="G388" s="1">
        <v>12.672131147540984</v>
      </c>
    </row>
    <row r="389" spans="1:7" ht="12.75" customHeight="1">
      <c r="A389" t="s">
        <v>4</v>
      </c>
      <c r="B389" t="s">
        <v>358</v>
      </c>
      <c r="C389" s="2">
        <v>1617.9999999999998</v>
      </c>
      <c r="D389" s="2">
        <v>1691.0000000000007</v>
      </c>
      <c r="E389" s="2">
        <v>1556.0000000000002</v>
      </c>
      <c r="F389" s="2">
        <v>1779.9999999999998</v>
      </c>
      <c r="G389" s="2">
        <v>1797</v>
      </c>
    </row>
    <row r="390" spans="1:7" ht="12.75" customHeight="1">
      <c r="A390" t="s">
        <v>4</v>
      </c>
      <c r="B390" t="s">
        <v>356</v>
      </c>
      <c r="C390" s="2">
        <v>5369</v>
      </c>
      <c r="D390" s="2">
        <v>6076</v>
      </c>
      <c r="E390" s="2">
        <v>4912</v>
      </c>
      <c r="F390" s="2">
        <v>5580</v>
      </c>
      <c r="G390" s="2">
        <v>4638</v>
      </c>
    </row>
    <row r="391" spans="1:7" ht="12.75" customHeight="1">
      <c r="A391" t="s">
        <v>4</v>
      </c>
      <c r="B391" t="s">
        <v>52</v>
      </c>
      <c r="C391" s="1">
        <v>9.9493277591173221</v>
      </c>
      <c r="D391" s="1">
        <v>10.121835562775427</v>
      </c>
      <c r="E391" s="1">
        <v>11.214032411397818</v>
      </c>
      <c r="F391" s="1">
        <v>12.090447930489042</v>
      </c>
      <c r="G391" s="1">
        <v>12.922274506327909</v>
      </c>
    </row>
    <row r="392" spans="1:7" ht="12.75" customHeight="1">
      <c r="A392" t="s">
        <v>4</v>
      </c>
      <c r="B392" t="s">
        <v>53</v>
      </c>
      <c r="C392" s="1">
        <v>12.722298445442576</v>
      </c>
      <c r="D392" s="1">
        <v>13.908375928864245</v>
      </c>
      <c r="E392" s="1">
        <v>16.542755981683644</v>
      </c>
      <c r="F392" s="1">
        <v>17.793551317517068</v>
      </c>
      <c r="G392" s="1">
        <v>20.274176956058778</v>
      </c>
    </row>
    <row r="393" spans="1:7" ht="12.75" customHeight="1">
      <c r="A393" t="s">
        <v>4</v>
      </c>
      <c r="B393" t="s">
        <v>54</v>
      </c>
      <c r="C393" s="1">
        <v>7.357492179505086</v>
      </c>
      <c r="D393" s="1">
        <v>7.1438379130188512</v>
      </c>
      <c r="E393" s="1">
        <v>7.7379037518251694</v>
      </c>
      <c r="F393" s="1">
        <v>8.2908015607129872</v>
      </c>
      <c r="G393" s="1">
        <v>8.7182019730307019</v>
      </c>
    </row>
    <row r="394" spans="1:7" ht="12.75" customHeight="1">
      <c r="A394" t="s">
        <v>4</v>
      </c>
      <c r="B394" t="s">
        <v>55</v>
      </c>
      <c r="C394" s="3">
        <v>0.13453379331722257</v>
      </c>
      <c r="D394" s="3">
        <v>0.11641232551300626</v>
      </c>
      <c r="E394" s="3">
        <v>0.21642231919644564</v>
      </c>
      <c r="F394" s="3">
        <v>9.7250080505879632E-2</v>
      </c>
      <c r="G394" s="3">
        <v>0.22120013702894031</v>
      </c>
    </row>
    <row r="395" spans="1:7" ht="12.75" customHeight="1">
      <c r="A395" t="s">
        <v>4</v>
      </c>
      <c r="B395" t="s">
        <v>56</v>
      </c>
      <c r="C395" s="2">
        <v>565299.30021739122</v>
      </c>
      <c r="D395" s="2">
        <v>506957.94913043478</v>
      </c>
      <c r="E395" s="2">
        <v>566304.42592592596</v>
      </c>
      <c r="F395" s="2">
        <v>403257.39130434784</v>
      </c>
      <c r="G395" s="2">
        <v>584916.12962962966</v>
      </c>
    </row>
    <row r="396" spans="1:7" ht="12.75" customHeight="1">
      <c r="A396" t="s">
        <v>4</v>
      </c>
      <c r="B396" t="s">
        <v>57</v>
      </c>
      <c r="C396" s="2">
        <v>611249.6469565219</v>
      </c>
      <c r="D396" s="2">
        <v>590741.97260869574</v>
      </c>
      <c r="E396" s="2">
        <v>606411.11111111112</v>
      </c>
      <c r="F396" s="2">
        <v>578526.51043478248</v>
      </c>
      <c r="G396" s="2">
        <v>893590.03703703708</v>
      </c>
    </row>
    <row r="397" spans="1:7" ht="12.75" customHeight="1">
      <c r="A397" t="s">
        <v>4</v>
      </c>
      <c r="B397" t="s">
        <v>58</v>
      </c>
      <c r="C397" s="3">
        <v>0.10762663807187375</v>
      </c>
      <c r="D397" s="3">
        <v>9.4599609657512115E-2</v>
      </c>
      <c r="E397" s="3">
        <v>0.18114868128502748</v>
      </c>
      <c r="F397" s="3">
        <v>8.2554280239623842E-2</v>
      </c>
      <c r="G397" s="3">
        <v>0.18764206726435773</v>
      </c>
    </row>
    <row r="398" spans="1:7" ht="12.75" customHeight="1">
      <c r="A398" t="s">
        <v>4</v>
      </c>
      <c r="B398" t="s">
        <v>59</v>
      </c>
      <c r="C398" s="1">
        <v>1.4046741909034155</v>
      </c>
      <c r="D398" s="1">
        <v>2.0010219738026436</v>
      </c>
      <c r="E398" s="1">
        <v>3.344715790434214</v>
      </c>
      <c r="F398" s="1">
        <v>3.5476910125084102</v>
      </c>
      <c r="G398" s="1">
        <v>2.8662770650273988</v>
      </c>
    </row>
    <row r="399" spans="1:7" ht="12.75" customHeight="1">
      <c r="A399" t="s">
        <v>4</v>
      </c>
      <c r="B399" t="s">
        <v>60</v>
      </c>
      <c r="C399" s="1">
        <v>6.0622596053709907</v>
      </c>
      <c r="D399" s="1">
        <v>6.2627111083422395</v>
      </c>
      <c r="E399" s="1">
        <v>5.4731052919944458</v>
      </c>
      <c r="F399" s="1">
        <v>5.4481464367808758</v>
      </c>
      <c r="G399" s="1">
        <v>4.1416625564030705</v>
      </c>
    </row>
    <row r="400" spans="1:7" ht="12.75" customHeight="1">
      <c r="A400" t="s">
        <v>4</v>
      </c>
      <c r="B400" t="s">
        <v>61</v>
      </c>
      <c r="C400" s="3">
        <v>1.2929369593994962</v>
      </c>
      <c r="D400" s="3">
        <v>0.79586087550858109</v>
      </c>
      <c r="E400" s="3">
        <v>0.44691155107400504</v>
      </c>
      <c r="F400" s="3">
        <v>0.87168690386645109</v>
      </c>
      <c r="G400" s="3">
        <v>0.32419407172045134</v>
      </c>
    </row>
    <row r="401" spans="1:7" ht="12.75" customHeight="1">
      <c r="A401" t="s">
        <v>4</v>
      </c>
      <c r="B401" t="s">
        <v>62</v>
      </c>
      <c r="C401" s="1">
        <v>7.838119501258757</v>
      </c>
      <c r="D401" s="1">
        <v>4.9842467457425705</v>
      </c>
      <c r="E401" s="1">
        <v>2.4459939752365831</v>
      </c>
      <c r="F401" s="1">
        <v>4.7490778992885589</v>
      </c>
      <c r="G401" s="1">
        <v>1.3427024478524447</v>
      </c>
    </row>
    <row r="402" spans="1:7" ht="12.75" customHeight="1">
      <c r="A402" t="s">
        <v>4</v>
      </c>
      <c r="B402" t="s">
        <v>63</v>
      </c>
      <c r="C402" s="3">
        <v>7.3569928793210421E-2</v>
      </c>
      <c r="D402" s="3">
        <v>5.2467679662528695E-2</v>
      </c>
      <c r="E402" s="3">
        <v>2.7898092236200423E-2</v>
      </c>
      <c r="F402" s="3">
        <v>5.0262778856767325E-2</v>
      </c>
      <c r="G402" s="3">
        <v>1.7990312140049203E-2</v>
      </c>
    </row>
    <row r="403" spans="1:7" ht="12.75" customHeight="1">
      <c r="A403" t="s">
        <v>4</v>
      </c>
      <c r="B403" t="s">
        <v>64</v>
      </c>
      <c r="C403" s="3">
        <v>0.50031090507564935</v>
      </c>
      <c r="D403" s="3">
        <v>0.55862442292632641</v>
      </c>
      <c r="E403" s="3">
        <v>0.57411649778573304</v>
      </c>
      <c r="F403" s="3">
        <v>0.59830112083029441</v>
      </c>
      <c r="G403" s="3">
        <v>0.58982452909446936</v>
      </c>
    </row>
    <row r="404" spans="1:7" ht="12.75" customHeight="1">
      <c r="A404" t="s">
        <v>4</v>
      </c>
      <c r="B404" t="s">
        <v>65</v>
      </c>
      <c r="C404" s="3">
        <v>2.6062347536196673E-2</v>
      </c>
      <c r="D404" s="3">
        <v>3.3896501387779852E-2</v>
      </c>
      <c r="E404" s="3">
        <v>2.2537815175823629E-2</v>
      </c>
      <c r="F404" s="3">
        <v>1.8123451608176473E-2</v>
      </c>
      <c r="G404" s="3">
        <v>1.8800203502846231E-2</v>
      </c>
    </row>
    <row r="405" spans="1:7" ht="12.75" customHeight="1">
      <c r="A405" t="s">
        <v>4</v>
      </c>
      <c r="B405" t="s">
        <v>66</v>
      </c>
      <c r="C405" s="3">
        <v>7.9356450266448095E-3</v>
      </c>
      <c r="D405" s="3">
        <v>6.8703169771200563E-3</v>
      </c>
      <c r="E405" s="3">
        <v>8.6234559592316129E-3</v>
      </c>
      <c r="F405" s="3">
        <v>1.1887355742937155E-2</v>
      </c>
      <c r="G405" s="3">
        <v>1.5333999227155384E-2</v>
      </c>
    </row>
    <row r="406" spans="1:7" ht="12.75" customHeight="1">
      <c r="A406" t="s">
        <v>4</v>
      </c>
      <c r="B406" t="s">
        <v>67</v>
      </c>
      <c r="C406" s="3">
        <v>-3.0903255319393391E-2</v>
      </c>
      <c r="D406" s="3">
        <v>-2.3538025380483236E-2</v>
      </c>
      <c r="E406" s="3">
        <v>1.6195876940102734E-4</v>
      </c>
      <c r="F406" s="3">
        <v>7.6405410031913541E-3</v>
      </c>
      <c r="G406" s="3">
        <v>5.1773147509312605E-3</v>
      </c>
    </row>
    <row r="407" spans="1:7" ht="12.75" customHeight="1">
      <c r="A407" t="s">
        <v>4</v>
      </c>
      <c r="B407" t="s">
        <v>68</v>
      </c>
      <c r="C407" s="3">
        <v>9.3020683718597341E-3</v>
      </c>
      <c r="D407" s="3">
        <v>1.0559039721307064E-2</v>
      </c>
      <c r="E407" s="3">
        <v>8.7813647644296548E-3</v>
      </c>
      <c r="F407" s="3">
        <v>1.6408335984953573E-2</v>
      </c>
      <c r="G407" s="3">
        <v>1.3394043287827706E-2</v>
      </c>
    </row>
    <row r="408" spans="1:7" ht="12.75" customHeight="1">
      <c r="A408" t="s">
        <v>4</v>
      </c>
      <c r="B408" t="s">
        <v>69</v>
      </c>
      <c r="C408" s="3">
        <v>0.78972879173441546</v>
      </c>
      <c r="D408" s="3">
        <v>0.77389854178111683</v>
      </c>
      <c r="E408" s="3">
        <v>0.77275581716113917</v>
      </c>
      <c r="F408" s="3">
        <v>0.78374001052456421</v>
      </c>
      <c r="G408" s="3">
        <v>0.78032594697232727</v>
      </c>
    </row>
    <row r="409" spans="1:7" ht="12.75" customHeight="1">
      <c r="A409" t="s">
        <v>4</v>
      </c>
      <c r="B409" t="s">
        <v>70</v>
      </c>
      <c r="C409" s="3">
        <v>0.21027120826558438</v>
      </c>
      <c r="D409" s="3">
        <v>0.22610145821888322</v>
      </c>
      <c r="E409" s="3">
        <v>0.22724418283886125</v>
      </c>
      <c r="F409" s="3">
        <v>0.21625998947543559</v>
      </c>
      <c r="G409" s="3">
        <v>0.21967405302767271</v>
      </c>
    </row>
    <row r="410" spans="1:7" ht="12.75" customHeight="1">
      <c r="A410" t="s">
        <v>4</v>
      </c>
      <c r="B410" t="s">
        <v>71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</row>
    <row r="411" spans="1:7" ht="12.75" customHeight="1">
      <c r="A411" t="s">
        <v>4</v>
      </c>
      <c r="B411" t="s">
        <v>368</v>
      </c>
      <c r="C411" s="3">
        <v>0.49968909255965649</v>
      </c>
      <c r="D411" s="3">
        <v>0.44137557964145363</v>
      </c>
      <c r="E411" s="3">
        <v>0.4258835022142673</v>
      </c>
      <c r="F411" s="3">
        <v>0.40169887907113072</v>
      </c>
      <c r="G411" s="3">
        <v>0.4101754709055303</v>
      </c>
    </row>
    <row r="412" spans="1:7" ht="12.75" customHeight="1">
      <c r="A412" t="s">
        <v>4</v>
      </c>
      <c r="B412" t="s">
        <v>72</v>
      </c>
      <c r="C412" s="3">
        <v>0.42477360864573616</v>
      </c>
      <c r="D412" s="3">
        <v>0.39982819397689479</v>
      </c>
      <c r="E412" s="3">
        <v>0.30704215359844916</v>
      </c>
      <c r="F412" s="3">
        <v>0.24671409808330527</v>
      </c>
      <c r="G412" s="3">
        <v>0.24655722705827596</v>
      </c>
    </row>
    <row r="413" spans="1:7" ht="12.75" customHeight="1">
      <c r="A413" t="s">
        <v>4</v>
      </c>
      <c r="B413" t="s">
        <v>73</v>
      </c>
      <c r="C413" s="3">
        <v>0.33107030893565198</v>
      </c>
      <c r="D413" s="3">
        <v>0.27225129458739772</v>
      </c>
      <c r="E413" s="3">
        <v>0.24472917394917751</v>
      </c>
      <c r="F413" s="3">
        <v>0.1997697989728843</v>
      </c>
      <c r="G413" s="3">
        <v>0.20072124307362818</v>
      </c>
    </row>
    <row r="414" spans="1:7" ht="12.75" customHeight="1">
      <c r="A414" t="s">
        <v>4</v>
      </c>
      <c r="B414" t="s">
        <v>74</v>
      </c>
      <c r="C414" s="3">
        <v>0.6708842482835452</v>
      </c>
      <c r="D414" s="3">
        <v>0.57356446119832805</v>
      </c>
      <c r="E414" s="3">
        <v>0.658956661175366</v>
      </c>
      <c r="F414" s="3">
        <v>0.70129133835610447</v>
      </c>
      <c r="G414" s="3">
        <v>0.72443555753914857</v>
      </c>
    </row>
    <row r="415" spans="1:7" ht="12.75" customHeight="1">
      <c r="A415" t="s">
        <v>4</v>
      </c>
      <c r="B415" t="s">
        <v>75</v>
      </c>
      <c r="C415" s="1">
        <v>17.828188146611947</v>
      </c>
      <c r="D415" s="1">
        <v>16.950599160567673</v>
      </c>
      <c r="E415" s="1">
        <v>14.444781944398375</v>
      </c>
      <c r="F415" s="1">
        <v>17.81874276244687</v>
      </c>
      <c r="G415" s="1">
        <v>16.611773141981054</v>
      </c>
    </row>
    <row r="416" spans="1:7" ht="12.75" customHeight="1">
      <c r="A416" t="s">
        <v>4</v>
      </c>
      <c r="B416" t="s">
        <v>76</v>
      </c>
      <c r="C416" s="1">
        <v>5.6090949443454194</v>
      </c>
      <c r="D416" s="1">
        <v>5.8994964751824739</v>
      </c>
      <c r="E416" s="1">
        <v>6.9229151665234774</v>
      </c>
      <c r="F416" s="1">
        <v>5.612068221263665</v>
      </c>
      <c r="G416" s="1">
        <v>6.0198269712268893</v>
      </c>
    </row>
    <row r="417" spans="1:7" ht="12.75" customHeight="1">
      <c r="A417" t="s">
        <v>4</v>
      </c>
      <c r="B417" t="s">
        <v>77</v>
      </c>
      <c r="C417" s="1">
        <v>6.1697954950308702</v>
      </c>
      <c r="D417" s="1">
        <v>5.992853385335339</v>
      </c>
      <c r="E417" s="1">
        <v>8.0044797224660922</v>
      </c>
      <c r="F417" s="1">
        <v>6.5343382138978532</v>
      </c>
      <c r="G417" s="1">
        <v>8.5132268425238742</v>
      </c>
    </row>
    <row r="418" spans="1:7" ht="12.75" customHeight="1">
      <c r="A418" t="s">
        <v>4</v>
      </c>
      <c r="B418" t="s">
        <v>78</v>
      </c>
      <c r="C418" s="3">
        <v>9.0310062649877534E-3</v>
      </c>
      <c r="D418" s="3">
        <v>1.0801141591636922E-2</v>
      </c>
      <c r="E418" s="3">
        <v>8.6889494926958612E-3</v>
      </c>
      <c r="F418" s="3">
        <v>1.8302184345480976E-2</v>
      </c>
      <c r="G418" s="3">
        <v>1.3328517344237917E-2</v>
      </c>
    </row>
    <row r="419" spans="1:7" ht="12.75" customHeight="1">
      <c r="A419" t="s">
        <v>4</v>
      </c>
      <c r="B419" t="s">
        <v>79</v>
      </c>
      <c r="C419" s="3">
        <v>0.21797724084629458</v>
      </c>
      <c r="D419" s="3">
        <v>0.21240882478304596</v>
      </c>
      <c r="E419" s="3">
        <v>0.20669007006323811</v>
      </c>
      <c r="F419" s="3">
        <v>0.21597850573684663</v>
      </c>
      <c r="G419" s="3">
        <v>0.21312338103386533</v>
      </c>
    </row>
    <row r="420" spans="1:7" ht="12.75" customHeight="1">
      <c r="A420" t="s">
        <v>4</v>
      </c>
      <c r="B420" t="s">
        <v>80</v>
      </c>
      <c r="C420" s="2">
        <v>10565.920901969675</v>
      </c>
      <c r="D420" s="2">
        <v>11192.193623165123</v>
      </c>
      <c r="E420" s="2">
        <v>12728.4102589376</v>
      </c>
      <c r="F420" s="2">
        <v>10581.585101982169</v>
      </c>
      <c r="G420" s="2">
        <v>11170.756757842606</v>
      </c>
    </row>
    <row r="421" spans="1:7" ht="12.75" customHeight="1">
      <c r="A421" t="s">
        <v>4</v>
      </c>
      <c r="B421" t="s">
        <v>81</v>
      </c>
      <c r="C421" s="2">
        <v>57729.931025694503</v>
      </c>
      <c r="D421" s="2">
        <v>59342.253139023574</v>
      </c>
      <c r="E421" s="2">
        <v>59725.021623104069</v>
      </c>
      <c r="F421" s="2">
        <v>58827.928732248009</v>
      </c>
      <c r="G421" s="2">
        <v>61847.719519129205</v>
      </c>
    </row>
    <row r="422" spans="1:7" ht="12.75" customHeight="1">
      <c r="A422" t="s">
        <v>4</v>
      </c>
      <c r="B422" t="s">
        <v>82</v>
      </c>
      <c r="C422" s="2">
        <v>73365.510507170824</v>
      </c>
      <c r="D422" s="2">
        <v>76398.38738044507</v>
      </c>
      <c r="E422" s="2">
        <v>75589.536527224045</v>
      </c>
      <c r="F422" s="2">
        <v>74538.089907343281</v>
      </c>
      <c r="G422" s="2">
        <v>77782.446592478242</v>
      </c>
    </row>
    <row r="423" spans="1:7" ht="12.75" customHeight="1">
      <c r="A423" t="s">
        <v>4</v>
      </c>
      <c r="B423" t="s">
        <v>83</v>
      </c>
      <c r="C423" s="3">
        <v>0.27084008596021419</v>
      </c>
      <c r="D423" s="3">
        <v>0.28741972775222041</v>
      </c>
      <c r="E423" s="3">
        <v>0.26562593822457425</v>
      </c>
      <c r="F423" s="3">
        <v>0.26705276751454499</v>
      </c>
      <c r="G423" s="3">
        <v>0.25764453721564451</v>
      </c>
    </row>
    <row r="424" spans="1:7" ht="12.75" customHeight="1">
      <c r="A424" t="s">
        <v>4</v>
      </c>
      <c r="B424" t="s">
        <v>84</v>
      </c>
      <c r="C424" s="3">
        <v>0.60878619554411928</v>
      </c>
      <c r="D424" s="3">
        <v>0.62387034967078137</v>
      </c>
      <c r="E424" s="3">
        <v>0.63474755478023337</v>
      </c>
      <c r="F424" s="3">
        <v>0.60304731783718224</v>
      </c>
      <c r="G424" s="3">
        <v>0.62623860407176601</v>
      </c>
    </row>
    <row r="425" spans="1:7" ht="12.75" customHeight="1">
      <c r="A425" t="s">
        <v>4</v>
      </c>
      <c r="B425" t="s">
        <v>85</v>
      </c>
      <c r="C425" s="3">
        <v>5.4536756627439335E-2</v>
      </c>
      <c r="D425" s="3">
        <v>5.6950313403797317E-2</v>
      </c>
      <c r="E425" s="3">
        <v>5.535348185120003E-2</v>
      </c>
      <c r="F425" s="3">
        <v>4.9828858093583561E-2</v>
      </c>
      <c r="G425" s="3">
        <v>5.2832136131433081E-2</v>
      </c>
    </row>
    <row r="426" spans="1:7" ht="12.75" customHeight="1">
      <c r="A426" t="s">
        <v>4</v>
      </c>
      <c r="B426" t="s">
        <v>86</v>
      </c>
      <c r="C426" s="2">
        <v>576.23105677549449</v>
      </c>
      <c r="D426" s="2">
        <v>637.39893451523562</v>
      </c>
      <c r="E426" s="2">
        <v>704.56182626273073</v>
      </c>
      <c r="F426" s="2">
        <v>527.26830245184749</v>
      </c>
      <c r="G426" s="2">
        <v>590.17494172146667</v>
      </c>
    </row>
    <row r="427" spans="1:7" ht="12.75" customHeight="1">
      <c r="A427" t="s">
        <v>4</v>
      </c>
      <c r="B427" t="s">
        <v>87</v>
      </c>
      <c r="C427" s="3">
        <v>0.50607736085981991</v>
      </c>
      <c r="D427" s="3">
        <v>0.56201965442102941</v>
      </c>
      <c r="E427" s="3">
        <v>0.57759752334211178</v>
      </c>
      <c r="F427" s="3">
        <v>0.601515675861653</v>
      </c>
      <c r="G427" s="3">
        <v>0.592647146367281</v>
      </c>
    </row>
    <row r="428" spans="1:7" ht="12.75" customHeight="1">
      <c r="A428" t="s">
        <v>4</v>
      </c>
      <c r="B428" t="s">
        <v>88</v>
      </c>
      <c r="C428" s="1">
        <v>3.2788698539802237</v>
      </c>
      <c r="D428" s="1">
        <v>3.5224919421195953</v>
      </c>
      <c r="E428" s="1">
        <v>3.4751688819002542</v>
      </c>
      <c r="F428" s="1">
        <v>4.320593853483075</v>
      </c>
      <c r="G428" s="1">
        <v>2.858161529154275</v>
      </c>
    </row>
    <row r="429" spans="1:7" ht="12.75" customHeight="1">
      <c r="A429" t="s">
        <v>4</v>
      </c>
      <c r="B429" t="s">
        <v>89</v>
      </c>
      <c r="C429" s="1">
        <v>80.106492946448085</v>
      </c>
      <c r="D429" s="1">
        <v>71.520701474086835</v>
      </c>
      <c r="E429" s="1">
        <v>64.045693980827338</v>
      </c>
      <c r="F429" s="1">
        <v>52.832327610055437</v>
      </c>
      <c r="G429" s="1">
        <v>59.173583887390677</v>
      </c>
    </row>
    <row r="430" spans="1:7" ht="12.75" customHeight="1">
      <c r="A430" t="s">
        <v>4</v>
      </c>
      <c r="B430" t="s">
        <v>90</v>
      </c>
      <c r="C430" s="1">
        <v>46.214184909199197</v>
      </c>
      <c r="D430" s="1">
        <v>35.122812332537251</v>
      </c>
      <c r="E430" s="1">
        <v>37.573765274129414</v>
      </c>
      <c r="F430" s="1">
        <v>57.57741744963517</v>
      </c>
      <c r="G430" s="1">
        <v>60.655655517073555</v>
      </c>
    </row>
    <row r="431" spans="1:7" ht="12.75" customHeight="1">
      <c r="A431" t="s">
        <v>4</v>
      </c>
      <c r="B431" t="s">
        <v>91</v>
      </c>
      <c r="C431" s="1">
        <v>194.96386137774658</v>
      </c>
      <c r="D431" s="1">
        <v>196.29557119532919</v>
      </c>
      <c r="E431" s="1">
        <v>196.24809774303392</v>
      </c>
      <c r="F431" s="1">
        <v>156.92955775324407</v>
      </c>
      <c r="G431" s="1">
        <v>121.56768841784333</v>
      </c>
    </row>
    <row r="432" spans="1:7" ht="12.75" customHeight="1">
      <c r="A432" t="s">
        <v>4</v>
      </c>
      <c r="B432" t="s">
        <v>92</v>
      </c>
      <c r="C432" s="3">
        <v>2.5318864622395316E-2</v>
      </c>
      <c r="D432" s="3">
        <v>3.4752785945639179E-2</v>
      </c>
      <c r="E432" s="3">
        <v>5.5506475638798423E-2</v>
      </c>
      <c r="F432" s="3">
        <v>5.7088679663368662E-2</v>
      </c>
      <c r="G432" s="3">
        <v>5.7735922284647884E-2</v>
      </c>
    </row>
    <row r="433" spans="1:7" ht="12.75" customHeight="1">
      <c r="A433" t="s">
        <v>4</v>
      </c>
      <c r="B433" t="s">
        <v>93</v>
      </c>
      <c r="C433" s="1">
        <v>4.5227543943703656</v>
      </c>
      <c r="D433" s="1">
        <v>5.4362594305908054</v>
      </c>
      <c r="E433" s="1">
        <v>2.756947789997056</v>
      </c>
      <c r="F433" s="1">
        <v>5.4371170720281858</v>
      </c>
      <c r="G433" s="1">
        <v>1.661007744294785</v>
      </c>
    </row>
    <row r="434" spans="1:7" ht="12.75" customHeight="1">
      <c r="A434" t="s">
        <v>4</v>
      </c>
      <c r="B434" t="s">
        <v>94</v>
      </c>
      <c r="C434" s="4">
        <v>0.34416534462972342</v>
      </c>
      <c r="D434" s="4">
        <v>0.46730592653056918</v>
      </c>
      <c r="E434" s="4">
        <v>0.3040494533122961</v>
      </c>
      <c r="F434" s="4">
        <v>0.48358919268306477</v>
      </c>
      <c r="G434" s="4">
        <v>0.28675421683596186</v>
      </c>
    </row>
    <row r="435" spans="1:7" ht="12.75" customHeight="1">
      <c r="A435" t="s">
        <v>4</v>
      </c>
      <c r="B435" t="s">
        <v>95</v>
      </c>
      <c r="C435" s="2">
        <v>16290.159535843217</v>
      </c>
      <c r="D435" s="2">
        <v>18264.376230925744</v>
      </c>
      <c r="E435" s="2">
        <v>21284.716135995681</v>
      </c>
      <c r="F435" s="2">
        <v>18689.013602278123</v>
      </c>
      <c r="G435" s="2">
        <v>19515.816721776093</v>
      </c>
    </row>
    <row r="436" spans="1:7" ht="12.75" customHeight="1">
      <c r="A436" t="s">
        <v>4</v>
      </c>
      <c r="B436" t="s">
        <v>96</v>
      </c>
      <c r="C436" s="2">
        <v>0</v>
      </c>
      <c r="D436" s="2">
        <v>0</v>
      </c>
      <c r="E436" s="2">
        <v>3523.4406147379477</v>
      </c>
      <c r="F436" s="2">
        <v>0</v>
      </c>
      <c r="G436" s="2">
        <v>0</v>
      </c>
    </row>
    <row r="437" spans="1:7" ht="12.75" customHeight="1">
      <c r="A437" t="s">
        <v>4</v>
      </c>
      <c r="B437" t="s">
        <v>97</v>
      </c>
      <c r="C437" s="2">
        <v>19522.014425216315</v>
      </c>
      <c r="D437" s="2">
        <v>21234.632566528675</v>
      </c>
      <c r="E437" s="2">
        <v>25347.415809768627</v>
      </c>
      <c r="F437" s="2">
        <v>22122.332393258432</v>
      </c>
      <c r="G437" s="2">
        <v>22991.08736783528</v>
      </c>
    </row>
    <row r="438" spans="1:7" ht="12.75" customHeight="1">
      <c r="A438" t="s">
        <v>4</v>
      </c>
      <c r="B438" t="s">
        <v>98</v>
      </c>
      <c r="C438" s="2">
        <v>9754.9377192364591</v>
      </c>
      <c r="D438" s="2">
        <v>9372.4482029990158</v>
      </c>
      <c r="E438" s="2">
        <v>10795.046217145544</v>
      </c>
      <c r="F438" s="2">
        <v>8886.5161269915825</v>
      </c>
      <c r="G438" s="2">
        <v>9430.3800877320336</v>
      </c>
    </row>
    <row r="439" spans="1:7" ht="12.75" customHeight="1">
      <c r="A439" t="s">
        <v>4</v>
      </c>
      <c r="B439" t="s">
        <v>105</v>
      </c>
      <c r="C439" s="3">
        <v>0.44332929898700202</v>
      </c>
      <c r="D439" s="3">
        <v>0.4648274445956323</v>
      </c>
      <c r="E439" s="3">
        <v>0.45495682521858999</v>
      </c>
      <c r="F439" s="3">
        <v>0.46488489638023289</v>
      </c>
      <c r="G439" s="3">
        <v>0.46446567837638925</v>
      </c>
    </row>
    <row r="440" spans="1:7" ht="12.75" customHeight="1">
      <c r="A440" t="s">
        <v>4</v>
      </c>
      <c r="B440" t="s">
        <v>106</v>
      </c>
      <c r="C440" s="3">
        <v>0.19967854152688411</v>
      </c>
      <c r="D440" s="3">
        <v>0.18195929208772238</v>
      </c>
      <c r="E440" s="3">
        <v>0.18455626379080847</v>
      </c>
      <c r="F440" s="3">
        <v>0.18240676380366433</v>
      </c>
      <c r="G440" s="3">
        <v>0.18163456359854213</v>
      </c>
    </row>
    <row r="441" spans="1:7" ht="12.75" customHeight="1">
      <c r="A441" t="s">
        <v>4</v>
      </c>
      <c r="B441" t="s">
        <v>107</v>
      </c>
      <c r="C441" s="3">
        <v>0.3569921594861139</v>
      </c>
      <c r="D441" s="3">
        <v>0.3532132633166451</v>
      </c>
      <c r="E441" s="3">
        <v>0.36048691099060148</v>
      </c>
      <c r="F441" s="3">
        <v>0.35270833981610294</v>
      </c>
      <c r="G441" s="3">
        <v>0.35389975802506884</v>
      </c>
    </row>
    <row r="442" spans="1:7" ht="12.75" customHeight="1">
      <c r="A442" t="s">
        <v>4</v>
      </c>
      <c r="B442" t="s">
        <v>99</v>
      </c>
      <c r="C442" s="3">
        <v>0</v>
      </c>
      <c r="D442" s="3">
        <v>0</v>
      </c>
      <c r="E442" s="3">
        <v>0</v>
      </c>
      <c r="F442" s="3">
        <v>0</v>
      </c>
      <c r="G442" s="3">
        <v>0</v>
      </c>
    </row>
    <row r="443" spans="1:7" ht="12.75" customHeight="1">
      <c r="A443" t="s">
        <v>4</v>
      </c>
      <c r="B443" t="s">
        <v>108</v>
      </c>
      <c r="C443" s="3">
        <v>0.38126332187751322</v>
      </c>
      <c r="D443" s="3">
        <v>0.45264879871493474</v>
      </c>
      <c r="E443" s="3">
        <v>0.37684479657145348</v>
      </c>
      <c r="F443" s="3">
        <v>0.34327295203173341</v>
      </c>
      <c r="G443" s="3">
        <v>0.34181272446481881</v>
      </c>
    </row>
    <row r="444" spans="1:7" ht="12.75" customHeight="1">
      <c r="A444" t="s">
        <v>4</v>
      </c>
      <c r="B444" t="s">
        <v>109</v>
      </c>
      <c r="C444" s="3">
        <v>0.13384208617407375</v>
      </c>
      <c r="D444" s="3">
        <v>0.12955766005316843</v>
      </c>
      <c r="E444" s="3">
        <v>0.1284745539783233</v>
      </c>
      <c r="F444" s="3">
        <v>0.11674866867378988</v>
      </c>
      <c r="G444" s="3">
        <v>0.10784332513287698</v>
      </c>
    </row>
    <row r="445" spans="1:7" ht="12.75" customHeight="1">
      <c r="A445" t="s">
        <v>4</v>
      </c>
      <c r="B445" t="s">
        <v>110</v>
      </c>
      <c r="C445" s="3">
        <v>0.48489459194841317</v>
      </c>
      <c r="D445" s="3">
        <v>0.41779354123189688</v>
      </c>
      <c r="E445" s="3">
        <v>0.49468064945022305</v>
      </c>
      <c r="F445" s="3">
        <v>0.53997837929447667</v>
      </c>
      <c r="G445" s="3">
        <v>0.55034395040230433</v>
      </c>
    </row>
    <row r="446" spans="1:7" ht="12.75" customHeight="1">
      <c r="A446" t="s">
        <v>4</v>
      </c>
      <c r="B446" t="s">
        <v>100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</row>
    <row r="447" spans="1:7" ht="12.75" customHeight="1">
      <c r="A447" t="s">
        <v>4</v>
      </c>
      <c r="B447" t="s">
        <v>101</v>
      </c>
      <c r="C447" s="2">
        <v>-1192080.4600000002</v>
      </c>
      <c r="D447" s="2">
        <v>-1091092.9999999998</v>
      </c>
      <c r="E447" s="2">
        <v>-1496690.0000000002</v>
      </c>
      <c r="F447" s="2">
        <v>-2164512</v>
      </c>
      <c r="G447" s="2">
        <v>-2883927</v>
      </c>
    </row>
    <row r="448" spans="1:7" ht="12.75" customHeight="1">
      <c r="A448" t="s">
        <v>5</v>
      </c>
      <c r="B448" t="s">
        <v>46</v>
      </c>
      <c r="C448" s="1">
        <v>175.66575342465754</v>
      </c>
      <c r="D448" s="1">
        <v>169.2876712328767</v>
      </c>
      <c r="E448" s="1">
        <v>187.87945205479451</v>
      </c>
      <c r="F448" s="1">
        <v>183.30136986301369</v>
      </c>
      <c r="G448" s="1">
        <v>191.85792349726776</v>
      </c>
    </row>
    <row r="449" spans="1:7" ht="12.75" customHeight="1">
      <c r="A449" t="s">
        <v>4</v>
      </c>
      <c r="B449" t="s">
        <v>47</v>
      </c>
      <c r="C449" s="1">
        <v>13.274948240165632</v>
      </c>
      <c r="D449" s="1">
        <v>13.703703703703704</v>
      </c>
      <c r="E449" s="1">
        <v>14.649548183119352</v>
      </c>
      <c r="F449" s="1">
        <v>14.766056058265283</v>
      </c>
      <c r="G449" s="1">
        <v>15.940976163450625</v>
      </c>
    </row>
    <row r="450" spans="1:7" ht="12.75" customHeight="1">
      <c r="A450" t="s">
        <v>4</v>
      </c>
      <c r="B450" t="s">
        <v>48</v>
      </c>
      <c r="C450" s="1">
        <v>4.5240280125573529</v>
      </c>
      <c r="D450" s="1">
        <v>4.5872372752595592</v>
      </c>
      <c r="E450" s="1">
        <v>4.498302618816683</v>
      </c>
      <c r="F450" s="1">
        <v>5.122333590336674</v>
      </c>
      <c r="G450" s="1">
        <v>5.1887821345105172</v>
      </c>
    </row>
    <row r="451" spans="1:7" ht="12.75" customHeight="1">
      <c r="A451" t="s">
        <v>4</v>
      </c>
      <c r="B451" t="s">
        <v>49</v>
      </c>
      <c r="C451" s="2">
        <v>17820.563910671386</v>
      </c>
      <c r="D451" s="2">
        <v>18165.921434242238</v>
      </c>
      <c r="E451" s="2">
        <v>18276.965535134332</v>
      </c>
      <c r="F451" s="2">
        <v>17629.354024839969</v>
      </c>
      <c r="G451" s="2">
        <v>17478.257204695958</v>
      </c>
    </row>
    <row r="452" spans="1:7" ht="12.75" customHeight="1">
      <c r="A452" t="s">
        <v>4</v>
      </c>
      <c r="B452" t="s">
        <v>50</v>
      </c>
      <c r="C452" s="2">
        <v>83089.454198565276</v>
      </c>
      <c r="D452" s="2">
        <v>86070.92744669813</v>
      </c>
      <c r="E452" s="2">
        <v>84795.531902188188</v>
      </c>
      <c r="F452" s="2">
        <v>93363.053461559524</v>
      </c>
      <c r="G452" s="2">
        <v>93659.908377096101</v>
      </c>
    </row>
    <row r="453" spans="1:7" ht="12.75" customHeight="1">
      <c r="A453" t="s">
        <v>4</v>
      </c>
      <c r="B453" t="s">
        <v>51</v>
      </c>
      <c r="C453" s="1">
        <v>51.326027397260276</v>
      </c>
      <c r="D453" s="1">
        <v>49.630136986301373</v>
      </c>
      <c r="E453" s="1">
        <v>50.824657534246576</v>
      </c>
      <c r="F453" s="1">
        <v>54.605479452054794</v>
      </c>
      <c r="G453" s="1">
        <v>54.595628415300546</v>
      </c>
    </row>
    <row r="454" spans="1:7" ht="12.75" customHeight="1">
      <c r="A454" t="s">
        <v>4</v>
      </c>
      <c r="B454" t="s">
        <v>358</v>
      </c>
      <c r="C454" s="2">
        <v>4141</v>
      </c>
      <c r="D454" s="2">
        <v>3949</v>
      </c>
      <c r="E454" s="2">
        <v>4124</v>
      </c>
      <c r="F454" s="2">
        <v>3891</v>
      </c>
      <c r="G454" s="2">
        <v>3851</v>
      </c>
    </row>
    <row r="455" spans="1:7" ht="12.75" customHeight="1">
      <c r="A455" t="s">
        <v>4</v>
      </c>
      <c r="B455" t="s">
        <v>356</v>
      </c>
      <c r="C455" s="2">
        <v>18734</v>
      </c>
      <c r="D455" s="2">
        <v>18115</v>
      </c>
      <c r="E455" s="2">
        <v>18551</v>
      </c>
      <c r="F455" s="2">
        <v>19931</v>
      </c>
      <c r="G455" s="2">
        <v>19982</v>
      </c>
    </row>
    <row r="456" spans="1:7" ht="12.75" customHeight="1">
      <c r="A456" t="s">
        <v>4</v>
      </c>
      <c r="B456" t="s">
        <v>52</v>
      </c>
      <c r="C456" s="1">
        <v>10.22968944194961</v>
      </c>
      <c r="D456" s="1">
        <v>10.834326783946644</v>
      </c>
      <c r="E456" s="1">
        <v>12.203929063974851</v>
      </c>
      <c r="F456" s="1">
        <v>12.204821167630207</v>
      </c>
      <c r="G456" s="1">
        <v>12.931054133789162</v>
      </c>
    </row>
    <row r="457" spans="1:7" ht="12.75" customHeight="1">
      <c r="A457" t="s">
        <v>4</v>
      </c>
      <c r="B457" t="s">
        <v>53</v>
      </c>
      <c r="C457" s="1">
        <v>15.963604685941403</v>
      </c>
      <c r="D457" s="1">
        <v>16.306487803690047</v>
      </c>
      <c r="E457" s="1">
        <v>18.060196715418996</v>
      </c>
      <c r="F457" s="1">
        <v>17.327099660851143</v>
      </c>
      <c r="G457" s="1">
        <v>16.830719622245539</v>
      </c>
    </row>
    <row r="458" spans="1:7" ht="12.75" customHeight="1">
      <c r="A458" t="s">
        <v>4</v>
      </c>
      <c r="B458" t="s">
        <v>54</v>
      </c>
      <c r="C458" s="1">
        <v>6.556445352957935</v>
      </c>
      <c r="D458" s="1">
        <v>7.0271495352803095</v>
      </c>
      <c r="E458" s="1">
        <v>8.1344257513012739</v>
      </c>
      <c r="F458" s="1">
        <v>8.1252008641022293</v>
      </c>
      <c r="G458" s="1">
        <v>9.5560005333855198</v>
      </c>
    </row>
    <row r="459" spans="1:7" ht="12.75" customHeight="1">
      <c r="A459" t="s">
        <v>4</v>
      </c>
      <c r="B459" t="s">
        <v>55</v>
      </c>
      <c r="C459" s="3">
        <v>0.16833188459050602</v>
      </c>
      <c r="D459" s="3">
        <v>0.12254618483224955</v>
      </c>
      <c r="E459" s="3">
        <v>0.11788548387351706</v>
      </c>
      <c r="F459" s="3">
        <v>0.10391282810972331</v>
      </c>
      <c r="G459" s="3">
        <v>5.6771745394332065E-2</v>
      </c>
    </row>
    <row r="460" spans="1:7" ht="12.75" customHeight="1">
      <c r="A460" t="s">
        <v>4</v>
      </c>
      <c r="B460" t="s">
        <v>56</v>
      </c>
      <c r="C460" s="2">
        <v>355491.70750988141</v>
      </c>
      <c r="D460" s="2">
        <v>319234.28063241107</v>
      </c>
      <c r="E460" s="2">
        <v>339135.4703557312</v>
      </c>
      <c r="F460" s="2">
        <v>323104.1508695652</v>
      </c>
      <c r="G460" s="2">
        <v>247218.51667984188</v>
      </c>
    </row>
    <row r="461" spans="1:7" ht="12.75" customHeight="1">
      <c r="A461" t="s">
        <v>4</v>
      </c>
      <c r="B461" t="s">
        <v>57</v>
      </c>
      <c r="C461" s="2">
        <v>282199.93675889331</v>
      </c>
      <c r="D461" s="2">
        <v>271077.71936758893</v>
      </c>
      <c r="E461" s="2">
        <v>282805.20158102765</v>
      </c>
      <c r="F461" s="2">
        <v>266287.31620553357</v>
      </c>
      <c r="G461" s="2">
        <v>299549.08644268778</v>
      </c>
    </row>
    <row r="462" spans="1:7" ht="12.75" customHeight="1">
      <c r="A462" t="s">
        <v>4</v>
      </c>
      <c r="B462" t="s">
        <v>58</v>
      </c>
      <c r="C462" s="3">
        <v>0.10136081022068345</v>
      </c>
      <c r="D462" s="3">
        <v>7.4389780466215111E-2</v>
      </c>
      <c r="E462" s="3">
        <v>7.0185627255490476E-2</v>
      </c>
      <c r="F462" s="3">
        <v>5.8071347795110022E-2</v>
      </c>
      <c r="G462" s="3">
        <v>3.7191938224859548E-2</v>
      </c>
    </row>
    <row r="463" spans="1:7" ht="12.75" customHeight="1">
      <c r="A463" t="s">
        <v>4</v>
      </c>
      <c r="B463" t="s">
        <v>59</v>
      </c>
      <c r="C463" s="1">
        <v>2.2365605033133851</v>
      </c>
      <c r="D463" s="1">
        <v>0.42240509898232359</v>
      </c>
      <c r="E463" s="1">
        <v>3.7528211985158326</v>
      </c>
      <c r="F463" s="1">
        <v>1.3008766833472156</v>
      </c>
      <c r="G463" s="1">
        <v>2.7731556919597136</v>
      </c>
    </row>
    <row r="464" spans="1:7" ht="12.75" customHeight="1">
      <c r="A464" t="s">
        <v>4</v>
      </c>
      <c r="B464" t="s">
        <v>60</v>
      </c>
      <c r="C464" s="1">
        <v>5.7076461338410454</v>
      </c>
      <c r="D464" s="1">
        <v>5.6141608189361998</v>
      </c>
      <c r="E464" s="1">
        <v>5.1319283433594602</v>
      </c>
      <c r="F464" s="1">
        <v>5.1146567663317395</v>
      </c>
      <c r="G464" s="1">
        <v>4.8241714212223243</v>
      </c>
    </row>
    <row r="465" spans="1:7" ht="12.75" customHeight="1">
      <c r="A465" t="s">
        <v>4</v>
      </c>
      <c r="B465" t="s">
        <v>61</v>
      </c>
      <c r="C465" s="3">
        <v>1.0930110575263927</v>
      </c>
      <c r="D465" s="3">
        <v>0.88668469227707969</v>
      </c>
      <c r="E465" s="3">
        <v>1.335134455183655</v>
      </c>
      <c r="F465" s="3">
        <v>0.78657885119415683</v>
      </c>
      <c r="G465" s="3">
        <v>1.1320867822403768</v>
      </c>
    </row>
    <row r="466" spans="1:7" ht="12.75" customHeight="1">
      <c r="A466" t="s">
        <v>4</v>
      </c>
      <c r="B466" t="s">
        <v>62</v>
      </c>
      <c r="C466" s="1">
        <v>6.2385203367360278</v>
      </c>
      <c r="D466" s="1">
        <v>4.9779904581324823</v>
      </c>
      <c r="E466" s="1">
        <v>6.8518143527527897</v>
      </c>
      <c r="F466" s="1">
        <v>4.0230808435136405</v>
      </c>
      <c r="G466" s="1">
        <v>5.4613807012275668</v>
      </c>
    </row>
    <row r="467" spans="1:7" ht="12.75" customHeight="1">
      <c r="A467" t="s">
        <v>4</v>
      </c>
      <c r="B467" t="s">
        <v>63</v>
      </c>
      <c r="C467" s="3">
        <v>5.6861021353494599E-2</v>
      </c>
      <c r="D467" s="3">
        <v>5.2533077962358503E-2</v>
      </c>
      <c r="E467" s="3">
        <v>8.1708752762105902E-2</v>
      </c>
      <c r="F467" s="3">
        <v>4.325424483136435E-2</v>
      </c>
      <c r="G467" s="3">
        <v>6.5199799112577436E-2</v>
      </c>
    </row>
    <row r="468" spans="1:7" ht="12.75" customHeight="1">
      <c r="A468" t="s">
        <v>4</v>
      </c>
      <c r="B468" t="s">
        <v>64</v>
      </c>
      <c r="C468" s="3">
        <v>0.50607308499051529</v>
      </c>
      <c r="D468" s="3">
        <v>0.57369036943588891</v>
      </c>
      <c r="E468" s="3">
        <v>0.61078773943501286</v>
      </c>
      <c r="F468" s="3">
        <v>0.6012039433489923</v>
      </c>
      <c r="G468" s="3">
        <v>0.60845291581151217</v>
      </c>
    </row>
    <row r="469" spans="1:7" ht="12.75" customHeight="1">
      <c r="A469" t="s">
        <v>4</v>
      </c>
      <c r="B469" t="s">
        <v>65</v>
      </c>
      <c r="C469" s="3">
        <v>1.5317051623406202E-2</v>
      </c>
      <c r="D469" s="3">
        <v>7.844397148987577E-3</v>
      </c>
      <c r="E469" s="3">
        <v>1.231911694132411E-2</v>
      </c>
      <c r="F469" s="3">
        <v>1.3409780276382245E-2</v>
      </c>
      <c r="G469" s="3">
        <v>1.0905289290894054E-2</v>
      </c>
    </row>
    <row r="470" spans="1:7" ht="12.75" customHeight="1">
      <c r="A470" t="s">
        <v>4</v>
      </c>
      <c r="B470" t="s">
        <v>66</v>
      </c>
      <c r="C470" s="3">
        <v>1.3840207231062411E-2</v>
      </c>
      <c r="D470" s="3">
        <v>1.1263585841037425E-2</v>
      </c>
      <c r="E470" s="3">
        <v>9.9703147449754434E-3</v>
      </c>
      <c r="F470" s="3">
        <v>1.080273491797326E-2</v>
      </c>
      <c r="G470" s="3">
        <v>1.1021304099009314E-2</v>
      </c>
    </row>
    <row r="471" spans="1:7" ht="12.75" customHeight="1">
      <c r="A471" t="s">
        <v>4</v>
      </c>
      <c r="B471" t="s">
        <v>67</v>
      </c>
      <c r="C471" s="3">
        <v>-9.1374116665301434E-3</v>
      </c>
      <c r="D471" s="3">
        <v>-3.7799053481727199E-2</v>
      </c>
      <c r="E471" s="3">
        <v>1.445721827549225E-2</v>
      </c>
      <c r="F471" s="3">
        <v>-2.0908325597840463E-2</v>
      </c>
      <c r="G471" s="3">
        <v>7.9875619262019634E-4</v>
      </c>
    </row>
    <row r="472" spans="1:7" ht="12.75" customHeight="1">
      <c r="A472" t="s">
        <v>4</v>
      </c>
      <c r="B472" t="s">
        <v>68</v>
      </c>
      <c r="C472" s="3">
        <v>6.7162671217382022E-2</v>
      </c>
      <c r="D472" s="3">
        <v>8.6688633079227747E-3</v>
      </c>
      <c r="E472" s="3">
        <v>3.2696352333684488E-2</v>
      </c>
      <c r="F472" s="3">
        <v>-4.027143982565537E-2</v>
      </c>
      <c r="G472" s="3">
        <v>1.7461685217650076E-2</v>
      </c>
    </row>
    <row r="473" spans="1:7" ht="12.75" customHeight="1">
      <c r="A473" t="s">
        <v>4</v>
      </c>
      <c r="B473" t="s">
        <v>69</v>
      </c>
      <c r="C473" s="3">
        <v>0.71789017263619692</v>
      </c>
      <c r="D473" s="3">
        <v>0.58901928447150742</v>
      </c>
      <c r="E473" s="3">
        <v>0.56825358447938168</v>
      </c>
      <c r="F473" s="3">
        <v>0.58155047135212445</v>
      </c>
      <c r="G473" s="3">
        <v>0.57229646923223554</v>
      </c>
    </row>
    <row r="474" spans="1:7" ht="12.75" customHeight="1">
      <c r="A474" t="s">
        <v>4</v>
      </c>
      <c r="B474" t="s">
        <v>70</v>
      </c>
      <c r="C474" s="3">
        <v>0.2323719956763135</v>
      </c>
      <c r="D474" s="3">
        <v>0.21738506435221322</v>
      </c>
      <c r="E474" s="3">
        <v>0.2256392064685091</v>
      </c>
      <c r="F474" s="3">
        <v>0.22149070291601633</v>
      </c>
      <c r="G474" s="3">
        <v>0.22110599448322987</v>
      </c>
    </row>
    <row r="475" spans="1:7" ht="12.75" customHeight="1">
      <c r="A475" t="s">
        <v>4</v>
      </c>
      <c r="B475" t="s">
        <v>71</v>
      </c>
      <c r="C475" s="3">
        <v>4.9737831687489485E-2</v>
      </c>
      <c r="D475" s="3">
        <v>4.74000429938254E-2</v>
      </c>
      <c r="E475" s="3">
        <v>5.4178473341879849E-2</v>
      </c>
      <c r="F475" s="3">
        <v>4.838102431454043E-2</v>
      </c>
      <c r="G475" s="3">
        <v>5.0984547999246982E-2</v>
      </c>
    </row>
    <row r="476" spans="1:7" ht="12.75" customHeight="1">
      <c r="A476" t="s">
        <v>4</v>
      </c>
      <c r="B476" t="s">
        <v>368</v>
      </c>
      <c r="C476" s="3">
        <v>0.49392691500948471</v>
      </c>
      <c r="D476" s="3">
        <v>0.42630963056411114</v>
      </c>
      <c r="E476" s="3">
        <v>0.38921226066049863</v>
      </c>
      <c r="F476" s="3">
        <v>0.39879605665100759</v>
      </c>
      <c r="G476" s="3">
        <v>0.39154708378659714</v>
      </c>
    </row>
    <row r="477" spans="1:7" ht="12.75" customHeight="1">
      <c r="A477" t="s">
        <v>4</v>
      </c>
      <c r="B477" t="s">
        <v>72</v>
      </c>
      <c r="C477" s="3">
        <v>0.44331049778547477</v>
      </c>
      <c r="D477" s="3">
        <v>0.29106128889691646</v>
      </c>
      <c r="E477" s="3">
        <v>0.26028212213789037</v>
      </c>
      <c r="F477" s="3">
        <v>0.24067402175547803</v>
      </c>
      <c r="G477" s="3">
        <v>0.2239563939211488</v>
      </c>
    </row>
    <row r="478" spans="1:7" ht="12.75" customHeight="1">
      <c r="A478" t="s">
        <v>4</v>
      </c>
      <c r="B478" t="s">
        <v>73</v>
      </c>
      <c r="C478" s="3">
        <v>0.30838548067457661</v>
      </c>
      <c r="D478" s="3">
        <v>0.25635105635397226</v>
      </c>
      <c r="E478" s="3">
        <v>0.25485509330947237</v>
      </c>
      <c r="F478" s="3">
        <v>0.24729591598000916</v>
      </c>
      <c r="G478" s="3">
        <v>0.22449776009879988</v>
      </c>
    </row>
    <row r="479" spans="1:7" ht="12.75" customHeight="1">
      <c r="A479" t="s">
        <v>4</v>
      </c>
      <c r="B479" t="s">
        <v>74</v>
      </c>
      <c r="C479" s="3">
        <v>0.62822599049923766</v>
      </c>
      <c r="D479" s="3">
        <v>0.65647916331036804</v>
      </c>
      <c r="E479" s="3">
        <v>0.5982468037006794</v>
      </c>
      <c r="F479" s="3">
        <v>0.65596365600592488</v>
      </c>
      <c r="G479" s="3">
        <v>0.64931120044166024</v>
      </c>
    </row>
    <row r="480" spans="1:7" ht="12.75" customHeight="1">
      <c r="A480" t="s">
        <v>4</v>
      </c>
      <c r="B480" t="s">
        <v>75</v>
      </c>
      <c r="C480" s="1">
        <v>14.227802399839899</v>
      </c>
      <c r="D480" s="1">
        <v>14.656200984487116</v>
      </c>
      <c r="E480" s="1">
        <v>14.238610753287062</v>
      </c>
      <c r="F480" s="1">
        <v>14.212371511354378</v>
      </c>
      <c r="G480" s="1">
        <v>14.218288107425446</v>
      </c>
    </row>
    <row r="481" spans="1:7" ht="12.75" customHeight="1">
      <c r="A481" t="s">
        <v>4</v>
      </c>
      <c r="B481" t="s">
        <v>76</v>
      </c>
      <c r="C481" s="1">
        <v>7.0284923271864708</v>
      </c>
      <c r="D481" s="1">
        <v>6.8230505371647947</v>
      </c>
      <c r="E481" s="1">
        <v>7.0231570855263703</v>
      </c>
      <c r="F481" s="1">
        <v>7.0361234168491302</v>
      </c>
      <c r="G481" s="1">
        <v>7.033195504582257</v>
      </c>
    </row>
    <row r="482" spans="1:7" ht="12.75" customHeight="1">
      <c r="A482" t="s">
        <v>4</v>
      </c>
      <c r="B482" t="s">
        <v>77</v>
      </c>
      <c r="C482" s="1">
        <v>5.5021265623833218</v>
      </c>
      <c r="D482" s="1">
        <v>5.2562062873107234</v>
      </c>
      <c r="E482" s="1">
        <v>5.5253064576614719</v>
      </c>
      <c r="F482" s="1">
        <v>4.8493961710611568</v>
      </c>
      <c r="G482" s="1">
        <v>4.790600458346419</v>
      </c>
    </row>
    <row r="483" spans="1:7" ht="12.75" customHeight="1">
      <c r="A483" t="s">
        <v>4</v>
      </c>
      <c r="B483" t="s">
        <v>78</v>
      </c>
      <c r="C483" s="3">
        <v>8.3948314134646082E-2</v>
      </c>
      <c r="D483" s="3">
        <v>1.0931565201627544E-2</v>
      </c>
      <c r="E483" s="3">
        <v>4.151902037090531E-2</v>
      </c>
      <c r="F483" s="3">
        <v>-5.4002005397936433E-2</v>
      </c>
      <c r="G483" s="3">
        <v>2.5410176066989681E-2</v>
      </c>
    </row>
    <row r="484" spans="1:7" ht="12.75" customHeight="1">
      <c r="A484" t="s">
        <v>4</v>
      </c>
      <c r="B484" t="s">
        <v>79</v>
      </c>
      <c r="C484" s="3">
        <v>0.22176024254749879</v>
      </c>
      <c r="D484" s="3">
        <v>0.23040342623829885</v>
      </c>
      <c r="E484" s="3">
        <v>0.22209684324353149</v>
      </c>
      <c r="F484" s="3">
        <v>0.25430928490684418</v>
      </c>
      <c r="G484" s="3">
        <v>0.3055905145534496</v>
      </c>
    </row>
    <row r="485" spans="1:7" ht="12.75" customHeight="1">
      <c r="A485" t="s">
        <v>4</v>
      </c>
      <c r="B485" t="s">
        <v>80</v>
      </c>
      <c r="C485" s="2">
        <v>11787.814607572978</v>
      </c>
      <c r="D485" s="2">
        <v>11892.263858566639</v>
      </c>
      <c r="E485" s="2">
        <v>12144.409275208836</v>
      </c>
      <c r="F485" s="2">
        <v>12956.571689363045</v>
      </c>
      <c r="G485" s="2">
        <v>13391.274236555771</v>
      </c>
    </row>
    <row r="486" spans="1:7" ht="12.75" customHeight="1">
      <c r="A486" t="s">
        <v>4</v>
      </c>
      <c r="B486" t="s">
        <v>81</v>
      </c>
      <c r="C486" s="2">
        <v>66578.049398845033</v>
      </c>
      <c r="D486" s="2">
        <v>65538.241683945598</v>
      </c>
      <c r="E486" s="2">
        <v>68192.226709195835</v>
      </c>
      <c r="F486" s="2">
        <v>67745.362425626154</v>
      </c>
      <c r="G486" s="2">
        <v>69142.296570603139</v>
      </c>
    </row>
    <row r="487" spans="1:7" ht="12.75" customHeight="1">
      <c r="A487" t="s">
        <v>4</v>
      </c>
      <c r="B487" t="s">
        <v>82</v>
      </c>
      <c r="C487" s="2">
        <v>85905.657639240744</v>
      </c>
      <c r="D487" s="2">
        <v>82850.90299667191</v>
      </c>
      <c r="E487" s="2">
        <v>85188.380961733565</v>
      </c>
      <c r="F487" s="2">
        <v>88491.929383076029</v>
      </c>
      <c r="G487" s="2">
        <v>90669.821271125853</v>
      </c>
    </row>
    <row r="488" spans="1:7" ht="12.75" customHeight="1">
      <c r="A488" t="s">
        <v>4</v>
      </c>
      <c r="B488" t="s">
        <v>83</v>
      </c>
      <c r="C488" s="3">
        <v>0.29030000750864582</v>
      </c>
      <c r="D488" s="3">
        <v>0.26416121134612724</v>
      </c>
      <c r="E488" s="3">
        <v>0.24923888062810207</v>
      </c>
      <c r="F488" s="3">
        <v>0.30624335326608315</v>
      </c>
      <c r="G488" s="3">
        <v>0.31135102199766179</v>
      </c>
    </row>
    <row r="489" spans="1:7" ht="12.75" customHeight="1">
      <c r="A489" t="s">
        <v>4</v>
      </c>
      <c r="B489" t="s">
        <v>84</v>
      </c>
      <c r="C489" s="3">
        <v>0.6687910329444311</v>
      </c>
      <c r="D489" s="3">
        <v>0.66151544798727868</v>
      </c>
      <c r="E489" s="3">
        <v>0.62976848951755737</v>
      </c>
      <c r="F489" s="3">
        <v>0.64213363875913543</v>
      </c>
      <c r="G489" s="3">
        <v>0.60986484478758984</v>
      </c>
    </row>
    <row r="490" spans="1:7" ht="12.75" customHeight="1">
      <c r="A490" t="s">
        <v>4</v>
      </c>
      <c r="B490" t="s">
        <v>85</v>
      </c>
      <c r="C490" s="3">
        <v>4.9469393512167947E-2</v>
      </c>
      <c r="D490" s="3">
        <v>4.7765122245280803E-2</v>
      </c>
      <c r="E490" s="3">
        <v>4.6041389703560726E-2</v>
      </c>
      <c r="F490" s="3">
        <v>4.2156482438886159E-2</v>
      </c>
      <c r="G490" s="3">
        <v>4.2781830532523157E-2</v>
      </c>
    </row>
    <row r="491" spans="1:7" ht="12.75" customHeight="1">
      <c r="A491" t="s">
        <v>4</v>
      </c>
      <c r="B491" t="s">
        <v>86</v>
      </c>
      <c r="C491" s="2">
        <v>583.13603947050922</v>
      </c>
      <c r="D491" s="2">
        <v>568.03543697757027</v>
      </c>
      <c r="E491" s="2">
        <v>559.14548015942751</v>
      </c>
      <c r="F491" s="2">
        <v>546.20348689080276</v>
      </c>
      <c r="G491" s="2">
        <v>572.90322500287255</v>
      </c>
    </row>
    <row r="492" spans="1:7" ht="12.75" customHeight="1">
      <c r="A492" t="s">
        <v>4</v>
      </c>
      <c r="B492" t="s">
        <v>87</v>
      </c>
      <c r="C492" s="3">
        <v>0.5102894518677199</v>
      </c>
      <c r="D492" s="3">
        <v>0.57787437675462672</v>
      </c>
      <c r="E492" s="3">
        <v>0.61440708082610229</v>
      </c>
      <c r="F492" s="3">
        <v>0.60465009251975133</v>
      </c>
      <c r="G492" s="3">
        <v>0.61153737530808572</v>
      </c>
    </row>
    <row r="493" spans="1:7" ht="12.75" customHeight="1">
      <c r="A493" t="s">
        <v>4</v>
      </c>
      <c r="B493" t="s">
        <v>88</v>
      </c>
      <c r="C493" s="1">
        <v>2.5478572911548016</v>
      </c>
      <c r="D493" s="1">
        <v>2.1004932824538738</v>
      </c>
      <c r="E493" s="1">
        <v>3.3523730249601225</v>
      </c>
      <c r="F493" s="1">
        <v>2.0711364967240531</v>
      </c>
      <c r="G493" s="1">
        <v>2.0267449029404725</v>
      </c>
    </row>
    <row r="494" spans="1:7" ht="12.75" customHeight="1">
      <c r="A494" t="s">
        <v>4</v>
      </c>
      <c r="B494" t="s">
        <v>89</v>
      </c>
      <c r="C494" s="1">
        <v>69.041093006584788</v>
      </c>
      <c r="D494" s="1">
        <v>77.217840195223744</v>
      </c>
      <c r="E494" s="1">
        <v>48.315633503065634</v>
      </c>
      <c r="F494" s="1">
        <v>70.416672416069517</v>
      </c>
      <c r="G494" s="1">
        <v>62.571632253531661</v>
      </c>
    </row>
    <row r="495" spans="1:7" ht="12.75" customHeight="1">
      <c r="A495" t="s">
        <v>4</v>
      </c>
      <c r="B495" t="s">
        <v>90</v>
      </c>
      <c r="C495" s="1">
        <v>48.937038075180141</v>
      </c>
      <c r="D495" s="1">
        <v>45.262848421340784</v>
      </c>
      <c r="E495" s="1">
        <v>47.507369440420931</v>
      </c>
      <c r="F495" s="1">
        <v>48.935483982405756</v>
      </c>
      <c r="G495" s="1">
        <v>49.712768611476847</v>
      </c>
    </row>
    <row r="496" spans="1:7" ht="12.75" customHeight="1">
      <c r="A496" t="s">
        <v>4</v>
      </c>
      <c r="B496" t="s">
        <v>91</v>
      </c>
      <c r="C496" s="1">
        <v>115.58477786236338</v>
      </c>
      <c r="D496" s="1">
        <v>109.83236264979622</v>
      </c>
      <c r="E496" s="1">
        <v>112.65454511624421</v>
      </c>
      <c r="F496" s="1">
        <v>95.542601771881905</v>
      </c>
      <c r="G496" s="1">
        <v>74.956640124346293</v>
      </c>
    </row>
    <row r="497" spans="1:7" ht="12.75" customHeight="1">
      <c r="A497" t="s">
        <v>4</v>
      </c>
      <c r="B497" t="s">
        <v>92</v>
      </c>
      <c r="C497" s="3">
        <v>4.0784004059052047E-2</v>
      </c>
      <c r="D497" s="3">
        <v>1.1771545173864209E-2</v>
      </c>
      <c r="E497" s="3">
        <v>5.9832977558401605E-2</v>
      </c>
      <c r="F497" s="3">
        <v>2.2129578301937562E-2</v>
      </c>
      <c r="G497" s="3">
        <v>4.3546414473073863E-2</v>
      </c>
    </row>
    <row r="498" spans="1:7" ht="12.75" customHeight="1">
      <c r="A498" t="s">
        <v>4</v>
      </c>
      <c r="B498" t="s">
        <v>93</v>
      </c>
      <c r="C498" s="1">
        <v>3.4729177894791832</v>
      </c>
      <c r="D498" s="1">
        <v>4.826594035945253</v>
      </c>
      <c r="E498" s="1">
        <v>5.1624375684239032</v>
      </c>
      <c r="F498" s="1">
        <v>6.0354101990225546</v>
      </c>
      <c r="G498" s="1">
        <v>7.566953061802713</v>
      </c>
    </row>
    <row r="499" spans="1:7" ht="12.75" customHeight="1">
      <c r="A499" t="s">
        <v>4</v>
      </c>
      <c r="B499" t="s">
        <v>94</v>
      </c>
      <c r="C499" s="4">
        <v>0.54778682336422146</v>
      </c>
      <c r="D499" s="4">
        <v>0.26151852966118383</v>
      </c>
      <c r="E499" s="4">
        <v>0.54975386951636118</v>
      </c>
      <c r="F499" s="4">
        <v>0.11455764187449247</v>
      </c>
      <c r="G499" s="4">
        <v>0.41705871304198233</v>
      </c>
    </row>
    <row r="500" spans="1:7" ht="12.75" customHeight="1">
      <c r="A500" t="s">
        <v>4</v>
      </c>
      <c r="B500" t="s">
        <v>95</v>
      </c>
      <c r="C500" s="2">
        <v>18335.551600414081</v>
      </c>
      <c r="D500" s="2">
        <v>18761.092009314703</v>
      </c>
      <c r="E500" s="2">
        <v>19883.752378714405</v>
      </c>
      <c r="F500" s="2">
        <v>20440.661772235708</v>
      </c>
      <c r="G500" s="2">
        <v>21632.925570942112</v>
      </c>
    </row>
    <row r="501" spans="1:7" ht="12.75" customHeight="1">
      <c r="A501" t="s">
        <v>4</v>
      </c>
      <c r="B501" t="s">
        <v>96</v>
      </c>
      <c r="C501" s="2">
        <v>631.40730638308673</v>
      </c>
      <c r="D501" s="2">
        <v>517.03023138780804</v>
      </c>
      <c r="E501" s="2">
        <v>467.00372883719621</v>
      </c>
      <c r="F501" s="2">
        <v>559.237688042591</v>
      </c>
      <c r="G501" s="2">
        <v>541.45200680518508</v>
      </c>
    </row>
    <row r="502" spans="1:7" ht="12.75" customHeight="1">
      <c r="A502" t="s">
        <v>4</v>
      </c>
      <c r="B502" t="s">
        <v>97</v>
      </c>
      <c r="C502" s="2">
        <v>21386.311091523788</v>
      </c>
      <c r="D502" s="2">
        <v>21421.565933147638</v>
      </c>
      <c r="E502" s="2">
        <v>22569.794679922405</v>
      </c>
      <c r="F502" s="2">
        <v>23719.04033924441</v>
      </c>
      <c r="G502" s="2">
        <v>24658.265577772014</v>
      </c>
    </row>
    <row r="503" spans="1:7" ht="12.75" customHeight="1">
      <c r="A503" t="s">
        <v>4</v>
      </c>
      <c r="B503" t="s">
        <v>98</v>
      </c>
      <c r="C503" s="2">
        <v>10563.274660869471</v>
      </c>
      <c r="D503" s="2">
        <v>9132.2198590649168</v>
      </c>
      <c r="E503" s="2">
        <v>8784.440807860221</v>
      </c>
      <c r="F503" s="2">
        <v>9459.0597548368496</v>
      </c>
      <c r="G503" s="2">
        <v>9654.8719881219895</v>
      </c>
    </row>
    <row r="504" spans="1:7" ht="12.75" customHeight="1">
      <c r="A504" t="s">
        <v>4</v>
      </c>
      <c r="B504" t="s">
        <v>105</v>
      </c>
      <c r="C504" s="3">
        <v>0.43118815527692428</v>
      </c>
      <c r="D504" s="3">
        <v>0.44517027761930061</v>
      </c>
      <c r="E504" s="3">
        <v>0.44743879680827126</v>
      </c>
      <c r="F504" s="3">
        <v>0.45686212065293613</v>
      </c>
      <c r="G504" s="3">
        <v>0.44271099601284819</v>
      </c>
    </row>
    <row r="505" spans="1:7" ht="12.75" customHeight="1">
      <c r="A505" t="s">
        <v>4</v>
      </c>
      <c r="B505" t="s">
        <v>106</v>
      </c>
      <c r="C505" s="3">
        <v>0.18378557554767358</v>
      </c>
      <c r="D505" s="3">
        <v>0.17914353483074674</v>
      </c>
      <c r="E505" s="3">
        <v>0.17890756295382537</v>
      </c>
      <c r="F505" s="3">
        <v>0.1734505530882858</v>
      </c>
      <c r="G505" s="3">
        <v>0.17075572194150118</v>
      </c>
    </row>
    <row r="506" spans="1:7" ht="12.75" customHeight="1">
      <c r="A506" t="s">
        <v>4</v>
      </c>
      <c r="B506" t="s">
        <v>107</v>
      </c>
      <c r="C506" s="3">
        <v>0.38502626917540222</v>
      </c>
      <c r="D506" s="3">
        <v>0.37568618754995248</v>
      </c>
      <c r="E506" s="3">
        <v>0.37365364023790315</v>
      </c>
      <c r="F506" s="3">
        <v>0.36968732625877804</v>
      </c>
      <c r="G506" s="3">
        <v>0.38653328204565057</v>
      </c>
    </row>
    <row r="507" spans="1:7" ht="12.75" customHeight="1">
      <c r="A507" t="s">
        <v>4</v>
      </c>
      <c r="B507" t="s">
        <v>99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</row>
    <row r="508" spans="1:7" ht="12.75" customHeight="1">
      <c r="A508" t="s">
        <v>4</v>
      </c>
      <c r="B508" t="s">
        <v>108</v>
      </c>
      <c r="C508" s="3">
        <v>0.37623410369858551</v>
      </c>
      <c r="D508" s="3">
        <v>0.36114416452999104</v>
      </c>
      <c r="E508" s="3">
        <v>0.38195064476486817</v>
      </c>
      <c r="F508" s="3">
        <v>0.38008332373919146</v>
      </c>
      <c r="G508" s="3">
        <v>0.34422883686307376</v>
      </c>
    </row>
    <row r="509" spans="1:7" ht="12.75" customHeight="1">
      <c r="A509" t="s">
        <v>4</v>
      </c>
      <c r="B509" t="s">
        <v>109</v>
      </c>
      <c r="C509" s="3">
        <v>0.14767532299200437</v>
      </c>
      <c r="D509" s="3">
        <v>0.14086589649584114</v>
      </c>
      <c r="E509" s="3">
        <v>0.13442138119908631</v>
      </c>
      <c r="F509" s="3">
        <v>0.13074299943337017</v>
      </c>
      <c r="G509" s="3">
        <v>0.13289297194720884</v>
      </c>
    </row>
    <row r="510" spans="1:7" ht="12.75" customHeight="1">
      <c r="A510" t="s">
        <v>4</v>
      </c>
      <c r="B510" t="s">
        <v>110</v>
      </c>
      <c r="C510" s="3">
        <v>0.4760905733094104</v>
      </c>
      <c r="D510" s="3">
        <v>0.49798993897416771</v>
      </c>
      <c r="E510" s="3">
        <v>0.48362797403604563</v>
      </c>
      <c r="F510" s="3">
        <v>0.48917367682743862</v>
      </c>
      <c r="G510" s="3">
        <v>0.52287819118971746</v>
      </c>
    </row>
    <row r="511" spans="1:7" ht="12.75" customHeight="1">
      <c r="A511" t="s">
        <v>4</v>
      </c>
      <c r="B511" t="s">
        <v>100</v>
      </c>
      <c r="C511" s="5">
        <v>0</v>
      </c>
      <c r="D511" s="5">
        <v>0</v>
      </c>
      <c r="E511" s="5">
        <v>0</v>
      </c>
      <c r="F511" s="5">
        <v>0</v>
      </c>
      <c r="G511" s="5">
        <v>0</v>
      </c>
    </row>
    <row r="512" spans="1:7" ht="12.75" customHeight="1">
      <c r="A512" t="s">
        <v>4</v>
      </c>
      <c r="B512" t="s">
        <v>101</v>
      </c>
      <c r="C512" s="2">
        <v>-5274726.1300000008</v>
      </c>
      <c r="D512" s="2">
        <v>-4383139.7700000005</v>
      </c>
      <c r="E512" s="2">
        <v>-4112828.2088337364</v>
      </c>
      <c r="F512" s="2">
        <v>-4517178.2897840105</v>
      </c>
      <c r="G512" s="2">
        <v>-4750000.3032155996</v>
      </c>
    </row>
    <row r="513" spans="1:7" ht="12.75" customHeight="1">
      <c r="A513" t="s">
        <v>6</v>
      </c>
      <c r="B513" t="s">
        <v>46</v>
      </c>
      <c r="C513" s="1">
        <v>15.698630136986299</v>
      </c>
      <c r="D513" s="1">
        <v>14.416438356164383</v>
      </c>
      <c r="E513" s="1">
        <v>15.769863013698632</v>
      </c>
      <c r="F513" s="1">
        <v>14.076712328767123</v>
      </c>
      <c r="G513" s="1">
        <v>14.180327868852459</v>
      </c>
    </row>
    <row r="514" spans="1:7" ht="12.75" customHeight="1">
      <c r="A514" t="s">
        <v>4</v>
      </c>
      <c r="B514" t="s">
        <v>47</v>
      </c>
      <c r="C514" s="1">
        <v>2.8296296296296291</v>
      </c>
      <c r="D514" s="1">
        <v>2.619213539074166</v>
      </c>
      <c r="E514" s="1">
        <v>2.6934955545156773</v>
      </c>
      <c r="F514" s="1">
        <v>2.6430041152263373</v>
      </c>
      <c r="G514" s="1">
        <v>2.5255474452554743</v>
      </c>
    </row>
    <row r="515" spans="1:7" ht="12.75" customHeight="1">
      <c r="A515" t="s">
        <v>4</v>
      </c>
      <c r="B515" t="s">
        <v>48</v>
      </c>
      <c r="C515" s="1">
        <v>2.7248322147651001</v>
      </c>
      <c r="D515" s="1">
        <v>2.5788013318534957</v>
      </c>
      <c r="E515" s="1">
        <v>2.6287362349239642</v>
      </c>
      <c r="F515" s="1">
        <v>2.4727592267135323</v>
      </c>
      <c r="G515" s="1">
        <v>2.4325657894736841</v>
      </c>
    </row>
    <row r="516" spans="1:7" ht="12.75" customHeight="1">
      <c r="A516" t="s">
        <v>4</v>
      </c>
      <c r="B516" t="s">
        <v>49</v>
      </c>
      <c r="C516" s="2">
        <v>5215.8736147426362</v>
      </c>
      <c r="D516" s="2">
        <v>5138.5729700499814</v>
      </c>
      <c r="E516" s="2">
        <v>5214.0969705644147</v>
      </c>
      <c r="F516" s="2">
        <v>4702.0986321919072</v>
      </c>
      <c r="G516" s="2">
        <v>5095.7451791260437</v>
      </c>
    </row>
    <row r="517" spans="1:7" ht="12.75" customHeight="1">
      <c r="A517" t="s">
        <v>4</v>
      </c>
      <c r="B517" t="s">
        <v>50</v>
      </c>
      <c r="C517" s="2">
        <v>14212.380453594027</v>
      </c>
      <c r="D517" s="2">
        <v>13251.358818991264</v>
      </c>
      <c r="E517" s="2">
        <v>13706.485638929946</v>
      </c>
      <c r="F517" s="2">
        <v>11627.157777669619</v>
      </c>
      <c r="G517" s="2">
        <v>12395.735394617464</v>
      </c>
    </row>
    <row r="518" spans="1:7" ht="12.75" customHeight="1">
      <c r="A518" t="s">
        <v>4</v>
      </c>
      <c r="B518" t="s">
        <v>51</v>
      </c>
      <c r="C518" s="1">
        <v>13.34794520547945</v>
      </c>
      <c r="D518" s="1">
        <v>12.731506849315069</v>
      </c>
      <c r="E518" s="1">
        <v>13.734246575342466</v>
      </c>
      <c r="F518" s="1">
        <v>11.564383561643835</v>
      </c>
      <c r="G518" s="1">
        <v>12.122950819672131</v>
      </c>
    </row>
    <row r="519" spans="1:7" ht="12.75" customHeight="1">
      <c r="A519" t="s">
        <v>4</v>
      </c>
      <c r="B519" t="s">
        <v>358</v>
      </c>
      <c r="C519" s="2">
        <v>1788</v>
      </c>
      <c r="D519" s="2">
        <v>1802.0000000000002</v>
      </c>
      <c r="E519" s="2">
        <v>1907.0000000000002</v>
      </c>
      <c r="F519" s="2">
        <v>1707</v>
      </c>
      <c r="G519" s="2">
        <v>1824</v>
      </c>
    </row>
    <row r="520" spans="1:7" ht="12.75" customHeight="1">
      <c r="A520" t="s">
        <v>4</v>
      </c>
      <c r="B520" t="s">
        <v>356</v>
      </c>
      <c r="C520" s="2">
        <v>4871.9999999999991</v>
      </c>
      <c r="D520" s="2">
        <v>4647</v>
      </c>
      <c r="E520" s="2">
        <v>5013</v>
      </c>
      <c r="F520" s="2">
        <v>4221</v>
      </c>
      <c r="G520" s="2">
        <v>4437</v>
      </c>
    </row>
    <row r="521" spans="1:7" ht="12.75" customHeight="1">
      <c r="A521" t="s">
        <v>4</v>
      </c>
      <c r="B521" t="s">
        <v>52</v>
      </c>
      <c r="C521" s="1">
        <v>11.547053676518086</v>
      </c>
      <c r="D521" s="1">
        <v>9.7548027377082072</v>
      </c>
      <c r="E521" s="1">
        <v>11.635423573511616</v>
      </c>
      <c r="F521" s="1">
        <v>11.167027290768257</v>
      </c>
      <c r="G521" s="1">
        <v>11.73860718587655</v>
      </c>
    </row>
    <row r="522" spans="1:7" ht="12.75" customHeight="1">
      <c r="A522" t="s">
        <v>4</v>
      </c>
      <c r="B522" t="s">
        <v>53</v>
      </c>
      <c r="C522" s="1">
        <v>15.214889583375408</v>
      </c>
      <c r="D522" s="1">
        <v>9.8059700540964432</v>
      </c>
      <c r="E522" s="1">
        <v>11.378611166418759</v>
      </c>
      <c r="F522" s="1">
        <v>10.570334531466273</v>
      </c>
      <c r="G522" s="1">
        <v>11.442065909720299</v>
      </c>
    </row>
    <row r="523" spans="1:7" ht="12.75" customHeight="1">
      <c r="A523" t="s">
        <v>4</v>
      </c>
      <c r="B523" t="s">
        <v>54</v>
      </c>
      <c r="C523" s="1">
        <v>9.7214380398932008</v>
      </c>
      <c r="D523" s="1">
        <v>9.716037776860043</v>
      </c>
      <c r="E523" s="1">
        <v>11.842762565655599</v>
      </c>
      <c r="F523" s="1">
        <v>11.69732082592369</v>
      </c>
      <c r="G523" s="1">
        <v>11.980308016800915</v>
      </c>
    </row>
    <row r="524" spans="1:7" ht="12.75" customHeight="1">
      <c r="A524" t="s">
        <v>4</v>
      </c>
      <c r="B524" t="s">
        <v>55</v>
      </c>
      <c r="C524" s="3">
        <v>0.23068294855284821</v>
      </c>
      <c r="D524" s="3">
        <v>0.23279710176084917</v>
      </c>
      <c r="E524" s="3">
        <v>0.22339554105936107</v>
      </c>
      <c r="F524" s="3">
        <v>0.23058019055007956</v>
      </c>
      <c r="G524" s="3">
        <v>0.21267507325133322</v>
      </c>
    </row>
    <row r="525" spans="1:7" ht="12.75" customHeight="1">
      <c r="A525" t="s">
        <v>4</v>
      </c>
      <c r="B525" t="s">
        <v>56</v>
      </c>
      <c r="C525" s="2">
        <v>611781.22580645164</v>
      </c>
      <c r="D525" s="2">
        <v>553346.6451612903</v>
      </c>
      <c r="E525" s="2">
        <v>574070.58064516133</v>
      </c>
      <c r="F525" s="2">
        <v>538179.6451612903</v>
      </c>
      <c r="G525" s="2">
        <v>568682.93548387091</v>
      </c>
    </row>
    <row r="526" spans="1:7" ht="12.75" customHeight="1">
      <c r="A526" t="s">
        <v>4</v>
      </c>
      <c r="B526" t="s">
        <v>57</v>
      </c>
      <c r="C526" s="2">
        <v>907926.96774193551</v>
      </c>
      <c r="D526" s="2">
        <v>874498.58064516133</v>
      </c>
      <c r="E526" s="2">
        <v>887888.48387096776</v>
      </c>
      <c r="F526" s="2">
        <v>832720.09677419357</v>
      </c>
      <c r="G526" s="2">
        <v>830140.41935483867</v>
      </c>
    </row>
    <row r="527" spans="1:7" ht="12.75" customHeight="1">
      <c r="A527" t="s">
        <v>4</v>
      </c>
      <c r="B527" t="s">
        <v>58</v>
      </c>
      <c r="C527" s="3">
        <v>0.1971597142417911</v>
      </c>
      <c r="D527" s="3">
        <v>0.20316924154780469</v>
      </c>
      <c r="E527" s="3">
        <v>0.19104577291528982</v>
      </c>
      <c r="F527" s="3">
        <v>0.19903442321188108</v>
      </c>
      <c r="G527" s="3">
        <v>0.18001559482872936</v>
      </c>
    </row>
    <row r="528" spans="1:7" ht="12.75" customHeight="1">
      <c r="A528" t="s">
        <v>4</v>
      </c>
      <c r="B528" t="s">
        <v>59</v>
      </c>
      <c r="C528" s="1">
        <v>7.2577667026054424</v>
      </c>
      <c r="D528" s="1">
        <v>1.5715020556085966</v>
      </c>
      <c r="E528" s="1">
        <v>5.2946611283245311</v>
      </c>
      <c r="F528" s="1">
        <v>1.2903650480665441</v>
      </c>
      <c r="G528" s="1">
        <v>6.5968048255402625</v>
      </c>
    </row>
    <row r="529" spans="1:7" ht="12.75" customHeight="1">
      <c r="A529" t="s">
        <v>4</v>
      </c>
      <c r="B529" t="s">
        <v>60</v>
      </c>
      <c r="C529" s="1">
        <v>4.2820973734927614</v>
      </c>
      <c r="D529" s="1">
        <v>5.2445499062221117</v>
      </c>
      <c r="E529" s="1">
        <v>4.7090257683641088</v>
      </c>
      <c r="F529" s="1">
        <v>4.8338771283097115</v>
      </c>
      <c r="G529" s="1">
        <v>4.8477237222170952</v>
      </c>
    </row>
    <row r="530" spans="1:7" ht="12.75" customHeight="1">
      <c r="A530" t="s">
        <v>4</v>
      </c>
      <c r="B530" t="s">
        <v>61</v>
      </c>
      <c r="C530" s="3">
        <v>0.99548703829075402</v>
      </c>
      <c r="D530" s="3">
        <v>0.67695792030911228</v>
      </c>
      <c r="E530" s="3">
        <v>0.98180237828576888</v>
      </c>
      <c r="F530" s="3">
        <v>0.54330789971466009</v>
      </c>
      <c r="G530" s="3">
        <v>1.0611090711060558</v>
      </c>
    </row>
    <row r="531" spans="1:7" ht="12.75" customHeight="1">
      <c r="A531" t="s">
        <v>4</v>
      </c>
      <c r="B531" t="s">
        <v>62</v>
      </c>
      <c r="C531" s="1">
        <v>4.2627724320109257</v>
      </c>
      <c r="D531" s="1">
        <v>3.5503395974734708</v>
      </c>
      <c r="E531" s="1">
        <v>4.623332698788853</v>
      </c>
      <c r="F531" s="1">
        <v>2.6262836300606818</v>
      </c>
      <c r="G531" s="1">
        <v>5.1439636158605726</v>
      </c>
    </row>
    <row r="532" spans="1:7" ht="12.75" customHeight="1">
      <c r="A532" t="s">
        <v>4</v>
      </c>
      <c r="B532" t="s">
        <v>63</v>
      </c>
      <c r="C532" s="3">
        <v>3.6520747287107712E-2</v>
      </c>
      <c r="D532" s="3">
        <v>2.9756344474340526E-2</v>
      </c>
      <c r="E532" s="3">
        <v>4.0096826674873139E-2</v>
      </c>
      <c r="F532" s="3">
        <v>2.1989805745652697E-2</v>
      </c>
      <c r="G532" s="3">
        <v>4.2276978388254872E-2</v>
      </c>
    </row>
    <row r="533" spans="1:7" ht="12.75" customHeight="1">
      <c r="A533" t="s">
        <v>4</v>
      </c>
      <c r="B533" t="s">
        <v>64</v>
      </c>
      <c r="C533" s="3">
        <v>0.40800001705380623</v>
      </c>
      <c r="D533" s="3">
        <v>0.38122493723809958</v>
      </c>
      <c r="E533" s="3">
        <v>0.38793010683453538</v>
      </c>
      <c r="F533" s="3">
        <v>0.41108426081399857</v>
      </c>
      <c r="G533" s="3">
        <v>0.4181345739481459</v>
      </c>
    </row>
    <row r="534" spans="1:7" ht="12.75" customHeight="1">
      <c r="A534" t="s">
        <v>4</v>
      </c>
      <c r="B534" t="s">
        <v>65</v>
      </c>
      <c r="C534" s="3">
        <v>1.3016390529831881E-2</v>
      </c>
      <c r="D534" s="3">
        <v>1.7545246067049849E-2</v>
      </c>
      <c r="E534" s="3">
        <v>1.5000017350373993E-2</v>
      </c>
      <c r="F534" s="3">
        <v>1.5907106651241978E-2</v>
      </c>
      <c r="G534" s="3">
        <v>1.6000010250544119E-2</v>
      </c>
    </row>
    <row r="535" spans="1:7" ht="12.75" customHeight="1">
      <c r="A535" t="s">
        <v>4</v>
      </c>
      <c r="B535" t="s">
        <v>66</v>
      </c>
      <c r="C535" s="3">
        <v>6.2862224849771636E-3</v>
      </c>
      <c r="D535" s="3">
        <v>5.7901503964726785E-3</v>
      </c>
      <c r="E535" s="3">
        <v>5.0000028771976963E-3</v>
      </c>
      <c r="F535" s="3">
        <v>7.3974908309002935E-3</v>
      </c>
      <c r="G535" s="3">
        <v>6.0000038439540441E-3</v>
      </c>
    </row>
    <row r="536" spans="1:7" ht="12.75" customHeight="1">
      <c r="A536" t="s">
        <v>4</v>
      </c>
      <c r="B536" t="s">
        <v>67</v>
      </c>
      <c r="C536" s="3">
        <v>-5.6917527910741519E-3</v>
      </c>
      <c r="D536" s="3">
        <v>-3.2943858237733714E-2</v>
      </c>
      <c r="E536" s="3">
        <v>3.2573294921271669E-3</v>
      </c>
      <c r="F536" s="3">
        <v>-3.171855766081598E-2</v>
      </c>
      <c r="G536" s="3">
        <v>1.367348666213038E-2</v>
      </c>
    </row>
    <row r="537" spans="1:7" ht="12.75" customHeight="1">
      <c r="A537" t="s">
        <v>4</v>
      </c>
      <c r="B537" t="s">
        <v>68</v>
      </c>
      <c r="C537" s="3">
        <v>3.8529338002868528E-2</v>
      </c>
      <c r="D537" s="3">
        <v>-2.4287781421638295E-2</v>
      </c>
      <c r="E537" s="3">
        <v>8.4919420319451606E-3</v>
      </c>
      <c r="F537" s="3">
        <v>-2.5761088378136187E-2</v>
      </c>
      <c r="G537" s="3">
        <v>1.7913437599569489E-2</v>
      </c>
    </row>
    <row r="538" spans="1:7" ht="12.75" customHeight="1">
      <c r="A538" t="s">
        <v>4</v>
      </c>
      <c r="B538" t="s">
        <v>69</v>
      </c>
      <c r="C538" s="3">
        <v>0.65012435613682329</v>
      </c>
      <c r="D538" s="3">
        <v>0.63784474664403712</v>
      </c>
      <c r="E538" s="3">
        <v>0.62602500821875839</v>
      </c>
      <c r="F538" s="3">
        <v>0.63194489258183106</v>
      </c>
      <c r="G538" s="3">
        <v>0.63874463027648765</v>
      </c>
    </row>
    <row r="539" spans="1:7" ht="12.75" customHeight="1">
      <c r="A539" t="s">
        <v>4</v>
      </c>
      <c r="B539" t="s">
        <v>70</v>
      </c>
      <c r="C539" s="3">
        <v>0.34279971718375774</v>
      </c>
      <c r="D539" s="3">
        <v>0.35068101796022028</v>
      </c>
      <c r="E539" s="3">
        <v>0.36573926621728542</v>
      </c>
      <c r="F539" s="3">
        <v>0.36302939039036564</v>
      </c>
      <c r="G539" s="3">
        <v>0.35794568524967513</v>
      </c>
    </row>
    <row r="540" spans="1:7" ht="12.75" customHeight="1">
      <c r="A540" t="s">
        <v>4</v>
      </c>
      <c r="B540" t="s">
        <v>71</v>
      </c>
      <c r="C540" s="3">
        <v>7.075926679419124E-3</v>
      </c>
      <c r="D540" s="3">
        <v>1.1474235395742214E-2</v>
      </c>
      <c r="E540" s="3">
        <v>8.2357255639555951E-3</v>
      </c>
      <c r="F540" s="3">
        <v>5.0257170278033532E-3</v>
      </c>
      <c r="G540" s="3">
        <v>3.309684473837169E-3</v>
      </c>
    </row>
    <row r="541" spans="1:7" ht="12.75" customHeight="1">
      <c r="A541" t="s">
        <v>4</v>
      </c>
      <c r="B541" t="s">
        <v>368</v>
      </c>
      <c r="C541" s="3">
        <v>0.59199998294619371</v>
      </c>
      <c r="D541" s="3">
        <v>0.61877506276190053</v>
      </c>
      <c r="E541" s="3">
        <v>0.61206989316546467</v>
      </c>
      <c r="F541" s="3">
        <v>0.58891573918600126</v>
      </c>
      <c r="G541" s="3">
        <v>0.58186542605185376</v>
      </c>
    </row>
    <row r="542" spans="1:7" ht="12.75" customHeight="1">
      <c r="A542" t="s">
        <v>4</v>
      </c>
      <c r="B542" t="s">
        <v>72</v>
      </c>
      <c r="C542" s="3">
        <v>0.47386649337947723</v>
      </c>
      <c r="D542" s="3">
        <v>0.52095699164824327</v>
      </c>
      <c r="E542" s="3">
        <v>0.50880642306263946</v>
      </c>
      <c r="F542" s="3">
        <v>0.45438828988781532</v>
      </c>
      <c r="G542" s="3">
        <v>0.46626780293812004</v>
      </c>
    </row>
    <row r="543" spans="1:7" ht="12.75" customHeight="1">
      <c r="A543" t="s">
        <v>4</v>
      </c>
      <c r="B543" t="s">
        <v>73</v>
      </c>
      <c r="C543" s="3">
        <v>0.34957675721912235</v>
      </c>
      <c r="D543" s="3">
        <v>0.41395804578098611</v>
      </c>
      <c r="E543" s="3">
        <v>0.35760789678640642</v>
      </c>
      <c r="F543" s="3">
        <v>0.40607458893961984</v>
      </c>
      <c r="G543" s="3">
        <v>0.36841411326629597</v>
      </c>
    </row>
    <row r="544" spans="1:7" ht="12.75" customHeight="1">
      <c r="A544" t="s">
        <v>4</v>
      </c>
      <c r="B544" t="s">
        <v>74</v>
      </c>
      <c r="C544" s="3">
        <v>0.74483156361258795</v>
      </c>
      <c r="D544" s="3">
        <v>0.74039278049863533</v>
      </c>
      <c r="E544" s="3">
        <v>0.74950528901530955</v>
      </c>
      <c r="F544" s="3">
        <v>0.74723713710893724</v>
      </c>
      <c r="G544" s="3">
        <v>0.73644599124831367</v>
      </c>
    </row>
    <row r="545" spans="1:7" ht="12.75" customHeight="1">
      <c r="A545" t="s">
        <v>4</v>
      </c>
      <c r="B545" t="s">
        <v>75</v>
      </c>
      <c r="C545" s="1">
        <v>15.079137365546792</v>
      </c>
      <c r="D545" s="1">
        <v>14.761772393134105</v>
      </c>
      <c r="E545" s="1">
        <v>14.754094427177177</v>
      </c>
      <c r="F545" s="1">
        <v>13.613487643867709</v>
      </c>
      <c r="G545" s="1">
        <v>14.045604132100451</v>
      </c>
    </row>
    <row r="546" spans="1:7" ht="12.75" customHeight="1">
      <c r="A546" t="s">
        <v>4</v>
      </c>
      <c r="B546" t="s">
        <v>76</v>
      </c>
      <c r="C546" s="1">
        <v>6.6316790924978646</v>
      </c>
      <c r="D546" s="1">
        <v>6.7742542925611913</v>
      </c>
      <c r="E546" s="1">
        <v>6.7777795847503253</v>
      </c>
      <c r="F546" s="1">
        <v>7.3456562062584814</v>
      </c>
      <c r="G546" s="1">
        <v>7.1196652745933173</v>
      </c>
    </row>
    <row r="547" spans="1:7" ht="12.75" customHeight="1">
      <c r="A547" t="s">
        <v>4</v>
      </c>
      <c r="B547" t="s">
        <v>77</v>
      </c>
      <c r="C547" s="1">
        <v>8.88334648880533</v>
      </c>
      <c r="D547" s="1">
        <v>9.588186520004891</v>
      </c>
      <c r="E547" s="1">
        <v>9.4109462774055217</v>
      </c>
      <c r="F547" s="1">
        <v>10.842804614049701</v>
      </c>
      <c r="G547" s="1">
        <v>10.682867597956385</v>
      </c>
    </row>
    <row r="548" spans="1:7" ht="12.75" customHeight="1">
      <c r="A548" t="s">
        <v>4</v>
      </c>
      <c r="B548" t="s">
        <v>78</v>
      </c>
      <c r="C548" s="3">
        <v>4.832626940087862E-2</v>
      </c>
      <c r="D548" s="3">
        <v>-3.1829377753030817E-2</v>
      </c>
      <c r="E548" s="3">
        <v>1.1501558409161797E-2</v>
      </c>
      <c r="F548" s="3">
        <v>-3.5540120019110576E-2</v>
      </c>
      <c r="G548" s="3">
        <v>2.5011576533945059E-2</v>
      </c>
    </row>
    <row r="549" spans="1:7" ht="12.75" customHeight="1">
      <c r="A549" t="s">
        <v>4</v>
      </c>
      <c r="B549" t="s">
        <v>79</v>
      </c>
      <c r="C549" s="3">
        <v>0.21402029950256526</v>
      </c>
      <c r="D549" s="3">
        <v>0.21305572138797807</v>
      </c>
      <c r="E549" s="3">
        <v>0.22438158509354392</v>
      </c>
      <c r="F549" s="3">
        <v>0.21866877382100244</v>
      </c>
      <c r="G549" s="3">
        <v>0.22526207809445634</v>
      </c>
    </row>
    <row r="550" spans="1:7" ht="12.75" customHeight="1">
      <c r="A550" t="s">
        <v>4</v>
      </c>
      <c r="B550" t="s">
        <v>80</v>
      </c>
      <c r="C550" s="2">
        <v>12803.289138610606</v>
      </c>
      <c r="D550" s="2">
        <v>13560.896654800679</v>
      </c>
      <c r="E550" s="2">
        <v>13647.144539449822</v>
      </c>
      <c r="F550" s="2">
        <v>14950.629388909612</v>
      </c>
      <c r="G550" s="2">
        <v>14221.163235723001</v>
      </c>
    </row>
    <row r="551" spans="1:7" ht="12.75" customHeight="1">
      <c r="A551" t="s">
        <v>4</v>
      </c>
      <c r="B551" t="s">
        <v>81</v>
      </c>
      <c r="C551" s="2">
        <v>66295.70396068228</v>
      </c>
      <c r="D551" s="2">
        <v>68006.498132720488</v>
      </c>
      <c r="E551" s="2">
        <v>67967.874929258629</v>
      </c>
      <c r="F551" s="2">
        <v>69723.00231615518</v>
      </c>
      <c r="G551" s="2">
        <v>69320.664277839038</v>
      </c>
    </row>
    <row r="552" spans="1:7" ht="12.75" customHeight="1">
      <c r="A552" t="s">
        <v>4</v>
      </c>
      <c r="B552" t="s">
        <v>82</v>
      </c>
      <c r="C552" s="2">
        <v>81122.729112460249</v>
      </c>
      <c r="D552" s="2">
        <v>83395.94369434072</v>
      </c>
      <c r="E552" s="2">
        <v>84063.675721561915</v>
      </c>
      <c r="F552" s="2">
        <v>86562.374059061942</v>
      </c>
      <c r="G552" s="2">
        <v>86631.480154355027</v>
      </c>
    </row>
    <row r="553" spans="1:7" ht="12.75" customHeight="1">
      <c r="A553" t="s">
        <v>4</v>
      </c>
      <c r="B553" t="s">
        <v>83</v>
      </c>
      <c r="C553" s="3">
        <v>0.22364986365589196</v>
      </c>
      <c r="D553" s="3">
        <v>0.22629375109987884</v>
      </c>
      <c r="E553" s="3">
        <v>0.23681483066898815</v>
      </c>
      <c r="F553" s="3">
        <v>0.24151816736963727</v>
      </c>
      <c r="G553" s="3">
        <v>0.24972085967228741</v>
      </c>
    </row>
    <row r="554" spans="1:7" ht="12.75" customHeight="1">
      <c r="A554" t="s">
        <v>4</v>
      </c>
      <c r="B554" t="s">
        <v>84</v>
      </c>
      <c r="C554" s="3">
        <v>0.56944045027775514</v>
      </c>
      <c r="D554" s="3">
        <v>0.57630699081297421</v>
      </c>
      <c r="E554" s="3">
        <v>0.55715692192287292</v>
      </c>
      <c r="F554" s="3">
        <v>0.57584173328481203</v>
      </c>
      <c r="G554" s="3">
        <v>0.56260394174693062</v>
      </c>
    </row>
    <row r="555" spans="1:7" ht="12.75" customHeight="1">
      <c r="A555" t="s">
        <v>4</v>
      </c>
      <c r="B555" t="s">
        <v>85</v>
      </c>
      <c r="C555" s="3">
        <v>3.6101793914250613E-2</v>
      </c>
      <c r="D555" s="3">
        <v>4.3467509175071001E-2</v>
      </c>
      <c r="E555" s="3">
        <v>4.1855693848866463E-2</v>
      </c>
      <c r="F555" s="3">
        <v>4.0154676287544905E-2</v>
      </c>
      <c r="G555" s="3">
        <v>4.1402341002213613E-2</v>
      </c>
    </row>
    <row r="556" spans="1:7" ht="12.75" customHeight="1">
      <c r="A556" t="s">
        <v>4</v>
      </c>
      <c r="B556" t="s">
        <v>86</v>
      </c>
      <c r="C556" s="2">
        <v>462.22170590668333</v>
      </c>
      <c r="D556" s="2">
        <v>589.45839976473815</v>
      </c>
      <c r="E556" s="2">
        <v>571.2107037544414</v>
      </c>
      <c r="F556" s="2">
        <v>600.33768340672077</v>
      </c>
      <c r="G556" s="2">
        <v>588.78944973354726</v>
      </c>
    </row>
    <row r="557" spans="1:7" ht="12.75" customHeight="1">
      <c r="A557" t="s">
        <v>4</v>
      </c>
      <c r="B557" t="s">
        <v>87</v>
      </c>
      <c r="C557" s="3">
        <v>0.41700681357864872</v>
      </c>
      <c r="D557" s="3">
        <v>0.38830812872422482</v>
      </c>
      <c r="E557" s="3">
        <v>0.39192651699856229</v>
      </c>
      <c r="F557" s="3">
        <v>0.41511358987235858</v>
      </c>
      <c r="G557" s="3">
        <v>0.42177290047634614</v>
      </c>
    </row>
    <row r="558" spans="1:7" ht="12.75" customHeight="1">
      <c r="A558" t="s">
        <v>4</v>
      </c>
      <c r="B558" t="s">
        <v>88</v>
      </c>
      <c r="C558" s="1">
        <v>3.1043139827917865</v>
      </c>
      <c r="D558" s="1">
        <v>3.369131484622744</v>
      </c>
      <c r="E558" s="1">
        <v>2.960094949716634</v>
      </c>
      <c r="F558" s="1">
        <v>3.1611141201229915</v>
      </c>
      <c r="G558" s="1">
        <v>3.0205738169007925</v>
      </c>
    </row>
    <row r="559" spans="1:7" ht="12.75" customHeight="1">
      <c r="A559" t="s">
        <v>4</v>
      </c>
      <c r="B559" t="s">
        <v>89</v>
      </c>
      <c r="C559" s="1">
        <v>45.612419816065234</v>
      </c>
      <c r="D559" s="1">
        <v>36.114855044828346</v>
      </c>
      <c r="E559" s="1">
        <v>41.011357624614078</v>
      </c>
      <c r="F559" s="1">
        <v>36.70234091400269</v>
      </c>
      <c r="G559" s="1">
        <v>42.577338798458022</v>
      </c>
    </row>
    <row r="560" spans="1:7" ht="12.75" customHeight="1">
      <c r="A560" t="s">
        <v>4</v>
      </c>
      <c r="B560" t="s">
        <v>90</v>
      </c>
      <c r="C560" s="1">
        <v>27.963747318838617</v>
      </c>
      <c r="D560" s="1">
        <v>29.181851863775019</v>
      </c>
      <c r="E560" s="1">
        <v>28.996678637762269</v>
      </c>
      <c r="F560" s="1">
        <v>29.167712061662517</v>
      </c>
      <c r="G560" s="1">
        <v>29.000722587167587</v>
      </c>
    </row>
    <row r="561" spans="1:7" ht="12.75" customHeight="1">
      <c r="A561" t="s">
        <v>4</v>
      </c>
      <c r="B561" t="s">
        <v>91</v>
      </c>
      <c r="C561" s="1">
        <v>84.385935369346242</v>
      </c>
      <c r="D561" s="1">
        <v>63.954482518423099</v>
      </c>
      <c r="E561" s="1">
        <v>64.865428011434432</v>
      </c>
      <c r="F561" s="1">
        <v>62.107906821273772</v>
      </c>
      <c r="G561" s="1">
        <v>72.08936862182901</v>
      </c>
    </row>
    <row r="562" spans="1:7" ht="12.75" customHeight="1">
      <c r="A562" t="s">
        <v>4</v>
      </c>
      <c r="B562" t="s">
        <v>92</v>
      </c>
      <c r="C562" s="3">
        <v>3.0615523609450693E-2</v>
      </c>
      <c r="D562" s="3">
        <v>1.1955638397548195E-2</v>
      </c>
      <c r="E562" s="3">
        <v>4.4976685555006252E-2</v>
      </c>
      <c r="F562" s="3">
        <v>9.7097670419068177E-3</v>
      </c>
      <c r="G562" s="3">
        <v>5.4509713306869226E-2</v>
      </c>
    </row>
    <row r="563" spans="1:7" ht="12.75" customHeight="1">
      <c r="A563" t="s">
        <v>4</v>
      </c>
      <c r="B563" t="s">
        <v>93</v>
      </c>
      <c r="C563" s="1">
        <v>1.3636383120633659</v>
      </c>
      <c r="D563" s="1">
        <v>1.1093021930620086</v>
      </c>
      <c r="E563" s="1">
        <v>1.1988597534701415</v>
      </c>
      <c r="F563" s="1">
        <v>1.1631722576334653</v>
      </c>
      <c r="G563" s="1">
        <v>1.4443592673833734</v>
      </c>
    </row>
    <row r="564" spans="1:7" ht="12.75" customHeight="1">
      <c r="A564" t="s">
        <v>4</v>
      </c>
      <c r="B564" t="s">
        <v>94</v>
      </c>
      <c r="C564" s="4">
        <v>0.34214977122857221</v>
      </c>
      <c r="D564" s="4">
        <v>0.18284962363322857</v>
      </c>
      <c r="E564" s="4">
        <v>0.29202265114304254</v>
      </c>
      <c r="F564" s="4">
        <v>0.16516585869606287</v>
      </c>
      <c r="G564" s="4">
        <v>0.35252003625127754</v>
      </c>
    </row>
    <row r="565" spans="1:7" ht="12.75" customHeight="1">
      <c r="A565" t="s">
        <v>4</v>
      </c>
      <c r="B565" t="s">
        <v>95</v>
      </c>
      <c r="C565" s="2">
        <v>18582.320493827159</v>
      </c>
      <c r="D565" s="2">
        <v>18682.327526132398</v>
      </c>
      <c r="E565" s="2">
        <v>19629.593355170804</v>
      </c>
      <c r="F565" s="2">
        <v>21243.549382716054</v>
      </c>
      <c r="G565" s="2">
        <v>21750.455474452552</v>
      </c>
    </row>
    <row r="566" spans="1:7" ht="12.75" customHeight="1">
      <c r="A566" t="s">
        <v>4</v>
      </c>
      <c r="B566" t="s">
        <v>96</v>
      </c>
      <c r="C566" s="2">
        <v>710.14191038181764</v>
      </c>
      <c r="D566" s="2">
        <v>712.81958003988655</v>
      </c>
      <c r="E566" s="2">
        <v>761.12126737123265</v>
      </c>
      <c r="F566" s="2">
        <v>757.6485181906329</v>
      </c>
      <c r="G566" s="2">
        <v>866.70305776502823</v>
      </c>
    </row>
    <row r="567" spans="1:7" ht="12.75" customHeight="1">
      <c r="A567" t="s">
        <v>4</v>
      </c>
      <c r="B567" t="s">
        <v>97</v>
      </c>
      <c r="C567" s="2">
        <v>21045.413310961969</v>
      </c>
      <c r="D567" s="2">
        <v>20828.410654827963</v>
      </c>
      <c r="E567" s="2">
        <v>21997.084950183533</v>
      </c>
      <c r="F567" s="2">
        <v>24193.005272407736</v>
      </c>
      <c r="G567" s="2">
        <v>24505.036184210519</v>
      </c>
    </row>
    <row r="568" spans="1:7" ht="12.75" customHeight="1">
      <c r="A568" t="s">
        <v>4</v>
      </c>
      <c r="B568" t="s">
        <v>98</v>
      </c>
      <c r="C568" s="2">
        <v>12458.884321185085</v>
      </c>
      <c r="D568" s="2">
        <v>12888.101110171809</v>
      </c>
      <c r="E568" s="2">
        <v>13463.753435410486</v>
      </c>
      <c r="F568" s="2">
        <v>14247.641583130831</v>
      </c>
      <c r="G568" s="2">
        <v>14258.633319741755</v>
      </c>
    </row>
    <row r="569" spans="1:7" ht="12.75" customHeight="1">
      <c r="A569" t="s">
        <v>4</v>
      </c>
      <c r="B569" t="s">
        <v>105</v>
      </c>
      <c r="C569" s="3">
        <v>0.37292003688869485</v>
      </c>
      <c r="D569" s="3">
        <v>0.37517799496559345</v>
      </c>
      <c r="E569" s="3">
        <v>0.36112097156793327</v>
      </c>
      <c r="F569" s="3">
        <v>0.39880318814262189</v>
      </c>
      <c r="G569" s="3">
        <v>0.39961707811122854</v>
      </c>
    </row>
    <row r="570" spans="1:7" ht="12.75" customHeight="1">
      <c r="A570" t="s">
        <v>4</v>
      </c>
      <c r="B570" t="s">
        <v>106</v>
      </c>
      <c r="C570" s="3">
        <v>0.15379970647046923</v>
      </c>
      <c r="D570" s="3">
        <v>0.14206034164344628</v>
      </c>
      <c r="E570" s="3">
        <v>0.1390935453173546</v>
      </c>
      <c r="F570" s="3">
        <v>0.13354828456436738</v>
      </c>
      <c r="G570" s="3">
        <v>0.13654000250818013</v>
      </c>
    </row>
    <row r="571" spans="1:7" ht="12.75" customHeight="1">
      <c r="A571" t="s">
        <v>4</v>
      </c>
      <c r="B571" t="s">
        <v>107</v>
      </c>
      <c r="C571" s="3">
        <v>0.47328025664083589</v>
      </c>
      <c r="D571" s="3">
        <v>0.48276166339096016</v>
      </c>
      <c r="E571" s="3">
        <v>0.49978548311471171</v>
      </c>
      <c r="F571" s="3">
        <v>0.46764852729301076</v>
      </c>
      <c r="G571" s="3">
        <v>0.46384291938059186</v>
      </c>
    </row>
    <row r="572" spans="1:7" ht="12.75" customHeight="1">
      <c r="A572" t="s">
        <v>4</v>
      </c>
      <c r="B572" t="s">
        <v>99</v>
      </c>
      <c r="C572" s="3">
        <v>0</v>
      </c>
      <c r="D572" s="3">
        <v>0</v>
      </c>
      <c r="E572" s="3">
        <v>0</v>
      </c>
      <c r="F572" s="3">
        <v>0</v>
      </c>
      <c r="G572" s="3">
        <v>0</v>
      </c>
    </row>
    <row r="573" spans="1:7" ht="12.75" customHeight="1">
      <c r="A573" t="s">
        <v>4</v>
      </c>
      <c r="B573" t="s">
        <v>108</v>
      </c>
      <c r="C573" s="3">
        <v>0.30311556688361185</v>
      </c>
      <c r="D573" s="3">
        <v>0.31952623333419772</v>
      </c>
      <c r="E573" s="3">
        <v>0.30216852892424345</v>
      </c>
      <c r="F573" s="3">
        <v>0.30982340421003846</v>
      </c>
      <c r="G573" s="3">
        <v>0.32224116991571622</v>
      </c>
    </row>
    <row r="574" spans="1:7" ht="12.75" customHeight="1">
      <c r="A574" t="s">
        <v>4</v>
      </c>
      <c r="B574" t="s">
        <v>109</v>
      </c>
      <c r="C574" s="3">
        <v>9.2222008595382834E-2</v>
      </c>
      <c r="D574" s="3">
        <v>9.6138307816727095E-2</v>
      </c>
      <c r="E574" s="3">
        <v>8.1800886879631163E-2</v>
      </c>
      <c r="F574" s="3">
        <v>9.2719823574344898E-2</v>
      </c>
      <c r="G574" s="3">
        <v>8.6995687318821693E-2</v>
      </c>
    </row>
    <row r="575" spans="1:7" ht="12.75" customHeight="1">
      <c r="A575" t="s">
        <v>4</v>
      </c>
      <c r="B575" t="s">
        <v>110</v>
      </c>
      <c r="C575" s="3">
        <v>0.60466242452100527</v>
      </c>
      <c r="D575" s="3">
        <v>0.5843354588490749</v>
      </c>
      <c r="E575" s="3">
        <v>0.61603058419612544</v>
      </c>
      <c r="F575" s="3">
        <v>0.59745677221561666</v>
      </c>
      <c r="G575" s="3">
        <v>0.59076314276546205</v>
      </c>
    </row>
    <row r="576" spans="1:7" ht="12.75" customHeight="1">
      <c r="A576" t="s">
        <v>4</v>
      </c>
      <c r="B576" t="s">
        <v>100</v>
      </c>
      <c r="C576" s="5">
        <v>0</v>
      </c>
      <c r="D576" s="5">
        <v>0</v>
      </c>
      <c r="E576" s="5">
        <v>0</v>
      </c>
      <c r="F576" s="5">
        <v>0</v>
      </c>
      <c r="G576" s="5">
        <v>0</v>
      </c>
    </row>
    <row r="577" spans="1:7" ht="12.75" customHeight="1">
      <c r="A577" t="s">
        <v>4</v>
      </c>
      <c r="B577" t="s">
        <v>101</v>
      </c>
      <c r="C577" s="2">
        <v>-690040</v>
      </c>
      <c r="D577" s="2">
        <v>-619710</v>
      </c>
      <c r="E577" s="2">
        <v>-573474.99999999988</v>
      </c>
      <c r="F577" s="2">
        <v>-841522.99999999965</v>
      </c>
      <c r="G577" s="2">
        <v>-749229</v>
      </c>
    </row>
    <row r="578" spans="1:7" ht="12.75" customHeight="1">
      <c r="A578" t="s">
        <v>214</v>
      </c>
      <c r="B578" t="s">
        <v>46</v>
      </c>
      <c r="C578" s="1">
        <v>341.40273972602739</v>
      </c>
      <c r="D578" s="1">
        <v>347.99452054794523</v>
      </c>
      <c r="E578" s="1">
        <v>343.96986301369861</v>
      </c>
      <c r="F578" s="1">
        <v>365.78356164585915</v>
      </c>
      <c r="G578" s="1">
        <v>352.41256830601094</v>
      </c>
    </row>
    <row r="579" spans="1:7" ht="12.75" customHeight="1">
      <c r="A579" t="s">
        <v>4</v>
      </c>
      <c r="B579" t="s">
        <v>47</v>
      </c>
      <c r="C579" s="1">
        <v>5.573735295433198</v>
      </c>
      <c r="D579" s="1">
        <v>5.6419846311020301</v>
      </c>
      <c r="E579" s="1">
        <v>5.63</v>
      </c>
      <c r="F579" s="1">
        <v>5.7163469772537505</v>
      </c>
      <c r="G579" s="1">
        <v>5.6299869052815366</v>
      </c>
    </row>
    <row r="580" spans="1:7" ht="12.75" customHeight="1">
      <c r="A580" t="s">
        <v>4</v>
      </c>
      <c r="B580" t="s">
        <v>48</v>
      </c>
      <c r="C580" s="1">
        <v>5.6407468198604844</v>
      </c>
      <c r="D580" s="1">
        <v>5.6764155239589131</v>
      </c>
      <c r="E580" s="1">
        <v>5.6924932012930372</v>
      </c>
      <c r="F580" s="1">
        <v>5.7696090365031694</v>
      </c>
      <c r="G580" s="1">
        <v>5.6818590255591053</v>
      </c>
    </row>
    <row r="581" spans="1:7" ht="12.75" customHeight="1">
      <c r="A581" t="s">
        <v>4</v>
      </c>
      <c r="B581" t="s">
        <v>49</v>
      </c>
      <c r="C581" s="2">
        <v>67606.196670089077</v>
      </c>
      <c r="D581" s="2">
        <v>65752.279216221286</v>
      </c>
      <c r="E581" s="2">
        <v>63672.971967799065</v>
      </c>
      <c r="F581" s="2">
        <v>67454.373237743974</v>
      </c>
      <c r="G581" s="2">
        <v>65263.801363809755</v>
      </c>
    </row>
    <row r="582" spans="1:7" ht="12.75" customHeight="1">
      <c r="A582" t="s">
        <v>4</v>
      </c>
      <c r="B582" t="s">
        <v>50</v>
      </c>
      <c r="C582" s="2">
        <v>381349.43886966741</v>
      </c>
      <c r="D582" s="2">
        <v>373237.25847863947</v>
      </c>
      <c r="E582" s="2">
        <v>362457.96003281832</v>
      </c>
      <c r="F582" s="2">
        <v>389185.36138414522</v>
      </c>
      <c r="G582" s="2">
        <v>370819.7188212591</v>
      </c>
    </row>
    <row r="583" spans="1:7" ht="12.75" customHeight="1">
      <c r="A583" t="s">
        <v>4</v>
      </c>
      <c r="B583" t="s">
        <v>51</v>
      </c>
      <c r="C583" s="1">
        <v>301.2931506849315</v>
      </c>
      <c r="D583" s="1">
        <v>307.35068493150686</v>
      </c>
      <c r="E583" s="1">
        <v>303.94794520547947</v>
      </c>
      <c r="F583" s="1">
        <v>324.66301370065366</v>
      </c>
      <c r="G583" s="1">
        <v>310.98087431693989</v>
      </c>
    </row>
    <row r="584" spans="1:7" ht="12.75" customHeight="1">
      <c r="A584" t="s">
        <v>4</v>
      </c>
      <c r="B584" t="s">
        <v>358</v>
      </c>
      <c r="C584" s="2">
        <v>19496</v>
      </c>
      <c r="D584" s="2">
        <v>19763</v>
      </c>
      <c r="E584" s="2">
        <v>19489</v>
      </c>
      <c r="F584" s="2">
        <v>20539</v>
      </c>
      <c r="G584" s="2">
        <v>20032</v>
      </c>
    </row>
    <row r="585" spans="1:7" ht="12.75" customHeight="1">
      <c r="A585" t="s">
        <v>4</v>
      </c>
      <c r="B585" t="s">
        <v>356</v>
      </c>
      <c r="C585" s="2">
        <v>109972</v>
      </c>
      <c r="D585" s="2">
        <v>112183</v>
      </c>
      <c r="E585" s="2">
        <v>110941</v>
      </c>
      <c r="F585" s="2">
        <v>118502.0000007386</v>
      </c>
      <c r="G585" s="2">
        <v>113819</v>
      </c>
    </row>
    <row r="586" spans="1:7" ht="12.75" customHeight="1">
      <c r="A586" t="s">
        <v>4</v>
      </c>
      <c r="B586" t="s">
        <v>52</v>
      </c>
      <c r="C586" s="1">
        <v>12.505484317981697</v>
      </c>
      <c r="D586" s="1">
        <v>13.241323785221937</v>
      </c>
      <c r="E586" s="1">
        <v>13.270029107805781</v>
      </c>
      <c r="F586" s="1">
        <v>13.366825439822756</v>
      </c>
      <c r="G586" s="1">
        <v>11.767906734119375</v>
      </c>
    </row>
    <row r="587" spans="1:7" ht="12.75" customHeight="1">
      <c r="A587" t="s">
        <v>4</v>
      </c>
      <c r="B587" t="s">
        <v>53</v>
      </c>
      <c r="C587" s="1">
        <v>14.409137150070368</v>
      </c>
      <c r="D587" s="1">
        <v>14.825330807444038</v>
      </c>
      <c r="E587" s="1">
        <v>14.031249976971885</v>
      </c>
      <c r="F587" s="1">
        <v>13.471426523438748</v>
      </c>
      <c r="G587" s="1">
        <v>13.231564527427508</v>
      </c>
    </row>
    <row r="588" spans="1:7" ht="12.75" customHeight="1">
      <c r="A588" t="s">
        <v>4</v>
      </c>
      <c r="B588" t="s">
        <v>54</v>
      </c>
      <c r="C588" s="1">
        <v>10.79153306716473</v>
      </c>
      <c r="D588" s="1">
        <v>11.756088609960196</v>
      </c>
      <c r="E588" s="1">
        <v>12.464752073905974</v>
      </c>
      <c r="F588" s="1">
        <v>13.244813868084206</v>
      </c>
      <c r="G588" s="1">
        <v>10.405354805607313</v>
      </c>
    </row>
    <row r="589" spans="1:7" ht="12.75" customHeight="1">
      <c r="A589" t="s">
        <v>4</v>
      </c>
      <c r="B589" t="s">
        <v>55</v>
      </c>
      <c r="C589" s="3">
        <v>0.34677957746102012</v>
      </c>
      <c r="D589" s="3">
        <v>0.3276253812536869</v>
      </c>
      <c r="E589" s="3">
        <v>0.29190233909980451</v>
      </c>
      <c r="F589" s="3">
        <v>0.30473129311937552</v>
      </c>
      <c r="G589" s="3">
        <v>0.28816567482379052</v>
      </c>
    </row>
    <row r="590" spans="1:7" ht="12.75" customHeight="1">
      <c r="A590" t="s">
        <v>4</v>
      </c>
      <c r="B590" t="s">
        <v>56</v>
      </c>
      <c r="C590" s="2">
        <v>1521940.1993355481</v>
      </c>
      <c r="D590" s="2">
        <v>1578814.5592841164</v>
      </c>
      <c r="E590" s="2">
        <v>1443987.2259507829</v>
      </c>
      <c r="F590" s="2">
        <v>1479356.9345637583</v>
      </c>
      <c r="G590" s="2">
        <v>1502361.5224832213</v>
      </c>
    </row>
    <row r="591" spans="1:7" ht="12.75" customHeight="1">
      <c r="A591" t="s">
        <v>4</v>
      </c>
      <c r="B591" t="s">
        <v>57</v>
      </c>
      <c r="C591" s="2">
        <v>1098230.3433001107</v>
      </c>
      <c r="D591" s="2">
        <v>1306379.903803132</v>
      </c>
      <c r="E591" s="2">
        <v>1419129.4921700223</v>
      </c>
      <c r="F591" s="2">
        <v>1445398.5014541382</v>
      </c>
      <c r="G591" s="2">
        <v>1444470.1478747206</v>
      </c>
    </row>
    <row r="592" spans="1:7" ht="12.75" customHeight="1">
      <c r="A592" t="s">
        <v>4</v>
      </c>
      <c r="B592" t="s">
        <v>58</v>
      </c>
      <c r="C592" s="3">
        <v>0.30006390463656613</v>
      </c>
      <c r="D592" s="3">
        <v>0.28205454577265998</v>
      </c>
      <c r="E592" s="3">
        <v>0.25482591398949317</v>
      </c>
      <c r="F592" s="3">
        <v>0.26725457940714403</v>
      </c>
      <c r="G592" s="3">
        <v>0.25053573943796487</v>
      </c>
    </row>
    <row r="593" spans="1:7" ht="12.75" customHeight="1">
      <c r="A593" t="s">
        <v>4</v>
      </c>
      <c r="B593" t="s">
        <v>59</v>
      </c>
      <c r="C593" s="1">
        <v>4.2170537639522241</v>
      </c>
      <c r="D593" s="1">
        <v>3.3832980988167964</v>
      </c>
      <c r="E593" s="1">
        <v>3.2117489191079565</v>
      </c>
      <c r="F593" s="1">
        <v>2.9791067426506017</v>
      </c>
      <c r="G593" s="1">
        <v>3.4682561275324346</v>
      </c>
    </row>
    <row r="594" spans="1:7" ht="12.75" customHeight="1">
      <c r="A594" t="s">
        <v>4</v>
      </c>
      <c r="B594" t="s">
        <v>60</v>
      </c>
      <c r="C594" s="1">
        <v>4.311698323706679</v>
      </c>
      <c r="D594" s="1">
        <v>3.9128238852000332</v>
      </c>
      <c r="E594" s="1">
        <v>3.8990986496825459</v>
      </c>
      <c r="F594" s="1">
        <v>3.8366780226545281</v>
      </c>
      <c r="G594" s="1">
        <v>4.563884051538321</v>
      </c>
    </row>
    <row r="595" spans="1:7" ht="12.75" customHeight="1">
      <c r="A595" t="s">
        <v>4</v>
      </c>
      <c r="B595" t="s">
        <v>61</v>
      </c>
      <c r="C595" s="3">
        <v>0.82882748219372349</v>
      </c>
      <c r="D595" s="3">
        <v>0.68508575911864156</v>
      </c>
      <c r="E595" s="3">
        <v>0.95684006975061198</v>
      </c>
      <c r="F595" s="3">
        <v>0.75008844516682338</v>
      </c>
      <c r="G595" s="3">
        <v>0.48619332529142922</v>
      </c>
    </row>
    <row r="596" spans="1:7" ht="12.75" customHeight="1">
      <c r="A596" t="s">
        <v>4</v>
      </c>
      <c r="B596" t="s">
        <v>62</v>
      </c>
      <c r="C596" s="1">
        <v>3.5736540656167057</v>
      </c>
      <c r="D596" s="1">
        <v>2.6806199216898174</v>
      </c>
      <c r="E596" s="1">
        <v>3.7308138239267645</v>
      </c>
      <c r="F596" s="1">
        <v>2.8778478526186571</v>
      </c>
      <c r="G596" s="1">
        <v>2.2189299632619366</v>
      </c>
    </row>
    <row r="597" spans="1:7" ht="12.75" customHeight="1">
      <c r="A597" t="s">
        <v>4</v>
      </c>
      <c r="B597" t="s">
        <v>63</v>
      </c>
      <c r="C597" s="3">
        <v>3.3409814137580554E-2</v>
      </c>
      <c r="D597" s="3">
        <v>2.9537197615563685E-2</v>
      </c>
      <c r="E597" s="3">
        <v>4.6745055390629078E-2</v>
      </c>
      <c r="F597" s="3">
        <v>3.4421694984523549E-2</v>
      </c>
      <c r="G597" s="3">
        <v>2.8437513985884965E-2</v>
      </c>
    </row>
    <row r="598" spans="1:7" ht="12.75" customHeight="1">
      <c r="A598" t="s">
        <v>4</v>
      </c>
      <c r="B598" t="s">
        <v>64</v>
      </c>
      <c r="C598" s="3">
        <v>0.54964417928331666</v>
      </c>
      <c r="D598" s="3">
        <v>0.58003256871536724</v>
      </c>
      <c r="E598" s="3">
        <v>0.61208918799324674</v>
      </c>
      <c r="F598" s="3">
        <v>0.60325139980317899</v>
      </c>
      <c r="G598" s="3">
        <v>0.623374994725164</v>
      </c>
    </row>
    <row r="599" spans="1:7" ht="12.75" customHeight="1">
      <c r="A599" t="s">
        <v>4</v>
      </c>
      <c r="B599" t="s">
        <v>65</v>
      </c>
      <c r="C599" s="3">
        <v>9.2601325821765595E-3</v>
      </c>
      <c r="D599" s="3">
        <v>1.0839667708392731E-2</v>
      </c>
      <c r="E599" s="3">
        <v>1.0350892262707294E-2</v>
      </c>
      <c r="F599" s="3">
        <v>1.1258960966377938E-2</v>
      </c>
      <c r="G599" s="3">
        <v>9.6127045942458779E-3</v>
      </c>
    </row>
    <row r="600" spans="1:7" ht="12.75" customHeight="1">
      <c r="A600" t="s">
        <v>4</v>
      </c>
      <c r="B600" t="s">
        <v>66</v>
      </c>
      <c r="C600" s="3">
        <v>6.7103970289651036E-3</v>
      </c>
      <c r="D600" s="3">
        <v>6.8035124182958097E-3</v>
      </c>
      <c r="E600" s="3">
        <v>7.2264898604155452E-3</v>
      </c>
      <c r="F600" s="3">
        <v>6.3070182041684159E-3</v>
      </c>
      <c r="G600" s="3">
        <v>6.329869634634719E-3</v>
      </c>
    </row>
    <row r="601" spans="1:7" ht="12.75" customHeight="1">
      <c r="A601" t="s">
        <v>4</v>
      </c>
      <c r="B601" t="s">
        <v>67</v>
      </c>
      <c r="C601" s="3">
        <v>5.2199499288656644E-2</v>
      </c>
      <c r="D601" s="3">
        <v>3.3829759425400945E-2</v>
      </c>
      <c r="E601" s="3">
        <v>2.8455162083333502E-2</v>
      </c>
      <c r="F601" s="3">
        <v>2.186622817398837E-2</v>
      </c>
      <c r="G601" s="3">
        <v>3.1085841291852344E-2</v>
      </c>
    </row>
    <row r="602" spans="1:7" ht="12.75" customHeight="1">
      <c r="A602" t="s">
        <v>4</v>
      </c>
      <c r="B602" t="s">
        <v>68</v>
      </c>
      <c r="C602" s="3">
        <v>6.7244369606567156E-2</v>
      </c>
      <c r="D602" s="3">
        <v>5.1330945450696372E-2</v>
      </c>
      <c r="E602" s="3">
        <v>5.1112931255930798E-2</v>
      </c>
      <c r="F602" s="3">
        <v>4.4741742981594217E-2</v>
      </c>
      <c r="G602" s="3">
        <v>4.2775469646239218E-2</v>
      </c>
    </row>
    <row r="603" spans="1:7" ht="12.75" customHeight="1">
      <c r="A603" t="s">
        <v>4</v>
      </c>
      <c r="B603" t="s">
        <v>69</v>
      </c>
      <c r="C603" s="3">
        <v>0.43336079090743113</v>
      </c>
      <c r="D603" s="3">
        <v>0.45342358347410117</v>
      </c>
      <c r="E603" s="3">
        <v>0.44949776098967931</v>
      </c>
      <c r="F603" s="3">
        <v>0.46425405503783618</v>
      </c>
      <c r="G603" s="3">
        <v>0.46872869506234949</v>
      </c>
    </row>
    <row r="604" spans="1:7" ht="12.75" customHeight="1">
      <c r="A604" t="s">
        <v>4</v>
      </c>
      <c r="B604" t="s">
        <v>70</v>
      </c>
      <c r="C604" s="3">
        <v>0.29314159220790453</v>
      </c>
      <c r="D604" s="3">
        <v>0.30534462567998849</v>
      </c>
      <c r="E604" s="3">
        <v>0.31101539129560396</v>
      </c>
      <c r="F604" s="3">
        <v>0.30925749189361995</v>
      </c>
      <c r="G604" s="3">
        <v>0.31130895743627379</v>
      </c>
    </row>
    <row r="605" spans="1:7" ht="12.75" customHeight="1">
      <c r="A605" t="s">
        <v>4</v>
      </c>
      <c r="B605" t="s">
        <v>71</v>
      </c>
      <c r="C605" s="3">
        <v>1.0264227732359764E-2</v>
      </c>
      <c r="D605" s="3">
        <v>1.1500527472994097E-2</v>
      </c>
      <c r="E605" s="3">
        <v>1.1207868963446929E-2</v>
      </c>
      <c r="F605" s="3">
        <v>1.1289188220976029E-2</v>
      </c>
      <c r="G605" s="3">
        <v>1.1535590237928658E-2</v>
      </c>
    </row>
    <row r="606" spans="1:7" ht="12.75" customHeight="1">
      <c r="A606" t="s">
        <v>4</v>
      </c>
      <c r="B606" t="s">
        <v>368</v>
      </c>
      <c r="C606" s="3">
        <v>0.45035582071668356</v>
      </c>
      <c r="D606" s="3">
        <v>0.41996743128463271</v>
      </c>
      <c r="E606" s="3">
        <v>0.3879108119632354</v>
      </c>
      <c r="F606" s="3">
        <v>0.39674860019682079</v>
      </c>
      <c r="G606" s="3">
        <v>0.37662500534533405</v>
      </c>
    </row>
    <row r="607" spans="1:7" ht="12.75" customHeight="1">
      <c r="A607" t="s">
        <v>4</v>
      </c>
      <c r="B607" t="s">
        <v>72</v>
      </c>
      <c r="C607" s="3">
        <v>0.3124347099339837</v>
      </c>
      <c r="D607" s="3">
        <v>0.25722089336870463</v>
      </c>
      <c r="E607" s="3">
        <v>0.21608621476791159</v>
      </c>
      <c r="F607" s="3">
        <v>0.21483191045594385</v>
      </c>
      <c r="G607" s="3">
        <v>0.19302415022502997</v>
      </c>
    </row>
    <row r="608" spans="1:7" ht="12.75" customHeight="1">
      <c r="A608" t="s">
        <v>4</v>
      </c>
      <c r="B608" t="s">
        <v>73</v>
      </c>
      <c r="C608" s="3">
        <v>0.26967749526026386</v>
      </c>
      <c r="D608" s="3">
        <v>0.24776807176788232</v>
      </c>
      <c r="E608" s="3">
        <v>0.24921411416808339</v>
      </c>
      <c r="F608" s="3">
        <v>0.20945460848961034</v>
      </c>
      <c r="G608" s="3">
        <v>0.18038750094414036</v>
      </c>
    </row>
    <row r="609" spans="1:7" ht="12.75" customHeight="1">
      <c r="A609" t="s">
        <v>4</v>
      </c>
      <c r="B609" t="s">
        <v>74</v>
      </c>
      <c r="C609" s="3">
        <v>0.64383566485818566</v>
      </c>
      <c r="D609" s="3">
        <v>0.64548824965978446</v>
      </c>
      <c r="E609" s="3">
        <v>0.60849264659440483</v>
      </c>
      <c r="F609" s="3">
        <v>0.66765897343282821</v>
      </c>
      <c r="G609" s="3">
        <v>0.63743674387038263</v>
      </c>
    </row>
    <row r="610" spans="1:7" ht="12.75" customHeight="1">
      <c r="A610" t="s">
        <v>4</v>
      </c>
      <c r="B610" t="s">
        <v>75</v>
      </c>
      <c r="C610" s="1">
        <v>11.128537088720398</v>
      </c>
      <c r="D610" s="1">
        <v>10.575662699719697</v>
      </c>
      <c r="E610" s="1">
        <v>10.053634468205004</v>
      </c>
      <c r="F610" s="1">
        <v>10.47088054484712</v>
      </c>
      <c r="G610" s="1">
        <v>9.7972659569806666</v>
      </c>
    </row>
    <row r="611" spans="1:7" ht="12.75" customHeight="1">
      <c r="A611" t="s">
        <v>4</v>
      </c>
      <c r="B611" t="s">
        <v>76</v>
      </c>
      <c r="C611" s="1">
        <v>8.9859070606286124</v>
      </c>
      <c r="D611" s="1">
        <v>9.4556722202052139</v>
      </c>
      <c r="E611" s="1">
        <v>9.9466516627647188</v>
      </c>
      <c r="F611" s="1">
        <v>9.5502951802092255</v>
      </c>
      <c r="G611" s="1">
        <v>10.206929202401495</v>
      </c>
    </row>
    <row r="612" spans="1:7" ht="12.75" customHeight="1">
      <c r="A612" t="s">
        <v>4</v>
      </c>
      <c r="B612" t="s">
        <v>77</v>
      </c>
      <c r="C612" s="1">
        <v>5.8145777179387137</v>
      </c>
      <c r="D612" s="1">
        <v>6.0801052104230768</v>
      </c>
      <c r="E612" s="1">
        <v>6.3777464961828256</v>
      </c>
      <c r="F612" s="1">
        <v>6.041757281510824</v>
      </c>
      <c r="G612" s="1">
        <v>6.556884185471227</v>
      </c>
    </row>
    <row r="613" spans="1:7" ht="12.75" customHeight="1">
      <c r="A613" t="s">
        <v>4</v>
      </c>
      <c r="B613" t="s">
        <v>78</v>
      </c>
      <c r="C613" s="3">
        <v>5.6800498639653786E-2</v>
      </c>
      <c r="D613" s="3">
        <v>4.2537863582641486E-2</v>
      </c>
      <c r="E613" s="3">
        <v>4.2697743162452541E-2</v>
      </c>
      <c r="F613" s="3">
        <v>3.8832833985164593E-2</v>
      </c>
      <c r="G613" s="3">
        <v>3.665791167563457E-2</v>
      </c>
    </row>
    <row r="614" spans="1:7" ht="12.75" customHeight="1">
      <c r="A614" t="s">
        <v>4</v>
      </c>
      <c r="B614" t="s">
        <v>79</v>
      </c>
      <c r="C614" s="3">
        <v>0.33053265907464252</v>
      </c>
      <c r="D614" s="3">
        <v>0.3659301192246166</v>
      </c>
      <c r="E614" s="3">
        <v>0.36269977642092749</v>
      </c>
      <c r="F614" s="3">
        <v>0.36528072368807774</v>
      </c>
      <c r="G614" s="3">
        <v>0.37727413173372976</v>
      </c>
    </row>
    <row r="615" spans="1:7" ht="12.75" customHeight="1">
      <c r="A615" t="s">
        <v>4</v>
      </c>
      <c r="B615" t="s">
        <v>80</v>
      </c>
      <c r="C615" s="2">
        <v>18419.023458258373</v>
      </c>
      <c r="D615" s="2">
        <v>20035.644855258433</v>
      </c>
      <c r="E615" s="2">
        <v>21043.607925695018</v>
      </c>
      <c r="F615" s="2">
        <v>20828.043825242556</v>
      </c>
      <c r="G615" s="2">
        <v>22147.99868949148</v>
      </c>
    </row>
    <row r="616" spans="1:7" ht="12.75" customHeight="1">
      <c r="A616" t="s">
        <v>4</v>
      </c>
      <c r="B616" t="s">
        <v>81</v>
      </c>
      <c r="C616" s="2">
        <v>69028.545788251256</v>
      </c>
      <c r="D616" s="2">
        <v>68933.897980158625</v>
      </c>
      <c r="E616" s="2">
        <v>69753.193468180121</v>
      </c>
      <c r="F616" s="2">
        <v>70726.128967970886</v>
      </c>
      <c r="G616" s="2">
        <v>73563.204199362415</v>
      </c>
    </row>
    <row r="617" spans="1:7" ht="12.75" customHeight="1">
      <c r="A617" t="s">
        <v>4</v>
      </c>
      <c r="B617" t="s">
        <v>82</v>
      </c>
      <c r="C617" s="2">
        <v>90757.840527536508</v>
      </c>
      <c r="D617" s="2">
        <v>88167.948595214621</v>
      </c>
      <c r="E617" s="2">
        <v>89564.557099239755</v>
      </c>
      <c r="F617" s="2">
        <v>90143.939743530995</v>
      </c>
      <c r="G617" s="2">
        <v>92312.377867459465</v>
      </c>
    </row>
    <row r="618" spans="1:7" ht="12.75" customHeight="1">
      <c r="A618" t="s">
        <v>4</v>
      </c>
      <c r="B618" t="s">
        <v>83</v>
      </c>
      <c r="C618" s="3">
        <v>0.31478708541740125</v>
      </c>
      <c r="D618" s="3">
        <v>0.27902165957004454</v>
      </c>
      <c r="E618" s="3">
        <v>0.28402088343234272</v>
      </c>
      <c r="F618" s="3">
        <v>0.27454358769692455</v>
      </c>
      <c r="G618" s="3">
        <v>0.25487162871923352</v>
      </c>
    </row>
    <row r="619" spans="1:7" ht="12.75" customHeight="1">
      <c r="A619" t="s">
        <v>4</v>
      </c>
      <c r="B619" t="s">
        <v>84</v>
      </c>
      <c r="C619" s="3">
        <v>0.55833101630103321</v>
      </c>
      <c r="D619" s="3">
        <v>0.5553565248885215</v>
      </c>
      <c r="E619" s="3">
        <v>0.55894101185014977</v>
      </c>
      <c r="F619" s="3">
        <v>0.5552035950755001</v>
      </c>
      <c r="G619" s="3">
        <v>0.55700401235434793</v>
      </c>
    </row>
    <row r="620" spans="1:7" ht="12.75" customHeight="1">
      <c r="A620" t="s">
        <v>4</v>
      </c>
      <c r="B620" t="s">
        <v>85</v>
      </c>
      <c r="C620" s="3">
        <v>4.9851329798830543E-2</v>
      </c>
      <c r="D620" s="3">
        <v>4.7538783802499381E-2</v>
      </c>
      <c r="E620" s="3">
        <v>5.1934736384591867E-2</v>
      </c>
      <c r="F620" s="3">
        <v>4.7785659117320738E-2</v>
      </c>
      <c r="G620" s="3">
        <v>5.7202152731617044E-2</v>
      </c>
    </row>
    <row r="621" spans="1:7" ht="12.75" customHeight="1">
      <c r="A621" t="s">
        <v>4</v>
      </c>
      <c r="B621" t="s">
        <v>86</v>
      </c>
      <c r="C621" s="2">
        <v>918.21281299003454</v>
      </c>
      <c r="D621" s="2">
        <v>952.47018911778957</v>
      </c>
      <c r="E621" s="2">
        <v>1092.894230201679</v>
      </c>
      <c r="F621" s="2">
        <v>995.28180231365775</v>
      </c>
      <c r="G621" s="2">
        <v>1266.9132037359457</v>
      </c>
    </row>
    <row r="622" spans="1:7" ht="12.75" customHeight="1">
      <c r="A622" t="s">
        <v>4</v>
      </c>
      <c r="B622" t="s">
        <v>87</v>
      </c>
      <c r="C622" s="3">
        <v>0.56736219674128907</v>
      </c>
      <c r="D622" s="3">
        <v>0.59594159216315579</v>
      </c>
      <c r="E622" s="3">
        <v>0.62666070666038465</v>
      </c>
      <c r="F622" s="3">
        <v>0.6174931231253431</v>
      </c>
      <c r="G622" s="3">
        <v>0.63732054574837238</v>
      </c>
    </row>
    <row r="623" spans="1:7" ht="12.75" customHeight="1">
      <c r="A623" t="s">
        <v>4</v>
      </c>
      <c r="B623" t="s">
        <v>88</v>
      </c>
      <c r="C623" s="1">
        <v>5.2560310166570936</v>
      </c>
      <c r="D623" s="1">
        <v>4.3486863150960797</v>
      </c>
      <c r="E623" s="1">
        <v>4.5683692195240466</v>
      </c>
      <c r="F623" s="1">
        <v>4.7514369419465083</v>
      </c>
      <c r="G623" s="1">
        <v>5.1010405279159858</v>
      </c>
    </row>
    <row r="624" spans="1:7" ht="12.75" customHeight="1">
      <c r="A624" t="s">
        <v>4</v>
      </c>
      <c r="B624" t="s">
        <v>89</v>
      </c>
      <c r="C624" s="1">
        <v>55.203987854992512</v>
      </c>
      <c r="D624" s="1">
        <v>63.008101595006409</v>
      </c>
      <c r="E624" s="1">
        <v>57.071502285592146</v>
      </c>
      <c r="F624" s="1">
        <v>51.379106188282606</v>
      </c>
      <c r="G624" s="1">
        <v>50.529801550335364</v>
      </c>
    </row>
    <row r="625" spans="1:7" ht="12.75" customHeight="1">
      <c r="A625" t="s">
        <v>4</v>
      </c>
      <c r="B625" t="s">
        <v>90</v>
      </c>
      <c r="C625" s="1">
        <v>45.093997890860685</v>
      </c>
      <c r="D625" s="1">
        <v>45.998603059312472</v>
      </c>
      <c r="E625" s="1">
        <v>48.037333760779994</v>
      </c>
      <c r="F625" s="1">
        <v>50.172502904466491</v>
      </c>
      <c r="G625" s="1">
        <v>50.788729334910741</v>
      </c>
    </row>
    <row r="626" spans="1:7" ht="12.75" customHeight="1">
      <c r="A626" t="s">
        <v>4</v>
      </c>
      <c r="B626" t="s">
        <v>91</v>
      </c>
      <c r="C626" s="1">
        <v>228.8789825184387</v>
      </c>
      <c r="D626" s="1">
        <v>201.6475829755685</v>
      </c>
      <c r="E626" s="1">
        <v>192.35526973731299</v>
      </c>
      <c r="F626" s="1">
        <v>169.37984938551048</v>
      </c>
      <c r="G626" s="1">
        <v>192.67285400084057</v>
      </c>
    </row>
    <row r="627" spans="1:7" ht="12.75" customHeight="1">
      <c r="A627" t="s">
        <v>4</v>
      </c>
      <c r="B627" t="s">
        <v>92</v>
      </c>
      <c r="C627" s="3">
        <v>9.9448614633114552E-2</v>
      </c>
      <c r="D627" s="3">
        <v>7.976031760848562E-2</v>
      </c>
      <c r="E627" s="3">
        <v>7.8912087126346619E-2</v>
      </c>
      <c r="F627" s="3">
        <v>6.8606995165605325E-2</v>
      </c>
      <c r="G627" s="3">
        <v>8.6509816982102056E-2</v>
      </c>
    </row>
    <row r="628" spans="1:7" ht="12.75" customHeight="1">
      <c r="A628" t="s">
        <v>4</v>
      </c>
      <c r="B628" t="s">
        <v>93</v>
      </c>
      <c r="C628" s="1">
        <v>1.5829413067085578</v>
      </c>
      <c r="D628" s="1">
        <v>1.4826230774204729</v>
      </c>
      <c r="E628" s="1">
        <v>1.5747045664661767</v>
      </c>
      <c r="F628" s="1">
        <v>1.3859407027100399</v>
      </c>
      <c r="G628" s="1">
        <v>1.6502943460610575</v>
      </c>
    </row>
    <row r="629" spans="1:7" ht="12.75" customHeight="1">
      <c r="A629" t="s">
        <v>4</v>
      </c>
      <c r="B629" t="s">
        <v>94</v>
      </c>
      <c r="C629" s="4">
        <v>0.24777310943387015</v>
      </c>
      <c r="D629" s="4">
        <v>0.21623483599351986</v>
      </c>
      <c r="E629" s="4">
        <v>0.24335467016730863</v>
      </c>
      <c r="F629" s="4">
        <v>0.23411769206202246</v>
      </c>
      <c r="G629" s="4">
        <v>0.2504558909384606</v>
      </c>
    </row>
    <row r="630" spans="1:7" ht="12.75" customHeight="1">
      <c r="A630" t="s">
        <v>4</v>
      </c>
      <c r="B630" t="s">
        <v>95</v>
      </c>
      <c r="C630" s="2">
        <v>34722.091139240511</v>
      </c>
      <c r="D630" s="2">
        <v>36673.07847554746</v>
      </c>
      <c r="E630" s="2">
        <v>38852.165604035879</v>
      </c>
      <c r="F630" s="2">
        <v>38104.600292002055</v>
      </c>
      <c r="G630" s="2">
        <v>40293.021337407241</v>
      </c>
    </row>
    <row r="631" spans="1:7" ht="12.75" customHeight="1">
      <c r="A631" t="s">
        <v>4</v>
      </c>
      <c r="B631" t="s">
        <v>96</v>
      </c>
      <c r="C631" s="2">
        <v>679.94442961175844</v>
      </c>
      <c r="D631" s="2">
        <v>726.21723502798216</v>
      </c>
      <c r="E631" s="2">
        <v>699.08848798893757</v>
      </c>
      <c r="F631" s="2">
        <v>0</v>
      </c>
      <c r="G631" s="2">
        <v>768.94760664468322</v>
      </c>
    </row>
    <row r="632" spans="1:7" ht="12.75" customHeight="1">
      <c r="A632" t="s">
        <v>4</v>
      </c>
      <c r="B632" t="s">
        <v>97</v>
      </c>
      <c r="C632" s="2">
        <v>39170.169659930245</v>
      </c>
      <c r="D632" s="2">
        <v>41122.513043060266</v>
      </c>
      <c r="E632" s="2">
        <v>43750.507124018681</v>
      </c>
      <c r="F632" s="2">
        <v>42662.424842007887</v>
      </c>
      <c r="G632" s="2">
        <v>45435.042624301117</v>
      </c>
    </row>
    <row r="633" spans="1:7" ht="12.75" customHeight="1">
      <c r="A633" t="s">
        <v>4</v>
      </c>
      <c r="B633" t="s">
        <v>98</v>
      </c>
      <c r="C633" s="2">
        <v>17640.513904809613</v>
      </c>
      <c r="D633" s="2">
        <v>17270.116170662826</v>
      </c>
      <c r="E633" s="2">
        <v>16971.294744185332</v>
      </c>
      <c r="F633" s="2">
        <v>16926.25733706871</v>
      </c>
      <c r="G633" s="2">
        <v>17111.973168039804</v>
      </c>
    </row>
    <row r="634" spans="1:7" ht="12.75" customHeight="1">
      <c r="A634" t="s">
        <v>4</v>
      </c>
      <c r="B634" t="s">
        <v>105</v>
      </c>
      <c r="C634" s="3">
        <v>0.42477895134182619</v>
      </c>
      <c r="D634" s="3">
        <v>0.43013366127691488</v>
      </c>
      <c r="E634" s="3">
        <v>0.42891668942064592</v>
      </c>
      <c r="F634" s="3">
        <v>0.45499768571385296</v>
      </c>
      <c r="G634" s="3">
        <v>0.43926563948021807</v>
      </c>
    </row>
    <row r="635" spans="1:7" ht="12.75" customHeight="1">
      <c r="A635" t="s">
        <v>4</v>
      </c>
      <c r="B635" t="s">
        <v>106</v>
      </c>
      <c r="C635" s="3">
        <v>0.15850628052170421</v>
      </c>
      <c r="D635" s="3">
        <v>0.15922725745674782</v>
      </c>
      <c r="E635" s="3">
        <v>0.15607527441010291</v>
      </c>
      <c r="F635" s="3">
        <v>0.1499158173273997</v>
      </c>
      <c r="G635" s="3">
        <v>0.15189821261333497</v>
      </c>
    </row>
    <row r="636" spans="1:7" ht="12.75" customHeight="1">
      <c r="A636" t="s">
        <v>4</v>
      </c>
      <c r="B636" t="s">
        <v>107</v>
      </c>
      <c r="C636" s="3">
        <v>0.41671476813646957</v>
      </c>
      <c r="D636" s="3">
        <v>0.41063908126633714</v>
      </c>
      <c r="E636" s="3">
        <v>0.41500803616925108</v>
      </c>
      <c r="F636" s="3">
        <v>0.39508649695874737</v>
      </c>
      <c r="G636" s="3">
        <v>0.40883614790644668</v>
      </c>
    </row>
    <row r="637" spans="1:7" ht="12.75" customHeight="1">
      <c r="A637" t="s">
        <v>4</v>
      </c>
      <c r="B637" t="s">
        <v>99</v>
      </c>
      <c r="C637" s="3">
        <v>0</v>
      </c>
      <c r="D637" s="3">
        <v>0</v>
      </c>
      <c r="E637" s="3">
        <v>0</v>
      </c>
      <c r="F637" s="3">
        <v>0</v>
      </c>
      <c r="G637" s="3">
        <v>0</v>
      </c>
    </row>
    <row r="638" spans="1:7" ht="12.75" customHeight="1">
      <c r="A638" t="s">
        <v>4</v>
      </c>
      <c r="B638" t="s">
        <v>108</v>
      </c>
      <c r="C638" s="3">
        <v>0.29443483402613052</v>
      </c>
      <c r="D638" s="3">
        <v>0.3104448792592206</v>
      </c>
      <c r="E638" s="3">
        <v>0.29811870320644396</v>
      </c>
      <c r="F638" s="3">
        <v>0.30519773318303034</v>
      </c>
      <c r="G638" s="3">
        <v>0.29787666338010249</v>
      </c>
    </row>
    <row r="639" spans="1:7" ht="12.75" customHeight="1">
      <c r="A639" t="s">
        <v>4</v>
      </c>
      <c r="B639" t="s">
        <v>109</v>
      </c>
      <c r="C639" s="3">
        <v>0.11034059953154457</v>
      </c>
      <c r="D639" s="3">
        <v>0.11183560011711421</v>
      </c>
      <c r="E639" s="3">
        <v>0.10852877513695784</v>
      </c>
      <c r="F639" s="3">
        <v>0.10066489783411922</v>
      </c>
      <c r="G639" s="3">
        <v>0.10049055601946412</v>
      </c>
    </row>
    <row r="640" spans="1:7" ht="12.75" customHeight="1">
      <c r="A640" t="s">
        <v>4</v>
      </c>
      <c r="B640" t="s">
        <v>110</v>
      </c>
      <c r="C640" s="3">
        <v>0.59522456644232513</v>
      </c>
      <c r="D640" s="3">
        <v>0.57771952062366527</v>
      </c>
      <c r="E640" s="3">
        <v>0.59335252165659824</v>
      </c>
      <c r="F640" s="3">
        <v>0.59413736898285041</v>
      </c>
      <c r="G640" s="3">
        <v>0.60163278060043346</v>
      </c>
    </row>
    <row r="641" spans="1:7" ht="12.75" customHeight="1">
      <c r="A641" t="s">
        <v>4</v>
      </c>
      <c r="B641" t="s">
        <v>100</v>
      </c>
      <c r="C641" s="5">
        <v>0</v>
      </c>
      <c r="D641" s="5">
        <v>0</v>
      </c>
      <c r="E641" s="5">
        <v>0</v>
      </c>
      <c r="F641" s="5">
        <v>0</v>
      </c>
      <c r="G641" s="5">
        <v>0</v>
      </c>
    </row>
    <row r="642" spans="1:7" ht="12.75" customHeight="1">
      <c r="A642" t="s">
        <v>4</v>
      </c>
      <c r="B642" t="s">
        <v>101</v>
      </c>
      <c r="C642" s="2">
        <v>-17770112.349999998</v>
      </c>
      <c r="D642" s="2">
        <v>-18396010.150000006</v>
      </c>
      <c r="E642" s="2">
        <v>-20131012.119999997</v>
      </c>
      <c r="F642" s="2">
        <v>-18150129.666933108</v>
      </c>
      <c r="G642" s="2">
        <v>-18769732</v>
      </c>
    </row>
    <row r="643" spans="1:7" ht="12.75" customHeight="1">
      <c r="A643" t="s">
        <v>7</v>
      </c>
      <c r="B643" t="s">
        <v>46</v>
      </c>
      <c r="C643" s="1">
        <v>16.356164383561644</v>
      </c>
      <c r="D643" s="1">
        <v>15.397260273972602</v>
      </c>
      <c r="E643" s="1">
        <v>15.336986301369866</v>
      </c>
      <c r="F643" s="1">
        <v>14.257534246575343</v>
      </c>
      <c r="G643" s="1">
        <v>14.300546448087431</v>
      </c>
    </row>
    <row r="644" spans="1:7" ht="12.75" customHeight="1">
      <c r="A644" t="s">
        <v>4</v>
      </c>
      <c r="B644" t="s">
        <v>47</v>
      </c>
      <c r="C644" s="1">
        <v>3.6943069306930689</v>
      </c>
      <c r="D644" s="1">
        <v>3.6540962288686591</v>
      </c>
      <c r="E644" s="1">
        <v>3.7469879518072302</v>
      </c>
      <c r="F644" s="1">
        <v>3.304126984126984</v>
      </c>
      <c r="G644" s="1">
        <v>3.3529788597053187</v>
      </c>
    </row>
    <row r="645" spans="1:7" ht="12.75" customHeight="1">
      <c r="A645" t="s">
        <v>4</v>
      </c>
      <c r="B645" t="s">
        <v>48</v>
      </c>
      <c r="C645" s="1">
        <v>3.5648369132856006</v>
      </c>
      <c r="D645" s="1">
        <v>3.2953191489361697</v>
      </c>
      <c r="E645" s="1">
        <v>3.4974402730375442</v>
      </c>
      <c r="F645" s="1">
        <v>3.0166944908180291</v>
      </c>
      <c r="G645" s="1">
        <v>3.0767284991568302</v>
      </c>
    </row>
    <row r="646" spans="1:7" ht="12.75" customHeight="1">
      <c r="A646" t="s">
        <v>4</v>
      </c>
      <c r="B646" t="s">
        <v>49</v>
      </c>
      <c r="C646" s="2">
        <v>5131.6508435314772</v>
      </c>
      <c r="D646" s="2">
        <v>5133.9375177175034</v>
      </c>
      <c r="E646" s="2">
        <v>5142.5546580201108</v>
      </c>
      <c r="F646" s="2">
        <v>5394.2435225448453</v>
      </c>
      <c r="G646" s="2">
        <v>5322.4220456224102</v>
      </c>
    </row>
    <row r="647" spans="1:7" ht="12.75" customHeight="1">
      <c r="A647" t="s">
        <v>4</v>
      </c>
      <c r="B647" t="s">
        <v>50</v>
      </c>
      <c r="C647" s="2">
        <v>18293.498353114199</v>
      </c>
      <c r="D647" s="2">
        <v>16917.962611576313</v>
      </c>
      <c r="E647" s="2">
        <v>17985.77776725635</v>
      </c>
      <c r="F647" s="2">
        <v>16272.784716591872</v>
      </c>
      <c r="G647" s="2">
        <v>16375.647592307065</v>
      </c>
    </row>
    <row r="648" spans="1:7" ht="12.75" customHeight="1">
      <c r="A648" t="s">
        <v>4</v>
      </c>
      <c r="B648" t="s">
        <v>51</v>
      </c>
      <c r="C648" s="1">
        <v>12.276712328767124</v>
      </c>
      <c r="D648" s="1">
        <v>10.608219178082191</v>
      </c>
      <c r="E648" s="1">
        <v>11.230136986301373</v>
      </c>
      <c r="F648" s="1">
        <v>9.901369863013695</v>
      </c>
      <c r="G648" s="1">
        <v>9.9699453551912587</v>
      </c>
    </row>
    <row r="649" spans="1:7" ht="12.75" customHeight="1">
      <c r="A649" t="s">
        <v>4</v>
      </c>
      <c r="B649" t="s">
        <v>358</v>
      </c>
      <c r="C649" s="2">
        <v>1257</v>
      </c>
      <c r="D649" s="2">
        <v>1175</v>
      </c>
      <c r="E649" s="2">
        <v>1171.9999999999998</v>
      </c>
      <c r="F649" s="2">
        <v>1198</v>
      </c>
      <c r="G649" s="2">
        <v>1186</v>
      </c>
    </row>
    <row r="650" spans="1:7" ht="12.75" customHeight="1">
      <c r="A650" t="s">
        <v>4</v>
      </c>
      <c r="B650" t="s">
        <v>356</v>
      </c>
      <c r="C650" s="2">
        <v>4481</v>
      </c>
      <c r="D650" s="2">
        <v>3871.9999999999995</v>
      </c>
      <c r="E650" s="2">
        <v>4099.0000000000009</v>
      </c>
      <c r="F650" s="2">
        <v>3613.9999999999986</v>
      </c>
      <c r="G650" s="2">
        <v>3649.0000000000005</v>
      </c>
    </row>
    <row r="651" spans="1:7" ht="12.75" customHeight="1">
      <c r="A651" t="s">
        <v>4</v>
      </c>
      <c r="B651" t="s">
        <v>52</v>
      </c>
      <c r="C651" s="1">
        <v>14.082753549334941</v>
      </c>
      <c r="D651" s="1">
        <v>17.357928139115629</v>
      </c>
      <c r="E651" s="1">
        <v>18.278560585081838</v>
      </c>
      <c r="F651" s="1">
        <v>18.737857792198739</v>
      </c>
      <c r="G651" s="1">
        <v>21.260682745546898</v>
      </c>
    </row>
    <row r="652" spans="1:7" ht="12.75" customHeight="1">
      <c r="A652" t="s">
        <v>4</v>
      </c>
      <c r="B652" t="s">
        <v>53</v>
      </c>
      <c r="C652" s="1">
        <v>15.12953444833269</v>
      </c>
      <c r="D652" s="1">
        <v>17.182541121088256</v>
      </c>
      <c r="E652" s="1">
        <v>18.417928128717673</v>
      </c>
      <c r="F652" s="1">
        <v>17.035497387428343</v>
      </c>
      <c r="G652" s="1">
        <v>20.470012006700429</v>
      </c>
    </row>
    <row r="653" spans="1:7" ht="12.75" customHeight="1">
      <c r="A653" t="s">
        <v>4</v>
      </c>
      <c r="B653" t="s">
        <v>54</v>
      </c>
      <c r="C653" s="1">
        <v>12.851715418900985</v>
      </c>
      <c r="D653" s="1">
        <v>17.612858904372395</v>
      </c>
      <c r="E653" s="1">
        <v>18.085987847239839</v>
      </c>
      <c r="F653" s="1">
        <v>21.903590735293381</v>
      </c>
      <c r="G653" s="1">
        <v>22.52253250127432</v>
      </c>
    </row>
    <row r="654" spans="1:7" ht="12.75" customHeight="1">
      <c r="A654" t="s">
        <v>4</v>
      </c>
      <c r="B654" t="s">
        <v>55</v>
      </c>
      <c r="C654" s="3">
        <v>0.23633919507779175</v>
      </c>
      <c r="D654" s="3">
        <v>0.23501840557108358</v>
      </c>
      <c r="E654" s="3">
        <v>0.23283276702945474</v>
      </c>
      <c r="F654" s="3">
        <v>0.22878983827604793</v>
      </c>
      <c r="G654" s="3">
        <v>0.22205942280420507</v>
      </c>
    </row>
    <row r="655" spans="1:7" ht="12.75" customHeight="1">
      <c r="A655" t="s">
        <v>4</v>
      </c>
      <c r="B655" t="s">
        <v>56</v>
      </c>
      <c r="C655" s="2">
        <v>787170.4222857143</v>
      </c>
      <c r="D655" s="2">
        <v>767077.98257142853</v>
      </c>
      <c r="E655" s="2">
        <v>725622.57142857148</v>
      </c>
      <c r="F655" s="2">
        <v>692521.0354285714</v>
      </c>
      <c r="G655" s="2">
        <v>731018.83028571459</v>
      </c>
    </row>
    <row r="656" spans="1:7" ht="12.75" customHeight="1">
      <c r="A656" t="s">
        <v>4</v>
      </c>
      <c r="B656" t="s">
        <v>57</v>
      </c>
      <c r="C656" s="2">
        <v>1123691.758571428</v>
      </c>
      <c r="D656" s="2">
        <v>1061333.5459999999</v>
      </c>
      <c r="E656" s="2">
        <v>1116179.4648571427</v>
      </c>
      <c r="F656" s="2">
        <v>1014861.382571429</v>
      </c>
      <c r="G656" s="2">
        <v>1029777.775142857</v>
      </c>
    </row>
    <row r="657" spans="1:7" ht="12.75" customHeight="1">
      <c r="A657" t="s">
        <v>4</v>
      </c>
      <c r="B657" t="s">
        <v>58</v>
      </c>
      <c r="C657" s="3">
        <v>0.21410535747129972</v>
      </c>
      <c r="D657" s="3">
        <v>0.21240206380890511</v>
      </c>
      <c r="E657" s="3">
        <v>0.21134518776642275</v>
      </c>
      <c r="F657" s="3">
        <v>0.21110791469773052</v>
      </c>
      <c r="G657" s="3">
        <v>0.19900999054467058</v>
      </c>
    </row>
    <row r="658" spans="1:7" ht="12.75" customHeight="1">
      <c r="A658" t="s">
        <v>4</v>
      </c>
      <c r="B658" t="s">
        <v>59</v>
      </c>
      <c r="C658" s="1">
        <v>2.1716277815593177</v>
      </c>
      <c r="D658" s="1">
        <v>-1.3416758278527268</v>
      </c>
      <c r="E658" s="1">
        <v>3.3010329927411184</v>
      </c>
      <c r="F658" s="1">
        <v>2.0684126821341584</v>
      </c>
      <c r="G658" s="1">
        <v>2.7303936747029574</v>
      </c>
    </row>
    <row r="659" spans="1:7" ht="12.75" customHeight="1">
      <c r="A659" t="s">
        <v>4</v>
      </c>
      <c r="B659" t="s">
        <v>60</v>
      </c>
      <c r="C659" s="1">
        <v>3.7470563703302679</v>
      </c>
      <c r="D659" s="1">
        <v>3.231457450430375</v>
      </c>
      <c r="E659" s="1">
        <v>3.1106054684081688</v>
      </c>
      <c r="F659" s="1">
        <v>3.1230275995618095</v>
      </c>
      <c r="G659" s="1">
        <v>2.8569236609967779</v>
      </c>
    </row>
    <row r="660" spans="1:7" ht="12.75" customHeight="1">
      <c r="A660" t="s">
        <v>4</v>
      </c>
      <c r="B660" t="s">
        <v>61</v>
      </c>
      <c r="C660" s="3">
        <v>0.99467227058242524</v>
      </c>
      <c r="D660" s="3">
        <v>0.55735531799011506</v>
      </c>
      <c r="E660" s="3">
        <v>1.934605932474172</v>
      </c>
      <c r="F660" s="3">
        <v>0.7011783031422274</v>
      </c>
      <c r="G660" s="3">
        <v>1.6811671784649758</v>
      </c>
    </row>
    <row r="661" spans="1:7" ht="12.75" customHeight="1">
      <c r="A661" t="s">
        <v>4</v>
      </c>
      <c r="B661" t="s">
        <v>62</v>
      </c>
      <c r="C661" s="1">
        <v>3.7270930678767482</v>
      </c>
      <c r="D661" s="1">
        <v>1.8010699948561484</v>
      </c>
      <c r="E661" s="1">
        <v>6.0177957927690438</v>
      </c>
      <c r="F661" s="1">
        <v>2.1897991929270932</v>
      </c>
      <c r="G661" s="1">
        <v>4.8029662902477819</v>
      </c>
    </row>
    <row r="662" spans="1:7" ht="12.75" customHeight="1">
      <c r="A662" t="s">
        <v>4</v>
      </c>
      <c r="B662" t="s">
        <v>63</v>
      </c>
      <c r="C662" s="3">
        <v>5.7147648325746848E-2</v>
      </c>
      <c r="D662" s="3">
        <v>3.1195234579447881E-2</v>
      </c>
      <c r="E662" s="3">
        <v>9.7490620982289083E-2</v>
      </c>
      <c r="F662" s="3">
        <v>3.8976404026494056E-2</v>
      </c>
      <c r="G662" s="3">
        <v>8.8932704790033776E-2</v>
      </c>
    </row>
    <row r="663" spans="1:7" ht="12.75" customHeight="1">
      <c r="A663" t="s">
        <v>4</v>
      </c>
      <c r="B663" t="s">
        <v>64</v>
      </c>
      <c r="C663" s="3">
        <v>0.5246386153623801</v>
      </c>
      <c r="D663" s="3">
        <v>0.54622031615135935</v>
      </c>
      <c r="E663" s="3">
        <v>0.53916055342942926</v>
      </c>
      <c r="F663" s="3">
        <v>0.55933866791717113</v>
      </c>
      <c r="G663" s="3">
        <v>0.56440100088000966</v>
      </c>
    </row>
    <row r="664" spans="1:7" ht="12.75" customHeight="1">
      <c r="A664" t="s">
        <v>4</v>
      </c>
      <c r="B664" t="s">
        <v>65</v>
      </c>
      <c r="C664" s="3">
        <v>2.5420502974844796E-2</v>
      </c>
      <c r="D664" s="3">
        <v>2.152936416736493E-2</v>
      </c>
      <c r="E664" s="3">
        <v>2.4041236229935023E-2</v>
      </c>
      <c r="F664" s="3">
        <v>2.1632253647064E-2</v>
      </c>
      <c r="G664" s="3">
        <v>2.2643494060292816E-2</v>
      </c>
    </row>
    <row r="665" spans="1:7" ht="12.75" customHeight="1">
      <c r="A665" t="s">
        <v>4</v>
      </c>
      <c r="B665" t="s">
        <v>66</v>
      </c>
      <c r="C665" s="3">
        <v>3.3544565545407311E-3</v>
      </c>
      <c r="D665" s="3">
        <v>4.8552276481131206E-3</v>
      </c>
      <c r="E665" s="3">
        <v>3.9588699958844923E-3</v>
      </c>
      <c r="F665" s="3">
        <v>3.5896588540896149E-3</v>
      </c>
      <c r="G665" s="3">
        <v>3.9427323689713405E-3</v>
      </c>
    </row>
    <row r="666" spans="1:7" ht="12.75" customHeight="1">
      <c r="A666" t="s">
        <v>4</v>
      </c>
      <c r="B666" t="s">
        <v>67</v>
      </c>
      <c r="C666" s="3">
        <v>-1.5661640781350312E-2</v>
      </c>
      <c r="D666" s="3">
        <v>-0.10749186576505432</v>
      </c>
      <c r="E666" s="3">
        <v>2.4929278530948697E-2</v>
      </c>
      <c r="F666" s="3">
        <v>-8.0292230769282453E-3</v>
      </c>
      <c r="G666" s="3">
        <v>2.8959693811024628E-2</v>
      </c>
    </row>
    <row r="667" spans="1:7" ht="12.75" customHeight="1">
      <c r="A667" t="s">
        <v>4</v>
      </c>
      <c r="B667" t="s">
        <v>68</v>
      </c>
      <c r="C667" s="3">
        <v>2.7792016615383317E-3</v>
      </c>
      <c r="D667" s="3">
        <v>-6.1673068017182676E-2</v>
      </c>
      <c r="E667" s="3">
        <v>3.931549644097676E-2</v>
      </c>
      <c r="F667" s="3">
        <v>4.8436079724404557E-2</v>
      </c>
      <c r="G667" s="3">
        <v>4.4219790229151699E-2</v>
      </c>
    </row>
    <row r="668" spans="1:7" ht="12.75" customHeight="1">
      <c r="A668" t="s">
        <v>4</v>
      </c>
      <c r="B668" t="s">
        <v>69</v>
      </c>
      <c r="C668" s="3">
        <v>0.73972151555444599</v>
      </c>
      <c r="D668" s="3">
        <v>0.75304071804617323</v>
      </c>
      <c r="E668" s="3">
        <v>0.75519809728153786</v>
      </c>
      <c r="F668" s="3">
        <v>0.76259085612756872</v>
      </c>
      <c r="G668" s="3">
        <v>0.76214370551431088</v>
      </c>
    </row>
    <row r="669" spans="1:7" ht="12.75" customHeight="1">
      <c r="A669" t="s">
        <v>4</v>
      </c>
      <c r="B669" t="s">
        <v>70</v>
      </c>
      <c r="C669" s="3">
        <v>0.2449504142676556</v>
      </c>
      <c r="D669" s="3">
        <v>0.22886916639421689</v>
      </c>
      <c r="E669" s="3">
        <v>0.2279022933032317</v>
      </c>
      <c r="F669" s="3">
        <v>0.22208860148657486</v>
      </c>
      <c r="G669" s="3">
        <v>0.22283088222503172</v>
      </c>
    </row>
    <row r="670" spans="1:7" ht="12.75" customHeight="1">
      <c r="A670" t="s">
        <v>4</v>
      </c>
      <c r="B670" t="s">
        <v>71</v>
      </c>
      <c r="C670" s="3">
        <v>1.5328070177898544E-2</v>
      </c>
      <c r="D670" s="3">
        <v>1.8090115559609828E-2</v>
      </c>
      <c r="E670" s="3">
        <v>1.689960941523037E-2</v>
      </c>
      <c r="F670" s="3">
        <v>1.5320542385856284E-2</v>
      </c>
      <c r="G670" s="3">
        <v>1.5025412260657111E-2</v>
      </c>
    </row>
    <row r="671" spans="1:7" ht="12.75" customHeight="1">
      <c r="A671" t="s">
        <v>4</v>
      </c>
      <c r="B671" t="s">
        <v>368</v>
      </c>
      <c r="C671" s="3">
        <v>0.47536138463762001</v>
      </c>
      <c r="D671" s="3">
        <v>0.45377968389938639</v>
      </c>
      <c r="E671" s="3">
        <v>0.46083943334591226</v>
      </c>
      <c r="F671" s="3">
        <v>0.44066133213406211</v>
      </c>
      <c r="G671" s="3">
        <v>0.43559899916957667</v>
      </c>
    </row>
    <row r="672" spans="1:7" ht="12.75" customHeight="1">
      <c r="A672" t="s">
        <v>4</v>
      </c>
      <c r="B672" t="s">
        <v>72</v>
      </c>
      <c r="C672" s="3">
        <v>0.3756581789235855</v>
      </c>
      <c r="D672" s="3">
        <v>0.38808123973931397</v>
      </c>
      <c r="E672" s="3">
        <v>0.37966278029859518</v>
      </c>
      <c r="F672" s="3">
        <v>0.38254559225528678</v>
      </c>
      <c r="G672" s="3">
        <v>0.37538698453481678</v>
      </c>
    </row>
    <row r="673" spans="1:7" ht="12.75" customHeight="1">
      <c r="A673" t="s">
        <v>4</v>
      </c>
      <c r="B673" t="s">
        <v>73</v>
      </c>
      <c r="C673" s="3">
        <v>0.25187557179630882</v>
      </c>
      <c r="D673" s="3">
        <v>0.16834459605400362</v>
      </c>
      <c r="E673" s="3">
        <v>0.19639910308186212</v>
      </c>
      <c r="F673" s="3">
        <v>8.2129328867847989E-2</v>
      </c>
      <c r="G673" s="3">
        <v>0.11087946462277336</v>
      </c>
    </row>
    <row r="674" spans="1:7" ht="12.75" customHeight="1">
      <c r="A674" t="s">
        <v>4</v>
      </c>
      <c r="B674" t="s">
        <v>74</v>
      </c>
      <c r="C674" s="3">
        <v>0.65859219625916476</v>
      </c>
      <c r="D674" s="3">
        <v>0.64616021238323729</v>
      </c>
      <c r="E674" s="3">
        <v>0.65013069611490137</v>
      </c>
      <c r="F674" s="3">
        <v>0.65672168314522483</v>
      </c>
      <c r="G674" s="3">
        <v>0.65219977929023576</v>
      </c>
    </row>
    <row r="675" spans="1:7" ht="12.75" customHeight="1">
      <c r="A675" t="s">
        <v>4</v>
      </c>
      <c r="B675" t="s">
        <v>75</v>
      </c>
      <c r="C675" s="1">
        <v>16.524927041706309</v>
      </c>
      <c r="D675" s="1">
        <v>17.141122225359762</v>
      </c>
      <c r="E675" s="1">
        <v>17.805396641576458</v>
      </c>
      <c r="F675" s="1">
        <v>18.564990096864143</v>
      </c>
      <c r="G675" s="1">
        <v>19.018159242558458</v>
      </c>
    </row>
    <row r="676" spans="1:7" ht="12.75" customHeight="1">
      <c r="A676" t="s">
        <v>4</v>
      </c>
      <c r="B676" t="s">
        <v>76</v>
      </c>
      <c r="C676" s="1">
        <v>6.051463933705473</v>
      </c>
      <c r="D676" s="1">
        <v>5.8339237469559064</v>
      </c>
      <c r="E676" s="1">
        <v>5.6162747740477279</v>
      </c>
      <c r="F676" s="1">
        <v>5.3864828086760594</v>
      </c>
      <c r="G676" s="1">
        <v>5.2581324367198476</v>
      </c>
    </row>
    <row r="677" spans="1:7" ht="12.75" customHeight="1">
      <c r="A677" t="s">
        <v>4</v>
      </c>
      <c r="B677" t="s">
        <v>77</v>
      </c>
      <c r="C677" s="1">
        <v>6.1960319350674844</v>
      </c>
      <c r="D677" s="1">
        <v>6.4618389642967848</v>
      </c>
      <c r="E677" s="1">
        <v>5.861258899346514</v>
      </c>
      <c r="F677" s="1">
        <v>6.5172864907298882</v>
      </c>
      <c r="G677" s="1">
        <v>6.2378540710650991</v>
      </c>
    </row>
    <row r="678" spans="1:7" ht="12.75" customHeight="1">
      <c r="A678" t="s">
        <v>4</v>
      </c>
      <c r="B678" t="s">
        <v>78</v>
      </c>
      <c r="C678" s="3">
        <v>1.7675310323764456E-3</v>
      </c>
      <c r="D678" s="3">
        <v>-3.6943309044693499E-2</v>
      </c>
      <c r="E678" s="3">
        <v>2.7079458439629441E-2</v>
      </c>
      <c r="F678" s="3">
        <v>3.1456232123329701E-2</v>
      </c>
      <c r="G678" s="3">
        <v>2.8288504077047184E-2</v>
      </c>
    </row>
    <row r="679" spans="1:7" ht="12.75" customHeight="1">
      <c r="A679" t="s">
        <v>4</v>
      </c>
      <c r="B679" t="s">
        <v>79</v>
      </c>
      <c r="C679" s="3">
        <v>0.26708686435483842</v>
      </c>
      <c r="D679" s="3">
        <v>0.26651421021608807</v>
      </c>
      <c r="E679" s="3">
        <v>0.27743441092346632</v>
      </c>
      <c r="F679" s="3">
        <v>0.25404194886149023</v>
      </c>
      <c r="G679" s="3">
        <v>0.24484855851133969</v>
      </c>
    </row>
    <row r="680" spans="1:7" ht="12.75" customHeight="1">
      <c r="A680" t="s">
        <v>4</v>
      </c>
      <c r="B680" t="s">
        <v>80</v>
      </c>
      <c r="C680" s="2">
        <v>11048.713532696569</v>
      </c>
      <c r="D680" s="2">
        <v>10775.659479509091</v>
      </c>
      <c r="E680" s="2">
        <v>10762.377783128575</v>
      </c>
      <c r="F680" s="2">
        <v>9628.5793314530874</v>
      </c>
      <c r="G680" s="2">
        <v>9706.6778164448369</v>
      </c>
    </row>
    <row r="681" spans="1:7" ht="12.75" customHeight="1">
      <c r="A681" t="s">
        <v>4</v>
      </c>
      <c r="B681" t="s">
        <v>81</v>
      </c>
      <c r="C681" s="2">
        <v>57384.055612803495</v>
      </c>
      <c r="D681" s="2">
        <v>57792.742145504315</v>
      </c>
      <c r="E681" s="2">
        <v>61713.236617962772</v>
      </c>
      <c r="F681" s="2">
        <v>58451.915163821606</v>
      </c>
      <c r="G681" s="2">
        <v>61189.308940184361</v>
      </c>
    </row>
    <row r="682" spans="1:7" ht="12.75" customHeight="1">
      <c r="A682" t="s">
        <v>4</v>
      </c>
      <c r="B682" t="s">
        <v>82</v>
      </c>
      <c r="C682" s="2">
        <v>73290.376859663811</v>
      </c>
      <c r="D682" s="2">
        <v>76899.447664518695</v>
      </c>
      <c r="E682" s="2">
        <v>80563.01848902434</v>
      </c>
      <c r="F682" s="2">
        <v>76473.273919328174</v>
      </c>
      <c r="G682" s="2">
        <v>79890.10219395411</v>
      </c>
    </row>
    <row r="683" spans="1:7" ht="12.75" customHeight="1">
      <c r="A683" t="s">
        <v>4</v>
      </c>
      <c r="B683" t="s">
        <v>83</v>
      </c>
      <c r="C683" s="3">
        <v>0.27719060768704706</v>
      </c>
      <c r="D683" s="3">
        <v>0.33060735327127383</v>
      </c>
      <c r="E683" s="3">
        <v>0.30544147259285043</v>
      </c>
      <c r="F683" s="3">
        <v>0.30831083472626419</v>
      </c>
      <c r="G683" s="3">
        <v>0.30562190646818238</v>
      </c>
    </row>
    <row r="684" spans="1:7" ht="12.75" customHeight="1">
      <c r="A684" t="s">
        <v>4</v>
      </c>
      <c r="B684" t="s">
        <v>84</v>
      </c>
      <c r="C684" s="3">
        <v>0.59365671417284194</v>
      </c>
      <c r="D684" s="3">
        <v>0.65928949841110096</v>
      </c>
      <c r="E684" s="3">
        <v>0.57446550110102967</v>
      </c>
      <c r="F684" s="3">
        <v>0.61020737660521895</v>
      </c>
      <c r="G684" s="3">
        <v>0.60262452887292939</v>
      </c>
    </row>
    <row r="685" spans="1:7" ht="12.75" customHeight="1">
      <c r="A685" t="s">
        <v>4</v>
      </c>
      <c r="B685" t="s">
        <v>85</v>
      </c>
      <c r="C685" s="3">
        <v>6.857267260921221E-2</v>
      </c>
      <c r="D685" s="3">
        <v>6.2999685362465946E-2</v>
      </c>
      <c r="E685" s="3">
        <v>6.4939606602204922E-2</v>
      </c>
      <c r="F685" s="3">
        <v>6.6884848292216567E-2</v>
      </c>
      <c r="G685" s="3">
        <v>6.5062475228904473E-2</v>
      </c>
    </row>
    <row r="686" spans="1:7" ht="12.75" customHeight="1">
      <c r="A686" t="s">
        <v>4</v>
      </c>
      <c r="B686" t="s">
        <v>86</v>
      </c>
      <c r="C686" s="2">
        <v>757.63981583057432</v>
      </c>
      <c r="D686" s="2">
        <v>678.86315678214635</v>
      </c>
      <c r="E686" s="2">
        <v>698.90457934068002</v>
      </c>
      <c r="F686" s="2">
        <v>644.00606785381171</v>
      </c>
      <c r="G686" s="2">
        <v>631.54048498739871</v>
      </c>
    </row>
    <row r="687" spans="1:7" ht="12.75" customHeight="1">
      <c r="A687" t="s">
        <v>4</v>
      </c>
      <c r="B687" t="s">
        <v>87</v>
      </c>
      <c r="C687" s="3">
        <v>0.5321544419512505</v>
      </c>
      <c r="D687" s="3">
        <v>0.55222187255948219</v>
      </c>
      <c r="E687" s="3">
        <v>0.54373475740689536</v>
      </c>
      <c r="F687" s="3">
        <v>0.56442041781860708</v>
      </c>
      <c r="G687" s="3">
        <v>0.56914633720056496</v>
      </c>
    </row>
    <row r="688" spans="1:7" ht="12.75" customHeight="1">
      <c r="A688" t="s">
        <v>4</v>
      </c>
      <c r="B688" t="s">
        <v>88</v>
      </c>
      <c r="C688" s="1">
        <v>4.642015648655641</v>
      </c>
      <c r="D688" s="1">
        <v>4.487700292533666</v>
      </c>
      <c r="E688" s="1">
        <v>4.0007916746053125</v>
      </c>
      <c r="F688" s="1">
        <v>4.9436687366322758</v>
      </c>
      <c r="G688" s="1">
        <v>4.0427029538080825</v>
      </c>
    </row>
    <row r="689" spans="1:7" ht="12.75" customHeight="1">
      <c r="A689" t="s">
        <v>4</v>
      </c>
      <c r="B689" t="s">
        <v>89</v>
      </c>
      <c r="C689" s="1">
        <v>53.590426122821377</v>
      </c>
      <c r="D689" s="1">
        <v>54.871999964775078</v>
      </c>
      <c r="E689" s="1">
        <v>52.881118076774349</v>
      </c>
      <c r="F689" s="1">
        <v>51.52002884342334</v>
      </c>
      <c r="G689" s="1">
        <v>64.021346292672519</v>
      </c>
    </row>
    <row r="690" spans="1:7" ht="12.75" customHeight="1">
      <c r="A690" t="s">
        <v>4</v>
      </c>
      <c r="B690" t="s">
        <v>90</v>
      </c>
      <c r="C690" s="1">
        <v>46.763569968763434</v>
      </c>
      <c r="D690" s="1">
        <v>33.248971584089887</v>
      </c>
      <c r="E690" s="1">
        <v>48.597077978657111</v>
      </c>
      <c r="F690" s="1">
        <v>42.805967185760444</v>
      </c>
      <c r="G690" s="1">
        <v>41.250348271976755</v>
      </c>
    </row>
    <row r="691" spans="1:7" ht="12.75" customHeight="1">
      <c r="A691" t="s">
        <v>4</v>
      </c>
      <c r="B691" t="s">
        <v>91</v>
      </c>
      <c r="C691" s="1">
        <v>208.97172505415179</v>
      </c>
      <c r="D691" s="1">
        <v>223.92695859000563</v>
      </c>
      <c r="E691" s="1">
        <v>187.07796246963792</v>
      </c>
      <c r="F691" s="1">
        <v>236.80448965078958</v>
      </c>
      <c r="G691" s="1">
        <v>241.36440587241609</v>
      </c>
    </row>
    <row r="692" spans="1:7" ht="12.75" customHeight="1">
      <c r="A692" t="s">
        <v>4</v>
      </c>
      <c r="B692" t="s">
        <v>92</v>
      </c>
      <c r="C692" s="3">
        <v>5.3984992393684518E-2</v>
      </c>
      <c r="D692" s="3">
        <v>-3.7720226680365551E-2</v>
      </c>
      <c r="E692" s="3">
        <v>8.8249987592477E-2</v>
      </c>
      <c r="F692" s="3">
        <v>5.9392658582693034E-2</v>
      </c>
      <c r="G692" s="3">
        <v>9.2137979678712623E-2</v>
      </c>
    </row>
    <row r="693" spans="1:7" ht="12.75" customHeight="1">
      <c r="A693" t="s">
        <v>4</v>
      </c>
      <c r="B693" t="s">
        <v>93</v>
      </c>
      <c r="C693" s="1">
        <v>1.6025919274241325</v>
      </c>
      <c r="D693" s="1">
        <v>1.746127572147649</v>
      </c>
      <c r="E693" s="1">
        <v>1.5230347862330385</v>
      </c>
      <c r="F693" s="1">
        <v>1.8014035327132758</v>
      </c>
      <c r="G693" s="1">
        <v>1.9285443985667845</v>
      </c>
    </row>
    <row r="694" spans="1:7" ht="12.75" customHeight="1">
      <c r="A694" t="s">
        <v>4</v>
      </c>
      <c r="B694" t="s">
        <v>94</v>
      </c>
      <c r="C694" s="4">
        <v>0.22891407087924934</v>
      </c>
      <c r="D694" s="4">
        <v>6.965065675615599E-2</v>
      </c>
      <c r="E694" s="4">
        <v>0.31626212145214283</v>
      </c>
      <c r="F694" s="4">
        <v>0.31096277839476577</v>
      </c>
      <c r="G694" s="4">
        <v>0.29863193329178628</v>
      </c>
    </row>
    <row r="695" spans="1:7" ht="12.75" customHeight="1">
      <c r="A695" t="s">
        <v>4</v>
      </c>
      <c r="B695" t="s">
        <v>95</v>
      </c>
      <c r="C695" s="2">
        <v>17316.962363861381</v>
      </c>
      <c r="D695" s="2">
        <v>16017.644349804938</v>
      </c>
      <c r="E695" s="2">
        <v>18502.00200803213</v>
      </c>
      <c r="F695" s="2">
        <v>15394.558685714288</v>
      </c>
      <c r="G695" s="2">
        <v>16247.873798846898</v>
      </c>
    </row>
    <row r="696" spans="1:7" ht="12.75" customHeight="1">
      <c r="A696" t="s">
        <v>4</v>
      </c>
      <c r="B696" t="s">
        <v>96</v>
      </c>
      <c r="C696" s="2">
        <v>1504.3351351976794</v>
      </c>
      <c r="D696" s="2">
        <v>1442.8713530448406</v>
      </c>
      <c r="E696" s="2">
        <v>1630.5081350018693</v>
      </c>
      <c r="F696" s="2">
        <v>1482.0217688733821</v>
      </c>
      <c r="G696" s="2">
        <v>1544.1958630756365</v>
      </c>
    </row>
    <row r="697" spans="1:7" ht="12.75" customHeight="1">
      <c r="A697" t="s">
        <v>4</v>
      </c>
      <c r="B697" t="s">
        <v>97</v>
      </c>
      <c r="C697" s="2">
        <v>22262.697836117743</v>
      </c>
      <c r="D697" s="2">
        <v>20966.074051063832</v>
      </c>
      <c r="E697" s="2">
        <v>23585.316552901029</v>
      </c>
      <c r="F697" s="2">
        <v>20239.090091819704</v>
      </c>
      <c r="G697" s="2">
        <v>21385.270657672852</v>
      </c>
    </row>
    <row r="698" spans="1:7" ht="12.75" customHeight="1">
      <c r="A698" t="s">
        <v>4</v>
      </c>
      <c r="B698" t="s">
        <v>98</v>
      </c>
      <c r="C698" s="2">
        <v>10582.826869145876</v>
      </c>
      <c r="D698" s="2">
        <v>9513.9784544389331</v>
      </c>
      <c r="E698" s="2">
        <v>10869.044227430633</v>
      </c>
      <c r="F698" s="2">
        <v>8918.5844000056532</v>
      </c>
      <c r="G698" s="2">
        <v>9315.4024943923923</v>
      </c>
    </row>
    <row r="699" spans="1:7" ht="12.75" customHeight="1">
      <c r="A699" t="s">
        <v>4</v>
      </c>
      <c r="B699" t="s">
        <v>105</v>
      </c>
      <c r="C699" s="3">
        <v>0.42662504024301445</v>
      </c>
      <c r="D699" s="3">
        <v>0.43417876590016669</v>
      </c>
      <c r="E699" s="3">
        <v>0.42748680620348112</v>
      </c>
      <c r="F699" s="3">
        <v>0.44022058603988962</v>
      </c>
      <c r="G699" s="3">
        <v>0.44235725646245083</v>
      </c>
    </row>
    <row r="700" spans="1:7" ht="12.75" customHeight="1">
      <c r="A700" t="s">
        <v>4</v>
      </c>
      <c r="B700" t="s">
        <v>106</v>
      </c>
      <c r="C700" s="3">
        <v>0.17220811116586746</v>
      </c>
      <c r="D700" s="3">
        <v>0.18067570867318339</v>
      </c>
      <c r="E700" s="3">
        <v>0.17244553654714181</v>
      </c>
      <c r="F700" s="3">
        <v>0.17480939453233518</v>
      </c>
      <c r="G700" s="3">
        <v>0.18269398980498763</v>
      </c>
    </row>
    <row r="701" spans="1:7" ht="12.75" customHeight="1">
      <c r="A701" t="s">
        <v>4</v>
      </c>
      <c r="B701" t="s">
        <v>107</v>
      </c>
      <c r="C701" s="3">
        <v>0.40116684859111756</v>
      </c>
      <c r="D701" s="3">
        <v>0.3851455254266497</v>
      </c>
      <c r="E701" s="3">
        <v>0.40006765724937715</v>
      </c>
      <c r="F701" s="3">
        <v>0.38497001942777515</v>
      </c>
      <c r="G701" s="3">
        <v>0.37494875373256131</v>
      </c>
    </row>
    <row r="702" spans="1:7" ht="12.75" customHeight="1">
      <c r="A702" t="s">
        <v>4</v>
      </c>
      <c r="B702" t="s">
        <v>99</v>
      </c>
      <c r="C702" s="3">
        <v>0</v>
      </c>
      <c r="D702" s="3">
        <v>0</v>
      </c>
      <c r="E702" s="3">
        <v>0</v>
      </c>
      <c r="F702" s="3">
        <v>0</v>
      </c>
      <c r="G702" s="3">
        <v>0</v>
      </c>
    </row>
    <row r="703" spans="1:7" ht="12.75" customHeight="1">
      <c r="A703" t="s">
        <v>4</v>
      </c>
      <c r="B703" t="s">
        <v>108</v>
      </c>
      <c r="C703" s="3">
        <v>0.34256002422960413</v>
      </c>
      <c r="D703" s="3">
        <v>0.37629491798123843</v>
      </c>
      <c r="E703" s="3">
        <v>0.35571596131621064</v>
      </c>
      <c r="F703" s="3">
        <v>0.3714442045703874</v>
      </c>
      <c r="G703" s="3">
        <v>0.36457547581088606</v>
      </c>
    </row>
    <row r="704" spans="1:7" ht="12.75" customHeight="1">
      <c r="A704" t="s">
        <v>4</v>
      </c>
      <c r="B704" t="s">
        <v>109</v>
      </c>
      <c r="C704" s="3">
        <v>9.2712254549920367E-2</v>
      </c>
      <c r="D704" s="3">
        <v>6.7926004709549598E-2</v>
      </c>
      <c r="E704" s="3">
        <v>7.4229078936290091E-2</v>
      </c>
      <c r="F704" s="3">
        <v>7.0923007761198184E-2</v>
      </c>
      <c r="G704" s="3">
        <v>9.8531641621252525E-2</v>
      </c>
    </row>
    <row r="705" spans="1:7" ht="12.75" customHeight="1">
      <c r="A705" t="s">
        <v>4</v>
      </c>
      <c r="B705" t="s">
        <v>110</v>
      </c>
      <c r="C705" s="3">
        <v>0.56472772122047576</v>
      </c>
      <c r="D705" s="3">
        <v>0.55577907730921183</v>
      </c>
      <c r="E705" s="3">
        <v>0.57005495974749909</v>
      </c>
      <c r="F705" s="3">
        <v>0.55763278766841406</v>
      </c>
      <c r="G705" s="3">
        <v>0.53689288256786127</v>
      </c>
    </row>
    <row r="706" spans="1:7" ht="12.75" customHeight="1">
      <c r="A706" t="s">
        <v>4</v>
      </c>
      <c r="B706" t="s">
        <v>100</v>
      </c>
      <c r="C706" s="5">
        <v>0</v>
      </c>
      <c r="D706" s="5">
        <v>0</v>
      </c>
      <c r="E706" s="5">
        <v>0</v>
      </c>
      <c r="F706" s="5">
        <v>0</v>
      </c>
      <c r="G706" s="5">
        <v>0</v>
      </c>
    </row>
    <row r="707" spans="1:7" ht="12.75" customHeight="1">
      <c r="A707" t="s">
        <v>4</v>
      </c>
      <c r="B707" t="s">
        <v>101</v>
      </c>
      <c r="C707" s="2">
        <v>-383227.85000000003</v>
      </c>
      <c r="D707" s="2">
        <v>-522609.49</v>
      </c>
      <c r="E707" s="2">
        <v>-480166.51000000018</v>
      </c>
      <c r="F707" s="2">
        <v>-391899.50000000006</v>
      </c>
      <c r="G707" s="2">
        <v>-448767.46</v>
      </c>
    </row>
    <row r="708" spans="1:7" ht="12.75" customHeight="1">
      <c r="A708" t="s">
        <v>8</v>
      </c>
      <c r="B708" t="s">
        <v>46</v>
      </c>
      <c r="C708" s="1">
        <v>10.260273972602741</v>
      </c>
      <c r="D708" s="1">
        <v>11.43835616438356</v>
      </c>
      <c r="E708" s="1">
        <v>11.336986301369866</v>
      </c>
      <c r="F708" s="1">
        <v>10.753424657534241</v>
      </c>
      <c r="G708" s="1">
        <v>10.800546448087431</v>
      </c>
    </row>
    <row r="709" spans="1:7" ht="12.75" customHeight="1">
      <c r="A709" t="s">
        <v>4</v>
      </c>
      <c r="B709" t="s">
        <v>47</v>
      </c>
      <c r="C709" s="1">
        <v>10.639204545454547</v>
      </c>
      <c r="D709" s="1">
        <v>11.283783783783782</v>
      </c>
      <c r="E709" s="1">
        <v>10.889473684210529</v>
      </c>
      <c r="F709" s="1">
        <v>11.681547619047613</v>
      </c>
      <c r="G709" s="1">
        <v>11.198300283286112</v>
      </c>
    </row>
    <row r="710" spans="1:7" ht="12.75" customHeight="1">
      <c r="A710" t="s">
        <v>4</v>
      </c>
      <c r="B710" t="s">
        <v>48</v>
      </c>
      <c r="C710" s="1">
        <v>2.8905109489051091</v>
      </c>
      <c r="D710" s="1">
        <v>2.7898550724637676</v>
      </c>
      <c r="E710" s="1">
        <v>2.5436241610738253</v>
      </c>
      <c r="F710" s="1">
        <v>2.8699186991869925</v>
      </c>
      <c r="G710" s="1">
        <v>2.8455284552845543</v>
      </c>
    </row>
    <row r="711" spans="1:7" ht="12.75" customHeight="1">
      <c r="A711" t="s">
        <v>4</v>
      </c>
      <c r="B711" t="s">
        <v>49</v>
      </c>
      <c r="C711" s="2">
        <v>2699.5993421534167</v>
      </c>
      <c r="D711" s="2">
        <v>2606.6209290459747</v>
      </c>
      <c r="E711" s="2">
        <v>2917.6515484319739</v>
      </c>
      <c r="F711" s="2">
        <v>2738.739480264815</v>
      </c>
      <c r="G711" s="2">
        <v>2723.9751212626038</v>
      </c>
    </row>
    <row r="712" spans="1:7" ht="12.75" customHeight="1">
      <c r="A712" t="s">
        <v>4</v>
      </c>
      <c r="B712" t="s">
        <v>50</v>
      </c>
      <c r="C712" s="2">
        <v>7803.2214561514811</v>
      </c>
      <c r="D712" s="2">
        <v>7272.0946208891319</v>
      </c>
      <c r="E712" s="2">
        <v>7421.4089721860273</v>
      </c>
      <c r="F712" s="2">
        <v>7859.9596466136572</v>
      </c>
      <c r="G712" s="2">
        <v>7751.1487190399339</v>
      </c>
    </row>
    <row r="713" spans="1:7" ht="12.75" customHeight="1">
      <c r="A713" t="s">
        <v>4</v>
      </c>
      <c r="B713" t="s">
        <v>51</v>
      </c>
      <c r="C713" s="1">
        <v>1.0849315068493151</v>
      </c>
      <c r="D713" s="1">
        <v>1.054794520547945</v>
      </c>
      <c r="E713" s="1">
        <v>1.0383561643835615</v>
      </c>
      <c r="F713" s="1">
        <v>0.96712328767123301</v>
      </c>
      <c r="G713" s="1">
        <v>0.95628415300546499</v>
      </c>
    </row>
    <row r="714" spans="1:7" ht="12.75" customHeight="1">
      <c r="A714" t="s">
        <v>4</v>
      </c>
      <c r="B714" t="s">
        <v>358</v>
      </c>
      <c r="C714" s="2">
        <v>137.00000000000003</v>
      </c>
      <c r="D714" s="2">
        <v>138</v>
      </c>
      <c r="E714" s="2">
        <v>149</v>
      </c>
      <c r="F714" s="2">
        <v>123</v>
      </c>
      <c r="G714" s="2">
        <v>123</v>
      </c>
    </row>
    <row r="715" spans="1:7" ht="12.75" customHeight="1">
      <c r="A715" t="s">
        <v>4</v>
      </c>
      <c r="B715" t="s">
        <v>356</v>
      </c>
      <c r="C715" s="2">
        <v>396</v>
      </c>
      <c r="D715" s="2">
        <v>384.99999999999994</v>
      </c>
      <c r="E715" s="2">
        <v>378.99999999999994</v>
      </c>
      <c r="F715" s="2">
        <v>353.00000000000006</v>
      </c>
      <c r="G715" s="2">
        <v>350.00000000000017</v>
      </c>
    </row>
    <row r="716" spans="1:7" ht="12.75" customHeight="1">
      <c r="A716" t="s">
        <v>4</v>
      </c>
      <c r="B716" t="s">
        <v>52</v>
      </c>
      <c r="C716" s="1">
        <v>21.95839186623466</v>
      </c>
      <c r="D716" s="1">
        <v>23.346490858031316</v>
      </c>
      <c r="E716" s="1">
        <v>21.355346298454464</v>
      </c>
      <c r="F716" s="1">
        <v>20.486468076487057</v>
      </c>
      <c r="G716" s="1">
        <v>21.194882948220851</v>
      </c>
    </row>
    <row r="717" spans="1:7" ht="12.75" customHeight="1">
      <c r="A717" t="s">
        <v>4</v>
      </c>
      <c r="B717" t="s">
        <v>53</v>
      </c>
      <c r="C717" s="1">
        <v>18.055191700496167</v>
      </c>
      <c r="D717" s="1">
        <v>18.367532900941686</v>
      </c>
      <c r="E717" s="1">
        <v>16.682515189745288</v>
      </c>
      <c r="F717" s="1">
        <v>18.31805668505616</v>
      </c>
      <c r="G717" s="1">
        <v>19.081603995220775</v>
      </c>
    </row>
    <row r="718" spans="1:7" ht="12.75" customHeight="1">
      <c r="A718" t="s">
        <v>4</v>
      </c>
      <c r="B718" t="s">
        <v>54</v>
      </c>
      <c r="C718" s="1">
        <v>26.822983345076235</v>
      </c>
      <c r="D718" s="1">
        <v>30.610721120463356</v>
      </c>
      <c r="E718" s="1">
        <v>28.358696939198385</v>
      </c>
      <c r="F718" s="1">
        <v>23.666285263047627</v>
      </c>
      <c r="G718" s="1">
        <v>23.562653799178133</v>
      </c>
    </row>
    <row r="719" spans="1:7" ht="12.75" customHeight="1">
      <c r="A719" t="s">
        <v>4</v>
      </c>
      <c r="B719" t="s">
        <v>55</v>
      </c>
      <c r="C719" s="3">
        <v>0.20775267213174578</v>
      </c>
      <c r="D719" s="3">
        <v>0.14407259690826141</v>
      </c>
      <c r="E719" s="3">
        <v>8.7814649192275787E-2</v>
      </c>
      <c r="F719" s="3">
        <v>0.12950311408881685</v>
      </c>
      <c r="G719" s="3">
        <v>0.33773614563173532</v>
      </c>
    </row>
    <row r="720" spans="1:7" ht="12.75" customHeight="1">
      <c r="A720" t="s">
        <v>4</v>
      </c>
      <c r="B720" t="s">
        <v>56</v>
      </c>
      <c r="C720" s="2">
        <v>319391.05263157893</v>
      </c>
      <c r="D720" s="2">
        <v>307016.21052631579</v>
      </c>
      <c r="E720" s="2">
        <v>275280.31578947371</v>
      </c>
      <c r="F720" s="2">
        <v>328357.05263157893</v>
      </c>
      <c r="G720" s="2">
        <v>380958.5263157895</v>
      </c>
    </row>
    <row r="721" spans="1:7" ht="12.75" customHeight="1">
      <c r="A721" t="s">
        <v>4</v>
      </c>
      <c r="B721" t="s">
        <v>57</v>
      </c>
      <c r="C721" s="2">
        <v>178692.15789473685</v>
      </c>
      <c r="D721" s="2">
        <v>177075</v>
      </c>
      <c r="E721" s="2">
        <v>206130.31578947368</v>
      </c>
      <c r="F721" s="2">
        <v>167521.47368421053</v>
      </c>
      <c r="G721" s="2">
        <v>182330.21052631579</v>
      </c>
    </row>
    <row r="722" spans="1:7" ht="12.75" customHeight="1">
      <c r="A722" t="s">
        <v>4</v>
      </c>
      <c r="B722" t="s">
        <v>58</v>
      </c>
      <c r="C722" s="3">
        <v>0.12789205705312634</v>
      </c>
      <c r="D722" s="3">
        <v>8.8958465017855204E-2</v>
      </c>
      <c r="E722" s="3">
        <v>5.7205931547513758E-2</v>
      </c>
      <c r="F722" s="3">
        <v>7.5847645057201069E-2</v>
      </c>
      <c r="G722" s="3">
        <v>0.22680438706452524</v>
      </c>
    </row>
    <row r="723" spans="1:7" ht="12.75" customHeight="1">
      <c r="A723" t="s">
        <v>4</v>
      </c>
      <c r="B723" t="s">
        <v>59</v>
      </c>
      <c r="C723" s="1">
        <v>-1.1442597081973418</v>
      </c>
      <c r="D723" s="1">
        <v>0.3273143891536216</v>
      </c>
      <c r="E723" s="1">
        <v>0.4902188562166529</v>
      </c>
      <c r="F723" s="1">
        <v>-1.0649419566175542</v>
      </c>
      <c r="G723" s="1">
        <v>-0.88632642317368371</v>
      </c>
    </row>
    <row r="724" spans="1:7" ht="12.75" customHeight="1">
      <c r="A724" t="s">
        <v>4</v>
      </c>
      <c r="B724" t="s">
        <v>60</v>
      </c>
      <c r="C724" s="1">
        <v>3.6201913831209063</v>
      </c>
      <c r="D724" s="1">
        <v>3.4317792771898761</v>
      </c>
      <c r="E724" s="1">
        <v>3.6825679528316493</v>
      </c>
      <c r="F724" s="1">
        <v>3.8932089742313756</v>
      </c>
      <c r="G724" s="1">
        <v>3.8299898531152308</v>
      </c>
    </row>
    <row r="725" spans="1:7" ht="12.75" customHeight="1">
      <c r="A725" t="s">
        <v>4</v>
      </c>
      <c r="B725" t="s">
        <v>61</v>
      </c>
      <c r="C725" s="3">
        <v>1.376391859561078</v>
      </c>
      <c r="D725" s="3">
        <v>1.0227021107711491</v>
      </c>
      <c r="E725" s="3">
        <v>1.6511086200334966</v>
      </c>
      <c r="F725" s="3">
        <v>0.43938403938697967</v>
      </c>
      <c r="G725" s="3">
        <v>1.7040358426295192</v>
      </c>
    </row>
    <row r="726" spans="1:7" ht="12.75" customHeight="1">
      <c r="A726" t="s">
        <v>4</v>
      </c>
      <c r="B726" t="s">
        <v>62</v>
      </c>
      <c r="C726" s="1">
        <v>4.9828019497807752</v>
      </c>
      <c r="D726" s="1">
        <v>3.509687910482775</v>
      </c>
      <c r="E726" s="1">
        <v>6.0803196907794437</v>
      </c>
      <c r="F726" s="1">
        <v>1.7106138852754214</v>
      </c>
      <c r="G726" s="1">
        <v>6.5264399866157206</v>
      </c>
    </row>
    <row r="727" spans="1:7" ht="12.75" customHeight="1">
      <c r="A727" t="s">
        <v>4</v>
      </c>
      <c r="B727" t="s">
        <v>63</v>
      </c>
      <c r="C727" s="3">
        <v>4.7793816052735166E-2</v>
      </c>
      <c r="D727" s="3">
        <v>3.2646838854491524E-2</v>
      </c>
      <c r="E727" s="3">
        <v>5.7793822402508001E-2</v>
      </c>
      <c r="F727" s="3">
        <v>1.4357474167456722E-2</v>
      </c>
      <c r="G727" s="3">
        <v>6.0152031611260919E-2</v>
      </c>
    </row>
    <row r="728" spans="1:7" ht="12.75" customHeight="1">
      <c r="A728" t="s">
        <v>4</v>
      </c>
      <c r="B728" t="s">
        <v>64</v>
      </c>
      <c r="C728" s="3">
        <v>0.33900192062795814</v>
      </c>
      <c r="D728" s="3">
        <v>0.35924130453509712</v>
      </c>
      <c r="E728" s="3">
        <v>0.35649852211254252</v>
      </c>
      <c r="F728" s="3">
        <v>0.36929755630981437</v>
      </c>
      <c r="G728" s="3">
        <v>0.35618971680541089</v>
      </c>
    </row>
    <row r="729" spans="1:7" ht="12.75" customHeight="1">
      <c r="A729" t="s">
        <v>4</v>
      </c>
      <c r="B729" t="s">
        <v>65</v>
      </c>
      <c r="C729" s="3">
        <v>3.2258622865141924E-2</v>
      </c>
      <c r="D729" s="3">
        <v>1.9333026555489397E-2</v>
      </c>
      <c r="E729" s="3">
        <v>1.722798905640148E-2</v>
      </c>
      <c r="F729" s="3">
        <v>1.9046102843265977E-2</v>
      </c>
      <c r="G729" s="3">
        <v>1.2766052115955238E-2</v>
      </c>
    </row>
    <row r="730" spans="1:7" ht="12.75" customHeight="1">
      <c r="A730" t="s">
        <v>4</v>
      </c>
      <c r="B730" t="s">
        <v>66</v>
      </c>
      <c r="C730" s="3">
        <v>4.2222414116950581E-3</v>
      </c>
      <c r="D730" s="3">
        <v>5.5755335254345853E-3</v>
      </c>
      <c r="E730" s="3">
        <v>6.0566768572457037E-3</v>
      </c>
      <c r="F730" s="3">
        <v>7.4124790915531908E-3</v>
      </c>
      <c r="G730" s="3">
        <v>6.8348064344204273E-3</v>
      </c>
    </row>
    <row r="731" spans="1:7" ht="12.75" customHeight="1">
      <c r="A731" t="s">
        <v>4</v>
      </c>
      <c r="B731" t="s">
        <v>67</v>
      </c>
      <c r="C731" s="3">
        <v>-6.9309644239814575E-2</v>
      </c>
      <c r="D731" s="3">
        <v>-2.8699733888133801E-2</v>
      </c>
      <c r="E731" s="3">
        <v>7.4124171817393381E-3</v>
      </c>
      <c r="F731" s="3">
        <v>-6.6959592616759184E-2</v>
      </c>
      <c r="G731" s="3">
        <v>-6.0461711178897967E-2</v>
      </c>
    </row>
    <row r="732" spans="1:7" ht="12.75" customHeight="1">
      <c r="A732" t="s">
        <v>4</v>
      </c>
      <c r="B732" t="s">
        <v>68</v>
      </c>
      <c r="C732" s="3">
        <v>1.3212360413441499E-2</v>
      </c>
      <c r="D732" s="3">
        <v>3.6759868250299102E-2</v>
      </c>
      <c r="E732" s="3">
        <v>4.2146517057220896E-2</v>
      </c>
      <c r="F732" s="3">
        <v>-3.3529028163157503E-3</v>
      </c>
      <c r="G732" s="3">
        <v>-2.4079068245031365E-2</v>
      </c>
    </row>
    <row r="733" spans="1:7" ht="12.75" customHeight="1">
      <c r="A733" t="s">
        <v>4</v>
      </c>
      <c r="B733" t="s">
        <v>69</v>
      </c>
      <c r="C733" s="3">
        <v>0.52704700244372216</v>
      </c>
      <c r="D733" s="3">
        <v>0.52196938837969364</v>
      </c>
      <c r="E733" s="3">
        <v>0.53426662253150625</v>
      </c>
      <c r="F733" s="3">
        <v>0.54169391562262148</v>
      </c>
      <c r="G733" s="3">
        <v>0.52708006140240837</v>
      </c>
    </row>
    <row r="734" spans="1:7" ht="12.75" customHeight="1">
      <c r="A734" t="s">
        <v>4</v>
      </c>
      <c r="B734" t="s">
        <v>70</v>
      </c>
      <c r="C734" s="3">
        <v>5.0748271367823727E-2</v>
      </c>
      <c r="D734" s="3">
        <v>5.2942105414041964E-2</v>
      </c>
      <c r="E734" s="3">
        <v>5.1068469804105524E-2</v>
      </c>
      <c r="F734" s="3">
        <v>4.4911172050620451E-2</v>
      </c>
      <c r="G734" s="3">
        <v>4.5154597426347864E-2</v>
      </c>
    </row>
    <row r="735" spans="1:7" ht="12.75" customHeight="1">
      <c r="A735" t="s">
        <v>4</v>
      </c>
      <c r="B735" t="s">
        <v>71</v>
      </c>
      <c r="C735" s="3">
        <v>0.25333283806622975</v>
      </c>
      <c r="D735" s="3">
        <v>0.2692728202883603</v>
      </c>
      <c r="E735" s="3">
        <v>0.2609703824789284</v>
      </c>
      <c r="F735" s="3">
        <v>0.25663561031927079</v>
      </c>
      <c r="G735" s="3">
        <v>0.25911593944492139</v>
      </c>
    </row>
    <row r="736" spans="1:7" ht="12.75" customHeight="1">
      <c r="A736" t="s">
        <v>4</v>
      </c>
      <c r="B736" t="s">
        <v>368</v>
      </c>
      <c r="C736" s="3">
        <v>0.66099807937204191</v>
      </c>
      <c r="D736" s="3">
        <v>0.64075869546490294</v>
      </c>
      <c r="E736" s="3">
        <v>0.64350147788745748</v>
      </c>
      <c r="F736" s="3">
        <v>0.63070244369018558</v>
      </c>
      <c r="G736" s="3">
        <v>0.64381028319458911</v>
      </c>
    </row>
    <row r="737" spans="1:7" ht="12.75" customHeight="1">
      <c r="A737" t="s">
        <v>4</v>
      </c>
      <c r="B737" t="s">
        <v>72</v>
      </c>
      <c r="C737" s="3">
        <v>0.8005353480052686</v>
      </c>
      <c r="D737" s="3">
        <v>0.74356031580974891</v>
      </c>
      <c r="E737" s="3">
        <v>0.73800538930641246</v>
      </c>
      <c r="F737" s="3">
        <v>0.73445349955286454</v>
      </c>
      <c r="G737" s="3">
        <v>0.72742987619147603</v>
      </c>
    </row>
    <row r="738" spans="1:7" ht="12.75" customHeight="1">
      <c r="A738" t="s">
        <v>4</v>
      </c>
      <c r="B738" t="s">
        <v>73</v>
      </c>
      <c r="C738" s="3">
        <v>0.38124397366611845</v>
      </c>
      <c r="D738" s="3">
        <v>0.34551135577446751</v>
      </c>
      <c r="E738" s="3">
        <v>0.35962968848987559</v>
      </c>
      <c r="F738" s="3">
        <v>0.34071440373784889</v>
      </c>
      <c r="G738" s="3">
        <v>0.37856812981084009</v>
      </c>
    </row>
    <row r="739" spans="1:7" ht="12.75" customHeight="1">
      <c r="A739" t="s">
        <v>4</v>
      </c>
      <c r="B739" t="s">
        <v>74</v>
      </c>
      <c r="C739" s="3">
        <v>0.54451130236090328</v>
      </c>
      <c r="D739" s="3">
        <v>0.59312888980922829</v>
      </c>
      <c r="E739" s="3">
        <v>0.60154478435869396</v>
      </c>
      <c r="F739" s="3">
        <v>0.56852656911288768</v>
      </c>
      <c r="G739" s="3">
        <v>0.60550674689184136</v>
      </c>
    </row>
    <row r="740" spans="1:7" ht="12.75" customHeight="1">
      <c r="A740" t="s">
        <v>4</v>
      </c>
      <c r="B740" t="s">
        <v>75</v>
      </c>
      <c r="C740" s="1">
        <v>19.569404437502111</v>
      </c>
      <c r="D740" s="1">
        <v>18.858493192345353</v>
      </c>
      <c r="E740" s="1">
        <v>20.934573785118566</v>
      </c>
      <c r="F740" s="1">
        <v>19.478943671869242</v>
      </c>
      <c r="G740" s="1">
        <v>18.679113496966359</v>
      </c>
    </row>
    <row r="741" spans="1:7" ht="12.75" customHeight="1">
      <c r="A741" t="s">
        <v>4</v>
      </c>
      <c r="B741" t="s">
        <v>76</v>
      </c>
      <c r="C741" s="1">
        <v>5.1100175439352435</v>
      </c>
      <c r="D741" s="1">
        <v>5.3026505871948411</v>
      </c>
      <c r="E741" s="1">
        <v>4.7767870044283134</v>
      </c>
      <c r="F741" s="1">
        <v>5.1337486100140142</v>
      </c>
      <c r="G741" s="1">
        <v>5.3535731241335851</v>
      </c>
    </row>
    <row r="742" spans="1:7" ht="12.75" customHeight="1">
      <c r="A742" t="s">
        <v>4</v>
      </c>
      <c r="B742" t="s">
        <v>77</v>
      </c>
      <c r="C742" s="1">
        <v>6.452687557688936</v>
      </c>
      <c r="D742" s="1">
        <v>6.9375197422598482</v>
      </c>
      <c r="E742" s="1">
        <v>6.854500296459995</v>
      </c>
      <c r="F742" s="1">
        <v>6.529168380922922</v>
      </c>
      <c r="G742" s="1">
        <v>6.8671047259422044</v>
      </c>
    </row>
    <row r="743" spans="1:7" ht="12.75" customHeight="1">
      <c r="A743" t="s">
        <v>4</v>
      </c>
      <c r="B743" t="s">
        <v>78</v>
      </c>
      <c r="C743" s="3">
        <v>2.2160565901692245E-2</v>
      </c>
      <c r="D743" s="3">
        <v>6.1532977576315352E-2</v>
      </c>
      <c r="E743" s="3">
        <v>6.9396784730356306E-2</v>
      </c>
      <c r="F743" s="3">
        <v>-5.44614158962352E-3</v>
      </c>
      <c r="G743" s="3">
        <v>-3.9983009717860854E-2</v>
      </c>
    </row>
    <row r="744" spans="1:7" ht="12.75" customHeight="1">
      <c r="A744" t="s">
        <v>4</v>
      </c>
      <c r="B744" t="s">
        <v>79</v>
      </c>
      <c r="C744" s="3">
        <v>0.31917111022505407</v>
      </c>
      <c r="D744" s="3">
        <v>0.32679156402986703</v>
      </c>
      <c r="E744" s="3">
        <v>0.34180263135999056</v>
      </c>
      <c r="F744" s="3">
        <v>0.33163325897370477</v>
      </c>
      <c r="G744" s="3">
        <v>0.33507701842806498</v>
      </c>
    </row>
    <row r="745" spans="1:7" ht="12.75" customHeight="1">
      <c r="A745" t="s">
        <v>4</v>
      </c>
      <c r="B745" t="s">
        <v>80</v>
      </c>
      <c r="C745" s="2">
        <v>7262.4232395763511</v>
      </c>
      <c r="D745" s="2">
        <v>7652.8193178058227</v>
      </c>
      <c r="E745" s="2">
        <v>6967.8046410050902</v>
      </c>
      <c r="F745" s="2">
        <v>7574.0478966602086</v>
      </c>
      <c r="G745" s="2">
        <v>8137.6701376499159</v>
      </c>
    </row>
    <row r="746" spans="1:7" ht="12.75" customHeight="1">
      <c r="A746" t="s">
        <v>4</v>
      </c>
      <c r="B746" t="s">
        <v>81</v>
      </c>
      <c r="C746" s="2">
        <v>64071.301196085529</v>
      </c>
      <c r="D746" s="2">
        <v>67973.071914339453</v>
      </c>
      <c r="E746" s="2">
        <v>68919.179163378052</v>
      </c>
      <c r="F746" s="2">
        <v>70362.987197724069</v>
      </c>
      <c r="G746" s="2">
        <v>74506.507577316064</v>
      </c>
    </row>
    <row r="747" spans="1:7" ht="12.75" customHeight="1">
      <c r="A747" t="s">
        <v>4</v>
      </c>
      <c r="B747" t="s">
        <v>82</v>
      </c>
      <c r="C747" s="2">
        <v>82619.9782529902</v>
      </c>
      <c r="D747" s="2">
        <v>88815.996237881642</v>
      </c>
      <c r="E747" s="2">
        <v>91097.818755829809</v>
      </c>
      <c r="F747" s="2">
        <v>91612.560455192026</v>
      </c>
      <c r="G747" s="2">
        <v>100331.49557704177</v>
      </c>
    </row>
    <row r="748" spans="1:7" ht="12.75" customHeight="1">
      <c r="A748" t="s">
        <v>4</v>
      </c>
      <c r="B748" t="s">
        <v>83</v>
      </c>
      <c r="C748" s="3">
        <v>0.28950055189511148</v>
      </c>
      <c r="D748" s="3">
        <v>0.30663502084779543</v>
      </c>
      <c r="E748" s="3">
        <v>0.32180649656136545</v>
      </c>
      <c r="F748" s="3">
        <v>0.30199930536995934</v>
      </c>
      <c r="G748" s="3">
        <v>0.34661385749327855</v>
      </c>
    </row>
    <row r="749" spans="1:7" ht="12.75" customHeight="1">
      <c r="A749" t="s">
        <v>4</v>
      </c>
      <c r="B749" t="s">
        <v>84</v>
      </c>
      <c r="C749" s="3">
        <v>0.7668437011023439</v>
      </c>
      <c r="D749" s="3">
        <v>0.7598855455458271</v>
      </c>
      <c r="E749" s="3">
        <v>0.73926558787874463</v>
      </c>
      <c r="F749" s="3">
        <v>0.79427268798479223</v>
      </c>
      <c r="G749" s="3">
        <v>0.80394810673176187</v>
      </c>
    </row>
    <row r="750" spans="1:7" ht="12.75" customHeight="1">
      <c r="A750" t="s">
        <v>4</v>
      </c>
      <c r="B750" t="s">
        <v>85</v>
      </c>
      <c r="C750" s="3">
        <v>3.7299637303217906E-2</v>
      </c>
      <c r="D750" s="3">
        <v>3.5912023055545569E-2</v>
      </c>
      <c r="E750" s="3">
        <v>3.9320054387621303E-2</v>
      </c>
      <c r="F750" s="3">
        <v>3.7023056648918327E-2</v>
      </c>
      <c r="G750" s="3">
        <v>3.7722927307856778E-2</v>
      </c>
    </row>
    <row r="751" spans="1:7" ht="12.75" customHeight="1">
      <c r="A751" t="s">
        <v>4</v>
      </c>
      <c r="B751" t="s">
        <v>86</v>
      </c>
      <c r="C751" s="2">
        <v>270.88575277865868</v>
      </c>
      <c r="D751" s="2">
        <v>274.82822378096728</v>
      </c>
      <c r="E751" s="2">
        <v>273.97445744664032</v>
      </c>
      <c r="F751" s="2">
        <v>280.41440433967165</v>
      </c>
      <c r="G751" s="2">
        <v>306.97673905788463</v>
      </c>
    </row>
    <row r="752" spans="1:7" ht="12.75" customHeight="1">
      <c r="A752" t="s">
        <v>4</v>
      </c>
      <c r="B752" t="s">
        <v>87</v>
      </c>
      <c r="C752" s="3">
        <v>0.33900192062795814</v>
      </c>
      <c r="D752" s="3">
        <v>0.35924130453509706</v>
      </c>
      <c r="E752" s="3">
        <v>0.35649852211254257</v>
      </c>
      <c r="F752" s="3">
        <v>0.36929755630981448</v>
      </c>
      <c r="G752" s="3">
        <v>0.35618971680541089</v>
      </c>
    </row>
    <row r="753" spans="1:7" ht="12.75" customHeight="1">
      <c r="A753" t="s">
        <v>4</v>
      </c>
      <c r="B753" t="s">
        <v>88</v>
      </c>
      <c r="C753" s="1">
        <v>0.8655191199250194</v>
      </c>
      <c r="D753" s="1">
        <v>0.90316740555869357</v>
      </c>
      <c r="E753" s="1">
        <v>0.92998619270709992</v>
      </c>
      <c r="F753" s="1">
        <v>0.85677551518468253</v>
      </c>
      <c r="G753" s="1">
        <v>0.95538132471590609</v>
      </c>
    </row>
    <row r="754" spans="1:7" ht="12.75" customHeight="1">
      <c r="A754" t="s">
        <v>4</v>
      </c>
      <c r="B754" t="s">
        <v>89</v>
      </c>
      <c r="C754" s="1">
        <v>90.032112586093348</v>
      </c>
      <c r="D754" s="1">
        <v>90.555288380116195</v>
      </c>
      <c r="E754" s="1">
        <v>83.834596066301344</v>
      </c>
      <c r="F754" s="1">
        <v>98.066375900208854</v>
      </c>
      <c r="G754" s="1">
        <v>81.236185086985557</v>
      </c>
    </row>
    <row r="755" spans="1:7" ht="12.75" customHeight="1">
      <c r="A755" t="s">
        <v>4</v>
      </c>
      <c r="B755" t="s">
        <v>90</v>
      </c>
      <c r="C755" s="1">
        <v>42.162627320173684</v>
      </c>
      <c r="D755" s="1">
        <v>41.355675582207198</v>
      </c>
      <c r="E755" s="1">
        <v>40.561834624408213</v>
      </c>
      <c r="F755" s="1">
        <v>35.027328697301911</v>
      </c>
      <c r="G755" s="1">
        <v>37.295152535672251</v>
      </c>
    </row>
    <row r="756" spans="1:7" ht="12.75" customHeight="1">
      <c r="A756" t="s">
        <v>4</v>
      </c>
      <c r="B756" t="s">
        <v>91</v>
      </c>
      <c r="C756" s="1">
        <v>85.814638917556337</v>
      </c>
      <c r="D756" s="1">
        <v>92.038434176600305</v>
      </c>
      <c r="E756" s="1">
        <v>92.500276911033396</v>
      </c>
      <c r="F756" s="1">
        <v>92.45572684775972</v>
      </c>
      <c r="G756" s="1">
        <v>87.669787911183477</v>
      </c>
    </row>
    <row r="757" spans="1:7" ht="12.75" customHeight="1">
      <c r="A757" t="s">
        <v>4</v>
      </c>
      <c r="B757" t="s">
        <v>92</v>
      </c>
      <c r="C757" s="3">
        <v>-2.9424782344836496E-2</v>
      </c>
      <c r="D757" s="3">
        <v>8.2429546724904421E-3</v>
      </c>
      <c r="E757" s="3">
        <v>4.6441014922630933E-2</v>
      </c>
      <c r="F757" s="3">
        <v>-2.7457487177202096E-2</v>
      </c>
      <c r="G757" s="3">
        <v>-2.0457991135331002E-2</v>
      </c>
    </row>
    <row r="758" spans="1:7" ht="12.75" customHeight="1">
      <c r="A758" t="s">
        <v>4</v>
      </c>
      <c r="B758" t="s">
        <v>93</v>
      </c>
      <c r="C758" s="1">
        <v>3.2374018680213639</v>
      </c>
      <c r="D758" s="1">
        <v>4.7489308281292848</v>
      </c>
      <c r="E758" s="1">
        <v>6.956135438415183</v>
      </c>
      <c r="F758" s="1">
        <v>6.1433984222523144</v>
      </c>
      <c r="G758" s="1">
        <v>2.0942103199832625</v>
      </c>
    </row>
    <row r="759" spans="1:7" ht="12.75" customHeight="1">
      <c r="A759" t="s">
        <v>4</v>
      </c>
      <c r="B759" t="s">
        <v>94</v>
      </c>
      <c r="C759" s="4">
        <v>0.2808436448966195</v>
      </c>
      <c r="D759" s="4">
        <v>0.32417215069048366</v>
      </c>
      <c r="E759" s="4">
        <v>0.39889081483640121</v>
      </c>
      <c r="F759" s="4">
        <v>0.17769792959653916</v>
      </c>
      <c r="G759" s="4">
        <v>8.0074056963240034E-2</v>
      </c>
    </row>
    <row r="760" spans="1:7" ht="12.75" customHeight="1">
      <c r="A760" t="s">
        <v>4</v>
      </c>
      <c r="B760" t="s">
        <v>95</v>
      </c>
      <c r="C760" s="2">
        <v>3764.8664772727275</v>
      </c>
      <c r="D760" s="2">
        <v>4062.813513513514</v>
      </c>
      <c r="E760" s="2">
        <v>4029.1184210526308</v>
      </c>
      <c r="F760" s="2">
        <v>3970.4285714285706</v>
      </c>
      <c r="G760" s="2">
        <v>3967.3456090651521</v>
      </c>
    </row>
    <row r="761" spans="1:7" ht="12.75" customHeight="1">
      <c r="A761" t="s">
        <v>4</v>
      </c>
      <c r="B761" t="s">
        <v>96</v>
      </c>
      <c r="C761" s="2">
        <v>693.7111391129032</v>
      </c>
      <c r="D761" s="2">
        <v>755.74050277905224</v>
      </c>
      <c r="E761" s="2">
        <v>764.20090648854955</v>
      </c>
      <c r="F761" s="2">
        <v>835.66595689431301</v>
      </c>
      <c r="G761" s="2">
        <v>834.00974440079597</v>
      </c>
    </row>
    <row r="762" spans="1:7" ht="12.75" customHeight="1">
      <c r="A762" t="s">
        <v>4</v>
      </c>
      <c r="B762" t="s">
        <v>97</v>
      </c>
      <c r="C762" s="2">
        <v>9673.2335766423348</v>
      </c>
      <c r="D762" s="2">
        <v>10893.050724637682</v>
      </c>
      <c r="E762" s="2">
        <v>10275.604026845638</v>
      </c>
      <c r="F762" s="2">
        <v>10846.048780487808</v>
      </c>
      <c r="G762" s="2">
        <v>11385.959349593493</v>
      </c>
    </row>
    <row r="763" spans="1:7" ht="12.75" customHeight="1">
      <c r="A763" t="s">
        <v>4</v>
      </c>
      <c r="B763" t="s">
        <v>98</v>
      </c>
      <c r="C763" s="2">
        <v>6393.98881547773</v>
      </c>
      <c r="D763" s="2">
        <v>6979.8169719518555</v>
      </c>
      <c r="E763" s="2">
        <v>6612.366377461477</v>
      </c>
      <c r="F763" s="2">
        <v>6840.6294702366195</v>
      </c>
      <c r="G763" s="2">
        <v>7330.3977133038661</v>
      </c>
    </row>
    <row r="764" spans="1:7" ht="12.75" customHeight="1">
      <c r="A764" t="s">
        <v>4</v>
      </c>
      <c r="B764" t="s">
        <v>105</v>
      </c>
      <c r="C764" s="3">
        <v>0.54676680252685816</v>
      </c>
      <c r="D764" s="3">
        <v>0.54579402434044821</v>
      </c>
      <c r="E764" s="3">
        <v>0.55266039755266005</v>
      </c>
      <c r="F764" s="3">
        <v>0.56045995990776065</v>
      </c>
      <c r="G764" s="3">
        <v>0.56795045118389209</v>
      </c>
    </row>
    <row r="765" spans="1:7" ht="12.75" customHeight="1">
      <c r="A765" t="s">
        <v>4</v>
      </c>
      <c r="B765" t="s">
        <v>106</v>
      </c>
      <c r="C765" s="3">
        <v>0.14392758173774042</v>
      </c>
      <c r="D765" s="3">
        <v>0.13922587454401539</v>
      </c>
      <c r="E765" s="3">
        <v>0.13831166067479833</v>
      </c>
      <c r="F765" s="3">
        <v>0.13528481305628345</v>
      </c>
      <c r="G765" s="3">
        <v>0.13634858796062688</v>
      </c>
    </row>
    <row r="766" spans="1:7" ht="12.75" customHeight="1">
      <c r="A766" t="s">
        <v>4</v>
      </c>
      <c r="B766" t="s">
        <v>107</v>
      </c>
      <c r="C766" s="3">
        <v>0.30930561573540188</v>
      </c>
      <c r="D766" s="3">
        <v>0.3149801011155362</v>
      </c>
      <c r="E766" s="3">
        <v>0.30902794177254167</v>
      </c>
      <c r="F766" s="3">
        <v>0.30425522703595559</v>
      </c>
      <c r="G766" s="3">
        <v>0.29570096085548075</v>
      </c>
    </row>
    <row r="767" spans="1:7" ht="12.75" customHeight="1">
      <c r="A767" t="s">
        <v>4</v>
      </c>
      <c r="B767" t="s">
        <v>99</v>
      </c>
      <c r="C767" s="3">
        <v>0</v>
      </c>
      <c r="D767" s="3">
        <v>0</v>
      </c>
      <c r="E767" s="3">
        <v>0</v>
      </c>
      <c r="F767" s="3">
        <v>0</v>
      </c>
      <c r="G767" s="3">
        <v>0</v>
      </c>
    </row>
    <row r="768" spans="1:7" ht="12.75" customHeight="1">
      <c r="A768" t="s">
        <v>4</v>
      </c>
      <c r="B768" t="s">
        <v>108</v>
      </c>
      <c r="C768" s="3">
        <v>0.66218974940803677</v>
      </c>
      <c r="D768" s="3">
        <v>0.63335976550611917</v>
      </c>
      <c r="E768" s="3">
        <v>0.63382348893597995</v>
      </c>
      <c r="F768" s="3">
        <v>0.6526560710706798</v>
      </c>
      <c r="G768" s="3">
        <v>0.64171719087425738</v>
      </c>
    </row>
    <row r="769" spans="1:7" ht="12.75" customHeight="1">
      <c r="A769" t="s">
        <v>4</v>
      </c>
      <c r="B769" t="s">
        <v>109</v>
      </c>
      <c r="C769" s="3">
        <v>8.3013135581240932E-2</v>
      </c>
      <c r="D769" s="3">
        <v>7.5073691567598216E-2</v>
      </c>
      <c r="E769" s="3">
        <v>7.7297381827760692E-2</v>
      </c>
      <c r="F769" s="3">
        <v>7.3082774415093435E-2</v>
      </c>
      <c r="G769" s="3">
        <v>8.0174596917710714E-2</v>
      </c>
    </row>
    <row r="770" spans="1:7" ht="12.75" customHeight="1">
      <c r="A770" t="s">
        <v>4</v>
      </c>
      <c r="B770" t="s">
        <v>110</v>
      </c>
      <c r="C770" s="3">
        <v>0.25479711501072222</v>
      </c>
      <c r="D770" s="3">
        <v>0.29156654292628276</v>
      </c>
      <c r="E770" s="3">
        <v>0.28887912923625925</v>
      </c>
      <c r="F770" s="3">
        <v>0.27426115451422717</v>
      </c>
      <c r="G770" s="3">
        <v>0.278108212208032</v>
      </c>
    </row>
    <row r="771" spans="1:7" ht="12.75" customHeight="1">
      <c r="A771" t="s">
        <v>4</v>
      </c>
      <c r="B771" t="s">
        <v>100</v>
      </c>
      <c r="C771" s="5">
        <v>0</v>
      </c>
      <c r="D771" s="5">
        <v>0</v>
      </c>
      <c r="E771" s="5">
        <v>0</v>
      </c>
      <c r="F771" s="5">
        <v>0</v>
      </c>
      <c r="G771" s="5">
        <v>0</v>
      </c>
    </row>
    <row r="772" spans="1:7" ht="12.75" customHeight="1">
      <c r="A772" t="s">
        <v>4</v>
      </c>
      <c r="B772" t="s">
        <v>101</v>
      </c>
      <c r="C772" s="2">
        <v>-110259</v>
      </c>
      <c r="D772" s="2">
        <v>-158312</v>
      </c>
      <c r="E772" s="2">
        <v>-181583</v>
      </c>
      <c r="F772" s="2">
        <v>-220183.99999999997</v>
      </c>
      <c r="G772" s="2">
        <v>-211982.00000000012</v>
      </c>
    </row>
    <row r="773" spans="1:7" ht="12.75" customHeight="1">
      <c r="A773" t="s">
        <v>9</v>
      </c>
      <c r="B773" t="s">
        <v>46</v>
      </c>
      <c r="C773" s="1">
        <v>27.534246575342465</v>
      </c>
      <c r="D773" s="1">
        <v>28.482191780821918</v>
      </c>
      <c r="E773" s="1">
        <v>28.068493150684933</v>
      </c>
      <c r="F773" s="1">
        <v>27.989041095890411</v>
      </c>
      <c r="G773" s="1">
        <v>27.863387978142075</v>
      </c>
    </row>
    <row r="774" spans="1:7" ht="12.75" customHeight="1">
      <c r="A774" t="s">
        <v>4</v>
      </c>
      <c r="B774" t="s">
        <v>47</v>
      </c>
      <c r="C774" s="1">
        <v>9.8722986247544178</v>
      </c>
      <c r="D774" s="1">
        <v>9.7890772128060259</v>
      </c>
      <c r="E774" s="1">
        <v>9.4423963133640569</v>
      </c>
      <c r="F774" s="1">
        <v>9.6650898770104039</v>
      </c>
      <c r="G774" s="1">
        <v>9.9492682926829286</v>
      </c>
    </row>
    <row r="775" spans="1:7" ht="12.75" customHeight="1">
      <c r="A775" t="s">
        <v>4</v>
      </c>
      <c r="B775" t="s">
        <v>48</v>
      </c>
      <c r="C775" s="1">
        <v>3.7569060773480656</v>
      </c>
      <c r="D775" s="1">
        <v>3.7690355329949243</v>
      </c>
      <c r="E775" s="1">
        <v>3.4974747474747478</v>
      </c>
      <c r="F775" s="1">
        <v>3.6516587677725121</v>
      </c>
      <c r="G775" s="1">
        <v>3.5287958115183251</v>
      </c>
    </row>
    <row r="776" spans="1:7" ht="12.75" customHeight="1">
      <c r="A776" t="s">
        <v>4</v>
      </c>
      <c r="B776" t="s">
        <v>49</v>
      </c>
      <c r="C776" s="2">
        <v>6414.9266446202364</v>
      </c>
      <c r="D776" s="2">
        <v>6340.8049059613577</v>
      </c>
      <c r="E776" s="2">
        <v>7129.272850876805</v>
      </c>
      <c r="F776" s="2">
        <v>7540.593420166957</v>
      </c>
      <c r="G776" s="2">
        <v>7552.1357081341066</v>
      </c>
    </row>
    <row r="777" spans="1:7" ht="12.75" customHeight="1">
      <c r="A777" t="s">
        <v>4</v>
      </c>
      <c r="B777" t="s">
        <v>50</v>
      </c>
      <c r="C777" s="2">
        <v>24100.276896915799</v>
      </c>
      <c r="D777" s="2">
        <v>23898.718998356897</v>
      </c>
      <c r="E777" s="2">
        <v>24934.45176379893</v>
      </c>
      <c r="F777" s="2">
        <v>27535.674076960382</v>
      </c>
      <c r="G777" s="2">
        <v>26649.944854881614</v>
      </c>
    </row>
    <row r="778" spans="1:7" ht="12.75" customHeight="1">
      <c r="A778" t="s">
        <v>4</v>
      </c>
      <c r="B778" t="s">
        <v>51</v>
      </c>
      <c r="C778" s="1">
        <v>3.7260273972602738</v>
      </c>
      <c r="D778" s="1">
        <v>4.0684931506849313</v>
      </c>
      <c r="E778" s="1">
        <v>3.794520547945206</v>
      </c>
      <c r="F778" s="1">
        <v>4.2219178082191791</v>
      </c>
      <c r="G778" s="1">
        <v>3.6830601092896176</v>
      </c>
    </row>
    <row r="779" spans="1:7" ht="12.75" customHeight="1">
      <c r="A779" t="s">
        <v>4</v>
      </c>
      <c r="B779" t="s">
        <v>358</v>
      </c>
      <c r="C779" s="2">
        <v>362.00000000000006</v>
      </c>
      <c r="D779" s="2">
        <v>393.99999999999994</v>
      </c>
      <c r="E779" s="2">
        <v>396</v>
      </c>
      <c r="F779" s="2">
        <v>422.00000000000006</v>
      </c>
      <c r="G779" s="2">
        <v>381.99999999999994</v>
      </c>
    </row>
    <row r="780" spans="1:7" ht="12.75" customHeight="1">
      <c r="A780" t="s">
        <v>4</v>
      </c>
      <c r="B780" t="s">
        <v>356</v>
      </c>
      <c r="C780" s="2">
        <v>1360</v>
      </c>
      <c r="D780" s="2">
        <v>1485</v>
      </c>
      <c r="E780" s="2">
        <v>1385.0000000000002</v>
      </c>
      <c r="F780" s="2">
        <v>1541.0000000000002</v>
      </c>
      <c r="G780" s="2">
        <v>1348</v>
      </c>
    </row>
    <row r="781" spans="1:7" ht="12.75" customHeight="1">
      <c r="A781" t="s">
        <v>4</v>
      </c>
      <c r="B781" t="s">
        <v>52</v>
      </c>
      <c r="C781" s="1">
        <v>11.826751805859027</v>
      </c>
      <c r="D781" s="1">
        <v>12.811465318581613</v>
      </c>
      <c r="E781" s="1">
        <v>11.917723355796523</v>
      </c>
      <c r="F781" s="1">
        <v>11.664814210898275</v>
      </c>
      <c r="G781" s="1">
        <v>12.440860696691637</v>
      </c>
    </row>
    <row r="782" spans="1:7" ht="12.75" customHeight="1">
      <c r="A782" t="s">
        <v>4</v>
      </c>
      <c r="B782" t="s">
        <v>53</v>
      </c>
      <c r="C782" s="1">
        <v>11.566264644438105</v>
      </c>
      <c r="D782" s="1">
        <v>13.244199254137586</v>
      </c>
      <c r="E782" s="1">
        <v>12.039730583535192</v>
      </c>
      <c r="F782" s="1">
        <v>12.880271998346156</v>
      </c>
      <c r="G782" s="1">
        <v>11.672264869796061</v>
      </c>
    </row>
    <row r="783" spans="1:7" ht="12.75" customHeight="1">
      <c r="A783" t="s">
        <v>4</v>
      </c>
      <c r="B783" t="s">
        <v>54</v>
      </c>
      <c r="C783" s="1">
        <v>12.253267766616979</v>
      </c>
      <c r="D783" s="1">
        <v>12.178380691442257</v>
      </c>
      <c r="E783" s="1">
        <v>11.735154752369208</v>
      </c>
      <c r="F783" s="1">
        <v>10.068447561290171</v>
      </c>
      <c r="G783" s="1">
        <v>13.643913588023244</v>
      </c>
    </row>
    <row r="784" spans="1:7" ht="12.75" customHeight="1">
      <c r="A784" t="s">
        <v>4</v>
      </c>
      <c r="B784" t="s">
        <v>55</v>
      </c>
      <c r="C784" s="3">
        <v>0.31113833992245366</v>
      </c>
      <c r="D784" s="3">
        <v>0.28431487541954975</v>
      </c>
      <c r="E784" s="3">
        <v>0.29483357223503792</v>
      </c>
      <c r="F784" s="3">
        <v>0.29994150007916848</v>
      </c>
      <c r="G784" s="3">
        <v>0.27513989759921414</v>
      </c>
    </row>
    <row r="785" spans="1:7" ht="12.75" customHeight="1">
      <c r="A785" t="s">
        <v>4</v>
      </c>
      <c r="B785" t="s">
        <v>56</v>
      </c>
      <c r="C785" s="2">
        <v>716131.22857142857</v>
      </c>
      <c r="D785" s="2">
        <v>748651.82857142854</v>
      </c>
      <c r="E785" s="2">
        <v>803056.34285714291</v>
      </c>
      <c r="F785" s="2">
        <v>856483</v>
      </c>
      <c r="G785" s="2">
        <v>766274.91428571427</v>
      </c>
    </row>
    <row r="786" spans="1:7" ht="12.75" customHeight="1">
      <c r="A786" t="s">
        <v>4</v>
      </c>
      <c r="B786" t="s">
        <v>57</v>
      </c>
      <c r="C786" s="2">
        <v>489577.42857142858</v>
      </c>
      <c r="D786" s="2">
        <v>516721.25714285712</v>
      </c>
      <c r="E786" s="2">
        <v>600966.54285714286</v>
      </c>
      <c r="F786" s="2">
        <v>517621.57142857142</v>
      </c>
      <c r="G786" s="2">
        <v>567682.74285714282</v>
      </c>
    </row>
    <row r="787" spans="1:7" ht="12.75" customHeight="1">
      <c r="A787" t="s">
        <v>4</v>
      </c>
      <c r="B787" t="s">
        <v>58</v>
      </c>
      <c r="C787" s="3">
        <v>0.22797187921093393</v>
      </c>
      <c r="D787" s="3">
        <v>0.2071563791514919</v>
      </c>
      <c r="E787" s="3">
        <v>0.2097457855131811</v>
      </c>
      <c r="F787" s="3">
        <v>0.20139858945651548</v>
      </c>
      <c r="G787" s="3">
        <v>0.20143585245202056</v>
      </c>
    </row>
    <row r="788" spans="1:7" ht="12.75" customHeight="1">
      <c r="A788" t="s">
        <v>4</v>
      </c>
      <c r="B788" t="s">
        <v>59</v>
      </c>
      <c r="C788" s="1">
        <v>9.1465705379172757</v>
      </c>
      <c r="D788" s="1">
        <v>7.9673288203043739</v>
      </c>
      <c r="E788" s="1">
        <v>6.1341642552898801</v>
      </c>
      <c r="F788" s="1">
        <v>5.579458223086176</v>
      </c>
      <c r="G788" s="1">
        <v>5.4426756197512089</v>
      </c>
    </row>
    <row r="789" spans="1:7" ht="12.75" customHeight="1">
      <c r="A789" t="s">
        <v>4</v>
      </c>
      <c r="B789" t="s">
        <v>60</v>
      </c>
      <c r="C789" s="1">
        <v>5.0145696260403074</v>
      </c>
      <c r="D789" s="1">
        <v>4.6528934983923156</v>
      </c>
      <c r="E789" s="1">
        <v>4.6833099865184513</v>
      </c>
      <c r="F789" s="1">
        <v>5.2024005453992341</v>
      </c>
      <c r="G789" s="1">
        <v>4.8798228226365232</v>
      </c>
    </row>
    <row r="790" spans="1:7" ht="12.75" customHeight="1">
      <c r="A790" t="s">
        <v>4</v>
      </c>
      <c r="B790" t="s">
        <v>61</v>
      </c>
      <c r="C790" s="3">
        <v>0.73656590001762612</v>
      </c>
      <c r="D790" s="3">
        <v>1.5709233292514559</v>
      </c>
      <c r="E790" s="3">
        <v>1.7199753375348878</v>
      </c>
      <c r="F790" s="3">
        <v>1.3020339872967053</v>
      </c>
      <c r="G790" s="3">
        <v>1.8232437155804837</v>
      </c>
    </row>
    <row r="791" spans="1:7" ht="12.75" customHeight="1">
      <c r="A791" t="s">
        <v>4</v>
      </c>
      <c r="B791" t="s">
        <v>62</v>
      </c>
      <c r="C791" s="1">
        <v>3.6935609898054307</v>
      </c>
      <c r="D791" s="1">
        <v>7.3093389451469104</v>
      </c>
      <c r="E791" s="1">
        <v>8.0551776748425823</v>
      </c>
      <c r="F791" s="1">
        <v>6.7737023256407198</v>
      </c>
      <c r="G791" s="1">
        <v>8.8971062945182577</v>
      </c>
    </row>
    <row r="792" spans="1:7" ht="12.75" customHeight="1">
      <c r="A792" t="s">
        <v>4</v>
      </c>
      <c r="B792" t="s">
        <v>63</v>
      </c>
      <c r="C792" s="3">
        <v>3.2129524632334892E-2</v>
      </c>
      <c r="D792" s="3">
        <v>6.5146496015858729E-2</v>
      </c>
      <c r="E792" s="3">
        <v>7.582459238017937E-2</v>
      </c>
      <c r="F792" s="3">
        <v>6.8928025822171321E-2</v>
      </c>
      <c r="G792" s="3">
        <v>9.8357983970163029E-2</v>
      </c>
    </row>
    <row r="793" spans="1:7" ht="12.75" customHeight="1">
      <c r="A793" t="s">
        <v>4</v>
      </c>
      <c r="B793" t="s">
        <v>64</v>
      </c>
      <c r="C793" s="3">
        <v>0.45435766283502371</v>
      </c>
      <c r="D793" s="3">
        <v>0.48570754441574665</v>
      </c>
      <c r="E793" s="3">
        <v>0.50347635566560323</v>
      </c>
      <c r="F793" s="3">
        <v>0.56299036760068943</v>
      </c>
      <c r="G793" s="3">
        <v>0.5659108435046768</v>
      </c>
    </row>
    <row r="794" spans="1:7" ht="12.75" customHeight="1">
      <c r="A794" t="s">
        <v>4</v>
      </c>
      <c r="B794" t="s">
        <v>65</v>
      </c>
      <c r="C794" s="3">
        <v>1.9514596470710306E-2</v>
      </c>
      <c r="D794" s="3">
        <v>1.5835483594629753E-2</v>
      </c>
      <c r="E794" s="3">
        <v>1.7499900109106743E-2</v>
      </c>
      <c r="F794" s="3">
        <v>1.9906474634575351E-2</v>
      </c>
      <c r="G794" s="3">
        <v>1.7500026173510774E-2</v>
      </c>
    </row>
    <row r="795" spans="1:7" ht="12.75" customHeight="1">
      <c r="A795" t="s">
        <v>4</v>
      </c>
      <c r="B795" t="s">
        <v>66</v>
      </c>
      <c r="C795" s="3">
        <v>8.293354259959064E-3</v>
      </c>
      <c r="D795" s="3">
        <v>9.7540882651173319E-3</v>
      </c>
      <c r="E795" s="3">
        <v>9.9999471383003871E-3</v>
      </c>
      <c r="F795" s="3">
        <v>7.9186887110579765E-3</v>
      </c>
      <c r="G795" s="3">
        <v>1.0000014942695239E-2</v>
      </c>
    </row>
    <row r="796" spans="1:7" ht="12.75" customHeight="1">
      <c r="A796" t="s">
        <v>4</v>
      </c>
      <c r="B796" t="s">
        <v>67</v>
      </c>
      <c r="C796" s="3">
        <v>2.6849915266932617E-2</v>
      </c>
      <c r="D796" s="3">
        <v>1.9306165987528927E-2</v>
      </c>
      <c r="E796" s="3">
        <v>3.2055092173976379E-4</v>
      </c>
      <c r="F796" s="3">
        <v>-7.8654565149155779E-4</v>
      </c>
      <c r="G796" s="3">
        <v>-8.0621083191674981E-9</v>
      </c>
    </row>
    <row r="797" spans="1:7" ht="12.75" customHeight="1">
      <c r="A797" t="s">
        <v>4</v>
      </c>
      <c r="B797" t="s">
        <v>68</v>
      </c>
      <c r="C797" s="3">
        <v>0.10466104562185415</v>
      </c>
      <c r="D797" s="3">
        <v>5.2920840560825029E-2</v>
      </c>
      <c r="E797" s="3">
        <v>1.5768813002253062E-2</v>
      </c>
      <c r="F797" s="3">
        <v>-3.9806719728037225E-2</v>
      </c>
      <c r="G797" s="3">
        <v>1.3690799381648583E-2</v>
      </c>
    </row>
    <row r="798" spans="1:7" ht="12.75" customHeight="1">
      <c r="A798" t="s">
        <v>4</v>
      </c>
      <c r="B798" t="s">
        <v>69</v>
      </c>
      <c r="C798" s="3">
        <v>0.52031538253541965</v>
      </c>
      <c r="D798" s="3">
        <v>0.51945443610927933</v>
      </c>
      <c r="E798" s="3">
        <v>0.51856499444897997</v>
      </c>
      <c r="F798" s="3">
        <v>0.53237111129038428</v>
      </c>
      <c r="G798" s="3">
        <v>0.51956643151115567</v>
      </c>
    </row>
    <row r="799" spans="1:7" ht="12.75" customHeight="1">
      <c r="A799" t="s">
        <v>4</v>
      </c>
      <c r="B799" t="s">
        <v>70</v>
      </c>
      <c r="C799" s="3">
        <v>5.6430886907114494E-2</v>
      </c>
      <c r="D799" s="3">
        <v>6.2137221668747085E-2</v>
      </c>
      <c r="E799" s="3">
        <v>5.5545636740680686E-2</v>
      </c>
      <c r="F799" s="3">
        <v>5.5963765248419471E-2</v>
      </c>
      <c r="G799" s="3">
        <v>5.0581718173915075E-2</v>
      </c>
    </row>
    <row r="800" spans="1:7" ht="12.75" customHeight="1">
      <c r="A800" t="s">
        <v>4</v>
      </c>
      <c r="B800" t="s">
        <v>71</v>
      </c>
      <c r="C800" s="3">
        <v>0.21703356486266412</v>
      </c>
      <c r="D800" s="3">
        <v>0.21790109113928824</v>
      </c>
      <c r="E800" s="3">
        <v>0.21868962894896457</v>
      </c>
      <c r="F800" s="3">
        <v>0.21350304221911096</v>
      </c>
      <c r="G800" s="3">
        <v>0.2148951831793601</v>
      </c>
    </row>
    <row r="801" spans="1:7" ht="12.75" customHeight="1">
      <c r="A801" t="s">
        <v>4</v>
      </c>
      <c r="B801" t="s">
        <v>368</v>
      </c>
      <c r="C801" s="3">
        <v>0.54564233742186885</v>
      </c>
      <c r="D801" s="3">
        <v>0.51429245488588637</v>
      </c>
      <c r="E801" s="3">
        <v>0.49652364433439689</v>
      </c>
      <c r="F801" s="3">
        <v>0.43700963784838714</v>
      </c>
      <c r="G801" s="3">
        <v>0.43408915396383907</v>
      </c>
    </row>
    <row r="802" spans="1:7" ht="12.75" customHeight="1">
      <c r="A802" t="s">
        <v>4</v>
      </c>
      <c r="B802" t="s">
        <v>72</v>
      </c>
      <c r="C802" s="3">
        <v>0.54224941121183423</v>
      </c>
      <c r="D802" s="3">
        <v>0.51145739442696725</v>
      </c>
      <c r="E802" s="3">
        <v>0.50381748427262385</v>
      </c>
      <c r="F802" s="3">
        <v>0.43222824967500767</v>
      </c>
      <c r="G802" s="3">
        <v>0.39954956677773218</v>
      </c>
    </row>
    <row r="803" spans="1:7" ht="12.75" customHeight="1">
      <c r="A803" t="s">
        <v>4</v>
      </c>
      <c r="B803" t="s">
        <v>73</v>
      </c>
      <c r="C803" s="3">
        <v>0.25543331243670431</v>
      </c>
      <c r="D803" s="3">
        <v>0.22201724571679338</v>
      </c>
      <c r="E803" s="3">
        <v>9.7239523704704747E-2</v>
      </c>
      <c r="F803" s="3">
        <v>0.10527458437708095</v>
      </c>
      <c r="G803" s="3">
        <v>0.28223459304909349</v>
      </c>
    </row>
    <row r="804" spans="1:7" ht="12.75" customHeight="1">
      <c r="A804" t="s">
        <v>4</v>
      </c>
      <c r="B804" t="s">
        <v>74</v>
      </c>
      <c r="C804" s="3">
        <v>0.62826216578445027</v>
      </c>
      <c r="D804" s="3">
        <v>0.60714006090524819</v>
      </c>
      <c r="E804" s="3">
        <v>0.61112782727590387</v>
      </c>
      <c r="F804" s="3">
        <v>0.54595241203387068</v>
      </c>
      <c r="G804" s="3">
        <v>0.54037897433293058</v>
      </c>
    </row>
    <row r="805" spans="1:7" ht="12.75" customHeight="1">
      <c r="A805" t="s">
        <v>4</v>
      </c>
      <c r="B805" t="s">
        <v>75</v>
      </c>
      <c r="C805" s="1">
        <v>20.450544008608254</v>
      </c>
      <c r="D805" s="1">
        <v>20.414697057184025</v>
      </c>
      <c r="E805" s="1">
        <v>22.078887738856626</v>
      </c>
      <c r="F805" s="1">
        <v>23.77011449158956</v>
      </c>
      <c r="G805" s="1">
        <v>22.913728293134209</v>
      </c>
    </row>
    <row r="806" spans="1:7" ht="12.75" customHeight="1">
      <c r="A806" t="s">
        <v>4</v>
      </c>
      <c r="B806" t="s">
        <v>76</v>
      </c>
      <c r="C806" s="1">
        <v>4.8898454710010144</v>
      </c>
      <c r="D806" s="1">
        <v>4.8984317386580827</v>
      </c>
      <c r="E806" s="1">
        <v>4.5292136625166153</v>
      </c>
      <c r="F806" s="1">
        <v>4.2069633293260917</v>
      </c>
      <c r="G806" s="1">
        <v>4.3641959405603865</v>
      </c>
    </row>
    <row r="807" spans="1:7" ht="12.75" customHeight="1">
      <c r="A807" t="s">
        <v>4</v>
      </c>
      <c r="B807" t="s">
        <v>77</v>
      </c>
      <c r="C807" s="1">
        <v>4.7507006035541481</v>
      </c>
      <c r="D807" s="1">
        <v>4.7437270595045042</v>
      </c>
      <c r="E807" s="1">
        <v>4.7267331608675196</v>
      </c>
      <c r="F807" s="1">
        <v>4.2050523141862293</v>
      </c>
      <c r="G807" s="1">
        <v>4.5140937684891291</v>
      </c>
    </row>
    <row r="808" spans="1:7" ht="12.75" customHeight="1">
      <c r="A808" t="s">
        <v>4</v>
      </c>
      <c r="B808" t="s">
        <v>78</v>
      </c>
      <c r="C808" s="3">
        <v>0.11639873257891005</v>
      </c>
      <c r="D808" s="3">
        <v>5.4546798199501041E-2</v>
      </c>
      <c r="E808" s="3">
        <v>1.5577455681411294E-2</v>
      </c>
      <c r="F808" s="3">
        <v>-3.6929257168885295E-2</v>
      </c>
      <c r="G808" s="3">
        <v>1.3859132441253809E-2</v>
      </c>
    </row>
    <row r="809" spans="1:7" ht="12.75" customHeight="1">
      <c r="A809" t="s">
        <v>4</v>
      </c>
      <c r="B809" t="s">
        <v>79</v>
      </c>
      <c r="C809" s="3">
        <v>0.33226014164862511</v>
      </c>
      <c r="D809" s="3">
        <v>0.397550649428903</v>
      </c>
      <c r="E809" s="3">
        <v>0.39246333690433216</v>
      </c>
      <c r="F809" s="3">
        <v>0.37867665868110173</v>
      </c>
      <c r="G809" s="3">
        <v>0.39739310636026642</v>
      </c>
    </row>
    <row r="810" spans="1:7" ht="12.75" customHeight="1">
      <c r="A810" t="s">
        <v>4</v>
      </c>
      <c r="B810" t="s">
        <v>80</v>
      </c>
      <c r="C810" s="2">
        <v>7855.5800855900907</v>
      </c>
      <c r="D810" s="2">
        <v>8429.7328151111142</v>
      </c>
      <c r="E810" s="2">
        <v>7691.9450478397202</v>
      </c>
      <c r="F810" s="2">
        <v>7236.3934705807078</v>
      </c>
      <c r="G810" s="2">
        <v>7555.0861643741546</v>
      </c>
    </row>
    <row r="811" spans="1:7" ht="12.75" customHeight="1">
      <c r="A811" t="s">
        <v>4</v>
      </c>
      <c r="B811" t="s">
        <v>81</v>
      </c>
      <c r="C811" s="2">
        <v>61609.853991328753</v>
      </c>
      <c r="D811" s="2">
        <v>65460.685769478434</v>
      </c>
      <c r="E811" s="2">
        <v>66509.628367915764</v>
      </c>
      <c r="F811" s="2">
        <v>68757.932730195753</v>
      </c>
      <c r="G811" s="2">
        <v>69003.692466397668</v>
      </c>
    </row>
    <row r="812" spans="1:7" ht="12.75" customHeight="1">
      <c r="A812" t="s">
        <v>4</v>
      </c>
      <c r="B812" t="s">
        <v>82</v>
      </c>
      <c r="C812" s="2">
        <v>78587.709736036762</v>
      </c>
      <c r="D812" s="2">
        <v>88311.390856406957</v>
      </c>
      <c r="E812" s="2">
        <v>88801.34406937132</v>
      </c>
      <c r="F812" s="2">
        <v>89685.73590139646</v>
      </c>
      <c r="G812" s="2">
        <v>92033.590218149795</v>
      </c>
    </row>
    <row r="813" spans="1:7" ht="12.75" customHeight="1">
      <c r="A813" t="s">
        <v>4</v>
      </c>
      <c r="B813" t="s">
        <v>83</v>
      </c>
      <c r="C813" s="3">
        <v>0.27557045902263505</v>
      </c>
      <c r="D813" s="3">
        <v>0.34907524750654012</v>
      </c>
      <c r="E813" s="3">
        <v>0.33516524221339788</v>
      </c>
      <c r="F813" s="3">
        <v>0.30436929006171309</v>
      </c>
      <c r="G813" s="3">
        <v>0.33374877384955753</v>
      </c>
    </row>
    <row r="814" spans="1:7" ht="12.75" customHeight="1">
      <c r="A814" t="s">
        <v>4</v>
      </c>
      <c r="B814" t="s">
        <v>84</v>
      </c>
      <c r="C814" s="3">
        <v>0.61129528902083452</v>
      </c>
      <c r="D814" s="3">
        <v>0.61908786984093145</v>
      </c>
      <c r="E814" s="3">
        <v>0.60984586812796848</v>
      </c>
      <c r="F814" s="3">
        <v>0.63890938625199145</v>
      </c>
      <c r="G814" s="3">
        <v>0.6265272925884644</v>
      </c>
    </row>
    <row r="815" spans="1:7" ht="12.75" customHeight="1">
      <c r="A815" t="s">
        <v>4</v>
      </c>
      <c r="B815" t="s">
        <v>85</v>
      </c>
      <c r="C815" s="3">
        <v>4.612240556569696E-2</v>
      </c>
      <c r="D815" s="3">
        <v>4.3089585840180716E-2</v>
      </c>
      <c r="E815" s="3">
        <v>4.5217242248642465E-2</v>
      </c>
      <c r="F815" s="3">
        <v>4.7970629569115887E-2</v>
      </c>
      <c r="G815" s="3">
        <v>4.7206272684757057E-2</v>
      </c>
    </row>
    <row r="816" spans="1:7" ht="12.75" customHeight="1">
      <c r="A816" t="s">
        <v>4</v>
      </c>
      <c r="B816" t="s">
        <v>86</v>
      </c>
      <c r="C816" s="2">
        <v>362.31825066139862</v>
      </c>
      <c r="D816" s="2">
        <v>363.23369574651855</v>
      </c>
      <c r="E816" s="2">
        <v>347.80854259141438</v>
      </c>
      <c r="F816" s="2">
        <v>347.13435059359603</v>
      </c>
      <c r="G816" s="2">
        <v>356.6474576322816</v>
      </c>
    </row>
    <row r="817" spans="1:7" ht="12.75" customHeight="1">
      <c r="A817" t="s">
        <v>4</v>
      </c>
      <c r="B817" t="s">
        <v>87</v>
      </c>
      <c r="C817" s="3">
        <v>0.46048008910222982</v>
      </c>
      <c r="D817" s="3">
        <v>0.49273113672790447</v>
      </c>
      <c r="E817" s="3">
        <v>0.50642952324151236</v>
      </c>
      <c r="F817" s="3">
        <v>0.56628636948025224</v>
      </c>
      <c r="G817" s="3">
        <v>0.56914684374584479</v>
      </c>
    </row>
    <row r="818" spans="1:7" ht="12.75" customHeight="1">
      <c r="A818" t="s">
        <v>4</v>
      </c>
      <c r="B818" t="s">
        <v>88</v>
      </c>
      <c r="C818" s="1">
        <v>1.7737110623716392</v>
      </c>
      <c r="D818" s="1">
        <v>1.4629894137793182</v>
      </c>
      <c r="E818" s="1">
        <v>1.7578992957823207</v>
      </c>
      <c r="F818" s="1">
        <v>1.4573667277374234</v>
      </c>
      <c r="G818" s="1">
        <v>1.3414622523376516</v>
      </c>
    </row>
    <row r="819" spans="1:7" ht="12.75" customHeight="1">
      <c r="A819" t="s">
        <v>4</v>
      </c>
      <c r="B819" t="s">
        <v>89</v>
      </c>
      <c r="C819" s="1">
        <v>58.515534321999866</v>
      </c>
      <c r="D819" s="1">
        <v>72.278112303892684</v>
      </c>
      <c r="E819" s="1">
        <v>53.483220063544252</v>
      </c>
      <c r="F819" s="1">
        <v>76.208342743141174</v>
      </c>
      <c r="G819" s="1">
        <v>71.407589936117986</v>
      </c>
    </row>
    <row r="820" spans="1:7" ht="12.75" customHeight="1">
      <c r="A820" t="s">
        <v>4</v>
      </c>
      <c r="B820" t="s">
        <v>90</v>
      </c>
      <c r="C820" s="1">
        <v>42.721459077566642</v>
      </c>
      <c r="D820" s="1">
        <v>41.745091287619097</v>
      </c>
      <c r="E820" s="1">
        <v>39.057783173872508</v>
      </c>
      <c r="F820" s="1">
        <v>40.15921144463654</v>
      </c>
      <c r="G820" s="1">
        <v>39.390951366380882</v>
      </c>
    </row>
    <row r="821" spans="1:7" ht="12.75" customHeight="1">
      <c r="A821" t="s">
        <v>4</v>
      </c>
      <c r="B821" t="s">
        <v>91</v>
      </c>
      <c r="C821" s="1">
        <v>118.60341076718655</v>
      </c>
      <c r="D821" s="1">
        <v>132.19846878674073</v>
      </c>
      <c r="E821" s="1">
        <v>120.4207629427658</v>
      </c>
      <c r="F821" s="1">
        <v>144.35965497164563</v>
      </c>
      <c r="G821" s="1">
        <v>134.14096066373088</v>
      </c>
    </row>
    <row r="822" spans="1:7" ht="12.75" customHeight="1">
      <c r="A822" t="s">
        <v>4</v>
      </c>
      <c r="B822" t="s">
        <v>92</v>
      </c>
      <c r="C822" s="3">
        <v>7.1733938151283538E-2</v>
      </c>
      <c r="D822" s="3">
        <v>6.1563857131145212E-2</v>
      </c>
      <c r="E822" s="3">
        <v>4.5523298741700892E-2</v>
      </c>
      <c r="F822" s="3">
        <v>4.7221815007711263E-2</v>
      </c>
      <c r="G822" s="3">
        <v>4.7206265003230809E-2</v>
      </c>
    </row>
    <row r="823" spans="1:7" ht="12.75" customHeight="1">
      <c r="A823" t="s">
        <v>4</v>
      </c>
      <c r="B823" t="s">
        <v>93</v>
      </c>
      <c r="C823" s="1">
        <v>1.360016603676246</v>
      </c>
      <c r="D823" s="1">
        <v>1.6404182176240241</v>
      </c>
      <c r="E823" s="1">
        <v>1.5074481748858246</v>
      </c>
      <c r="F823" s="1">
        <v>1.8113827089946812</v>
      </c>
      <c r="G823" s="1">
        <v>1.7430441163465502</v>
      </c>
    </row>
    <row r="824" spans="1:7" ht="12.75" customHeight="1">
      <c r="A824" t="s">
        <v>4</v>
      </c>
      <c r="B824" t="s">
        <v>94</v>
      </c>
      <c r="C824" s="4">
        <v>0.50425274336698356</v>
      </c>
      <c r="D824" s="4">
        <v>0.30698970125597291</v>
      </c>
      <c r="E824" s="4">
        <v>0.25383716941907808</v>
      </c>
      <c r="F824" s="4">
        <v>0.10580394632128687</v>
      </c>
      <c r="G824" s="4">
        <v>0.22940870770562197</v>
      </c>
    </row>
    <row r="825" spans="1:7" ht="12.75" customHeight="1">
      <c r="A825" t="s">
        <v>4</v>
      </c>
      <c r="B825" t="s">
        <v>95</v>
      </c>
      <c r="C825" s="2">
        <v>4902.1385068762265</v>
      </c>
      <c r="D825" s="2">
        <v>5697.000753295667</v>
      </c>
      <c r="E825" s="2">
        <v>5200.5990783410152</v>
      </c>
      <c r="F825" s="2">
        <v>5470.2857142857129</v>
      </c>
      <c r="G825" s="2">
        <v>5184.900487804879</v>
      </c>
    </row>
    <row r="826" spans="1:7" ht="12.75" customHeight="1">
      <c r="A826" t="s">
        <v>4</v>
      </c>
      <c r="B826" t="s">
        <v>96</v>
      </c>
      <c r="C826" s="2">
        <v>0</v>
      </c>
      <c r="D826" s="2">
        <v>0</v>
      </c>
      <c r="E826" s="2">
        <v>1651.2713622970343</v>
      </c>
      <c r="F826" s="2">
        <v>0</v>
      </c>
      <c r="G826" s="2">
        <v>1606.7175947727812</v>
      </c>
    </row>
    <row r="827" spans="1:7" ht="12.75" customHeight="1">
      <c r="A827" t="s">
        <v>4</v>
      </c>
      <c r="B827" t="s">
        <v>97</v>
      </c>
      <c r="C827" s="2">
        <v>13785.57182320442</v>
      </c>
      <c r="D827" s="2">
        <v>15355.875126903553</v>
      </c>
      <c r="E827" s="2">
        <v>14249.116161616163</v>
      </c>
      <c r="F827" s="2">
        <v>13701.639810426537</v>
      </c>
      <c r="G827" s="2">
        <v>13912.363874345552</v>
      </c>
    </row>
    <row r="828" spans="1:7" ht="12.75" customHeight="1">
      <c r="A828" t="s">
        <v>4</v>
      </c>
      <c r="B828" t="s">
        <v>98</v>
      </c>
      <c r="C828" s="2">
        <v>7521.991628768903</v>
      </c>
      <c r="D828" s="2">
        <v>7897.4107266603869</v>
      </c>
      <c r="E828" s="2">
        <v>7075.0230851098086</v>
      </c>
      <c r="F828" s="2">
        <v>5987.7485768222605</v>
      </c>
      <c r="G828" s="2">
        <v>6039.2062990706672</v>
      </c>
    </row>
    <row r="829" spans="1:7" ht="12.75" customHeight="1">
      <c r="A829" t="s">
        <v>4</v>
      </c>
      <c r="B829" t="s">
        <v>105</v>
      </c>
      <c r="C829" s="3">
        <v>0.56550658377393581</v>
      </c>
      <c r="D829" s="3">
        <v>0.57103656946387327</v>
      </c>
      <c r="E829" s="3">
        <v>0.55880916746297982</v>
      </c>
      <c r="F829" s="3">
        <v>0.57613340596827856</v>
      </c>
      <c r="G829" s="3">
        <v>0.58653837594101421</v>
      </c>
    </row>
    <row r="830" spans="1:7" ht="12.75" customHeight="1">
      <c r="A830" t="s">
        <v>4</v>
      </c>
      <c r="B830" t="s">
        <v>106</v>
      </c>
      <c r="C830" s="3">
        <v>0.10756001185865996</v>
      </c>
      <c r="D830" s="3">
        <v>0.11745057479418707</v>
      </c>
      <c r="E830" s="3">
        <v>0.11206977602596312</v>
      </c>
      <c r="F830" s="3">
        <v>0.10601507400959452</v>
      </c>
      <c r="G830" s="3">
        <v>0.10429809067589241</v>
      </c>
    </row>
    <row r="831" spans="1:7" ht="12.75" customHeight="1">
      <c r="A831" t="s">
        <v>4</v>
      </c>
      <c r="B831" t="s">
        <v>107</v>
      </c>
      <c r="C831" s="3">
        <v>0.32693340436740409</v>
      </c>
      <c r="D831" s="3">
        <v>0.31151285574193915</v>
      </c>
      <c r="E831" s="3">
        <v>0.32912105651105661</v>
      </c>
      <c r="F831" s="3">
        <v>0.31785152002212641</v>
      </c>
      <c r="G831" s="3">
        <v>0.30916353338309333</v>
      </c>
    </row>
    <row r="832" spans="1:7" ht="12.75" customHeight="1">
      <c r="A832" t="s">
        <v>4</v>
      </c>
      <c r="B832" t="s">
        <v>99</v>
      </c>
      <c r="C832" s="3">
        <v>0</v>
      </c>
      <c r="D832" s="3">
        <v>0</v>
      </c>
      <c r="E832" s="3">
        <v>0</v>
      </c>
      <c r="F832" s="3">
        <v>0</v>
      </c>
      <c r="G832" s="3">
        <v>0</v>
      </c>
    </row>
    <row r="833" spans="1:7" ht="12.75" customHeight="1">
      <c r="A833" t="s">
        <v>4</v>
      </c>
      <c r="B833" t="s">
        <v>108</v>
      </c>
      <c r="C833" s="3">
        <v>0.56836755399364047</v>
      </c>
      <c r="D833" s="3">
        <v>0.56733553662913982</v>
      </c>
      <c r="E833" s="3">
        <v>0.56193777989801541</v>
      </c>
      <c r="F833" s="3">
        <v>0.60986035555592166</v>
      </c>
      <c r="G833" s="3">
        <v>0.57676536786579002</v>
      </c>
    </row>
    <row r="834" spans="1:7" ht="12.75" customHeight="1">
      <c r="A834" t="s">
        <v>4</v>
      </c>
      <c r="B834" t="s">
        <v>109</v>
      </c>
      <c r="C834" s="3">
        <v>5.0923811262258749E-2</v>
      </c>
      <c r="D834" s="3">
        <v>6.5270963498525472E-2</v>
      </c>
      <c r="E834" s="3">
        <v>3.6605065607613362E-2</v>
      </c>
      <c r="F834" s="3">
        <v>3.6112167911649846E-2</v>
      </c>
      <c r="G834" s="3">
        <v>7.6766735164057062E-2</v>
      </c>
    </row>
    <row r="835" spans="1:7" ht="12.75" customHeight="1">
      <c r="A835" t="s">
        <v>4</v>
      </c>
      <c r="B835" t="s">
        <v>110</v>
      </c>
      <c r="C835" s="3">
        <v>0.38070863474410027</v>
      </c>
      <c r="D835" s="3">
        <v>0.36739349987233466</v>
      </c>
      <c r="E835" s="3">
        <v>0.40145715449437169</v>
      </c>
      <c r="F835" s="3">
        <v>0.35402747653242855</v>
      </c>
      <c r="G835" s="3">
        <v>0.34646789697015323</v>
      </c>
    </row>
    <row r="836" spans="1:7" ht="12.75" customHeight="1">
      <c r="A836" t="s">
        <v>4</v>
      </c>
      <c r="B836" t="s">
        <v>100</v>
      </c>
      <c r="C836" s="5">
        <v>0</v>
      </c>
      <c r="D836" s="5">
        <v>0</v>
      </c>
      <c r="E836" s="5">
        <v>0</v>
      </c>
      <c r="F836" s="5">
        <v>0</v>
      </c>
      <c r="G836" s="5">
        <v>0</v>
      </c>
    </row>
    <row r="837" spans="1:7" ht="12.75" customHeight="1">
      <c r="A837" t="s">
        <v>4</v>
      </c>
      <c r="B837" t="s">
        <v>101</v>
      </c>
      <c r="C837" s="2">
        <v>-733409.78000000014</v>
      </c>
      <c r="D837" s="2">
        <v>-949741.99999999988</v>
      </c>
      <c r="E837" s="2">
        <v>-1015852.9999999997</v>
      </c>
      <c r="F837" s="2">
        <v>-818146.99999999988</v>
      </c>
      <c r="G837" s="2">
        <v>-1050682.1700000002</v>
      </c>
    </row>
    <row r="838" spans="1:7" ht="12.75" customHeight="1">
      <c r="A838" t="s">
        <v>10</v>
      </c>
      <c r="B838" t="s">
        <v>46</v>
      </c>
      <c r="C838" s="1">
        <v>17.794520547945204</v>
      </c>
      <c r="D838" s="1">
        <v>18.063013698630137</v>
      </c>
      <c r="E838" s="1">
        <v>16.990136986301369</v>
      </c>
      <c r="F838" s="1">
        <v>18.965753424657535</v>
      </c>
      <c r="G838" s="1">
        <v>19.598360655737707</v>
      </c>
    </row>
    <row r="839" spans="1:7" ht="12.75" customHeight="1">
      <c r="A839" t="s">
        <v>4</v>
      </c>
      <c r="B839" t="s">
        <v>47</v>
      </c>
      <c r="C839" s="1">
        <v>3.5745734727572924</v>
      </c>
      <c r="D839" s="1">
        <v>2.8504107220060528</v>
      </c>
      <c r="E839" s="1">
        <v>3.5036158192090392</v>
      </c>
      <c r="F839" s="1">
        <v>3.1769160165213401</v>
      </c>
      <c r="G839" s="1">
        <v>3.8564516129032258</v>
      </c>
    </row>
    <row r="840" spans="1:7" ht="12.75" customHeight="1">
      <c r="A840" t="s">
        <v>4</v>
      </c>
      <c r="B840" t="s">
        <v>48</v>
      </c>
      <c r="C840" s="1">
        <v>3.295321637426901</v>
      </c>
      <c r="D840" s="1">
        <v>2.6572222222222224</v>
      </c>
      <c r="E840" s="1">
        <v>3.2058953574060425</v>
      </c>
      <c r="F840" s="1">
        <v>2.7475975127190502</v>
      </c>
      <c r="G840" s="1">
        <v>3.6535764375876578</v>
      </c>
    </row>
    <row r="841" spans="1:7" ht="12.75" customHeight="1">
      <c r="A841" t="s">
        <v>4</v>
      </c>
      <c r="B841" t="s">
        <v>49</v>
      </c>
      <c r="C841" s="2">
        <v>8532.0665002399746</v>
      </c>
      <c r="D841" s="2">
        <v>10791.044183022559</v>
      </c>
      <c r="E841" s="2">
        <v>8013.6319520683655</v>
      </c>
      <c r="F841" s="2">
        <v>11582.494258867713</v>
      </c>
      <c r="G841" s="2">
        <v>9584.0246153118569</v>
      </c>
    </row>
    <row r="842" spans="1:7" ht="12.75" customHeight="1">
      <c r="A842" t="s">
        <v>4</v>
      </c>
      <c r="B842" t="s">
        <v>50</v>
      </c>
      <c r="C842" s="2">
        <v>28115.903350206005</v>
      </c>
      <c r="D842" s="2">
        <v>28674.20240410939</v>
      </c>
      <c r="E842" s="2">
        <v>25690.865471096695</v>
      </c>
      <c r="F842" s="2">
        <v>31824.032416747606</v>
      </c>
      <c r="G842" s="2">
        <v>35015.966511763516</v>
      </c>
    </row>
    <row r="843" spans="1:7" ht="12.75" customHeight="1">
      <c r="A843" t="s">
        <v>4</v>
      </c>
      <c r="B843" t="s">
        <v>51</v>
      </c>
      <c r="C843" s="1">
        <v>12.35068493150685</v>
      </c>
      <c r="D843" s="1">
        <v>13.104109589041096</v>
      </c>
      <c r="E843" s="1">
        <v>11.918904109589043</v>
      </c>
      <c r="F843" s="1">
        <v>13.316438356164383</v>
      </c>
      <c r="G843" s="1">
        <v>14.234972677595628</v>
      </c>
    </row>
    <row r="844" spans="1:7" ht="12.75" customHeight="1">
      <c r="A844" t="s">
        <v>4</v>
      </c>
      <c r="B844" t="s">
        <v>358</v>
      </c>
      <c r="C844" s="2">
        <v>1367.9999999999998</v>
      </c>
      <c r="D844" s="2">
        <v>1800</v>
      </c>
      <c r="E844" s="2">
        <v>1357.0000000000002</v>
      </c>
      <c r="F844" s="2">
        <v>1769</v>
      </c>
      <c r="G844" s="2">
        <v>1426</v>
      </c>
    </row>
    <row r="845" spans="1:7" ht="12.75" customHeight="1">
      <c r="A845" t="s">
        <v>4</v>
      </c>
      <c r="B845" t="s">
        <v>356</v>
      </c>
      <c r="C845" s="2">
        <v>4508</v>
      </c>
      <c r="D845" s="2">
        <v>4783</v>
      </c>
      <c r="E845" s="2">
        <v>4350.4000000000005</v>
      </c>
      <c r="F845" s="2">
        <v>4860.5</v>
      </c>
      <c r="G845" s="2">
        <v>5210</v>
      </c>
    </row>
    <row r="846" spans="1:7" ht="12.75" customHeight="1">
      <c r="A846" t="s">
        <v>4</v>
      </c>
      <c r="B846" t="s">
        <v>52</v>
      </c>
      <c r="C846" s="1">
        <v>10.94598383556775</v>
      </c>
      <c r="D846" s="1">
        <v>12.693718334318937</v>
      </c>
      <c r="E846" s="1">
        <v>12.738349311112033</v>
      </c>
      <c r="F846" s="1">
        <v>14.029622169727924</v>
      </c>
      <c r="G846" s="1">
        <v>14.200447586292661</v>
      </c>
    </row>
    <row r="847" spans="1:7" ht="12.75" customHeight="1">
      <c r="A847" t="s">
        <v>4</v>
      </c>
      <c r="B847" t="s">
        <v>53</v>
      </c>
      <c r="C847" s="1">
        <v>16.751833374080853</v>
      </c>
      <c r="D847" s="1">
        <v>17.795511763838231</v>
      </c>
      <c r="E847" s="1">
        <v>18.004128699824907</v>
      </c>
      <c r="F847" s="1">
        <v>18.027659813147949</v>
      </c>
      <c r="G847" s="1">
        <v>25.074284647230371</v>
      </c>
    </row>
    <row r="848" spans="1:7" ht="12.75" customHeight="1">
      <c r="A848" t="s">
        <v>4</v>
      </c>
      <c r="B848" t="s">
        <v>54</v>
      </c>
      <c r="C848" s="1">
        <v>7.126647982330951</v>
      </c>
      <c r="D848" s="1">
        <v>8.8024453968638792</v>
      </c>
      <c r="E848" s="1">
        <v>8.9882793532286538</v>
      </c>
      <c r="F848" s="1">
        <v>10.559115121519943</v>
      </c>
      <c r="G848" s="1">
        <v>8.5312602707188887</v>
      </c>
    </row>
    <row r="849" spans="1:7" ht="12.75" customHeight="1">
      <c r="A849" t="s">
        <v>4</v>
      </c>
      <c r="B849" t="s">
        <v>55</v>
      </c>
      <c r="C849" s="3">
        <v>0.27824265753077071</v>
      </c>
      <c r="D849" s="3">
        <v>0.24955816327294791</v>
      </c>
      <c r="E849" s="3">
        <v>0.2182322580524266</v>
      </c>
      <c r="F849" s="3">
        <v>0.244045151454725</v>
      </c>
      <c r="G849" s="3">
        <v>0.21771291157378803</v>
      </c>
    </row>
    <row r="850" spans="1:7" ht="12.75" customHeight="1">
      <c r="A850" t="s">
        <v>4</v>
      </c>
      <c r="B850" t="s">
        <v>56</v>
      </c>
      <c r="C850" s="2">
        <v>1185232.3703703703</v>
      </c>
      <c r="D850" s="2">
        <v>1204128.2937037039</v>
      </c>
      <c r="E850" s="2">
        <v>1121298.2751851853</v>
      </c>
      <c r="F850" s="2">
        <v>1144925.9111111111</v>
      </c>
      <c r="G850" s="2">
        <v>1172048.0740740742</v>
      </c>
    </row>
    <row r="851" spans="1:7" ht="12.75" customHeight="1">
      <c r="A851" t="s">
        <v>4</v>
      </c>
      <c r="B851" t="s">
        <v>57</v>
      </c>
      <c r="C851" s="2">
        <v>914737.98925925931</v>
      </c>
      <c r="D851" s="2">
        <v>866791.00185185147</v>
      </c>
      <c r="E851" s="2">
        <v>964698.33333333337</v>
      </c>
      <c r="F851" s="2">
        <v>825212.02555555583</v>
      </c>
      <c r="G851" s="2">
        <v>890098.29629629629</v>
      </c>
    </row>
    <row r="852" spans="1:7" ht="12.75" customHeight="1">
      <c r="A852" t="s">
        <v>4</v>
      </c>
      <c r="B852" t="s">
        <v>58</v>
      </c>
      <c r="C852" s="3">
        <v>0.23822612787905315</v>
      </c>
      <c r="D852" s="3">
        <v>0.20736143287051356</v>
      </c>
      <c r="E852" s="3">
        <v>0.18646892860698416</v>
      </c>
      <c r="F852" s="3">
        <v>0.20748398614935118</v>
      </c>
      <c r="G852" s="3">
        <v>0.17979356272257732</v>
      </c>
    </row>
    <row r="853" spans="1:7" ht="12.75" customHeight="1">
      <c r="A853" t="s">
        <v>4</v>
      </c>
      <c r="B853" t="s">
        <v>59</v>
      </c>
      <c r="C853" s="1">
        <v>1.9541944065674606</v>
      </c>
      <c r="D853" s="1">
        <v>1.1211964312507319</v>
      </c>
      <c r="E853" s="1">
        <v>3.5137728570067028</v>
      </c>
      <c r="F853" s="1">
        <v>3.5736003097451956</v>
      </c>
      <c r="G853" s="1">
        <v>3.3797981885250379</v>
      </c>
    </row>
    <row r="854" spans="1:7" ht="12.75" customHeight="1">
      <c r="A854" t="s">
        <v>4</v>
      </c>
      <c r="B854" t="s">
        <v>60</v>
      </c>
      <c r="C854" s="1">
        <v>6.1741774927024142</v>
      </c>
      <c r="D854" s="1">
        <v>5.5209888440242665</v>
      </c>
      <c r="E854" s="1">
        <v>5.3618787161079453</v>
      </c>
      <c r="F854" s="1">
        <v>5.1715771802374046</v>
      </c>
      <c r="G854" s="1">
        <v>5.1134061793560965</v>
      </c>
    </row>
    <row r="855" spans="1:7" ht="12.75" customHeight="1">
      <c r="A855" t="s">
        <v>4</v>
      </c>
      <c r="B855" t="s">
        <v>61</v>
      </c>
      <c r="C855" s="3">
        <v>0.53476255135684092</v>
      </c>
      <c r="D855" s="3">
        <v>0</v>
      </c>
      <c r="E855" s="3">
        <v>1.4343719853760315</v>
      </c>
      <c r="F855" s="3">
        <v>1.1707830062649025</v>
      </c>
      <c r="G855" s="3">
        <v>1.3173019257830214</v>
      </c>
    </row>
    <row r="856" spans="1:7" ht="12.75" customHeight="1">
      <c r="A856" t="s">
        <v>4</v>
      </c>
      <c r="B856" t="s">
        <v>62</v>
      </c>
      <c r="C856" s="1">
        <v>3.3017189085275263</v>
      </c>
      <c r="D856" s="1">
        <v>0</v>
      </c>
      <c r="E856" s="1">
        <v>7.6909286193692399</v>
      </c>
      <c r="F856" s="1">
        <v>6.0547946782093165</v>
      </c>
      <c r="G856" s="1">
        <v>6.7358998073765886</v>
      </c>
    </row>
    <row r="857" spans="1:7" ht="12.75" customHeight="1">
      <c r="A857" t="s">
        <v>4</v>
      </c>
      <c r="B857" t="s">
        <v>63</v>
      </c>
      <c r="C857" s="3">
        <v>3.2428734637550888E-2</v>
      </c>
      <c r="D857" s="3">
        <v>0</v>
      </c>
      <c r="E857" s="3">
        <v>8.2366280120169069E-2</v>
      </c>
      <c r="F857" s="3">
        <v>6.5084191540813602E-2</v>
      </c>
      <c r="G857" s="3">
        <v>7.5400059635676919E-2</v>
      </c>
    </row>
    <row r="858" spans="1:7" ht="12.75" customHeight="1">
      <c r="A858" t="s">
        <v>4</v>
      </c>
      <c r="B858" t="s">
        <v>64</v>
      </c>
      <c r="C858" s="3">
        <v>0.56655538286563834</v>
      </c>
      <c r="D858" s="3">
        <v>0.6026157044956707</v>
      </c>
      <c r="E858" s="3">
        <v>0.60675649144941668</v>
      </c>
      <c r="F858" s="3">
        <v>0.60999488145972158</v>
      </c>
      <c r="G858" s="3">
        <v>0.61247482099279704</v>
      </c>
    </row>
    <row r="859" spans="1:7" ht="12.75" customHeight="1">
      <c r="A859" t="s">
        <v>4</v>
      </c>
      <c r="B859" t="s">
        <v>65</v>
      </c>
      <c r="C859" s="3">
        <v>1.1800965087319924E-2</v>
      </c>
      <c r="D859" s="3">
        <v>1.5739903914189782E-2</v>
      </c>
      <c r="E859" s="3">
        <v>1.0729966365099953E-2</v>
      </c>
      <c r="F859" s="3">
        <v>1.8755657256385297E-2</v>
      </c>
      <c r="G859" s="3">
        <v>2.2497639361523301E-2</v>
      </c>
    </row>
    <row r="860" spans="1:7" ht="12.75" customHeight="1">
      <c r="A860" t="s">
        <v>4</v>
      </c>
      <c r="B860" t="s">
        <v>66</v>
      </c>
      <c r="C860" s="3">
        <v>8.7370026528827312E-3</v>
      </c>
      <c r="D860" s="3">
        <v>8.6476492816625703E-3</v>
      </c>
      <c r="E860" s="3">
        <v>9.0824229002086296E-3</v>
      </c>
      <c r="F860" s="3">
        <v>8.1796112128870169E-3</v>
      </c>
      <c r="G860" s="3">
        <v>9.1462659116031894E-3</v>
      </c>
    </row>
    <row r="861" spans="1:7" ht="12.75" customHeight="1">
      <c r="A861" t="s">
        <v>4</v>
      </c>
      <c r="B861" t="s">
        <v>67</v>
      </c>
      <c r="C861" s="3">
        <v>-2.2743620215701046E-2</v>
      </c>
      <c r="D861" s="3">
        <v>-2.3115823605978095E-2</v>
      </c>
      <c r="E861" s="3">
        <v>1.0942020538287507E-2</v>
      </c>
      <c r="F861" s="3">
        <v>1.9126910932738227E-2</v>
      </c>
      <c r="G861" s="3">
        <v>1.6336674489594267E-2</v>
      </c>
    </row>
    <row r="862" spans="1:7" ht="12.75" customHeight="1">
      <c r="A862" t="s">
        <v>4</v>
      </c>
      <c r="B862" t="s">
        <v>68</v>
      </c>
      <c r="C862" s="3">
        <v>2.336803088411734E-2</v>
      </c>
      <c r="D862" s="3">
        <v>1.1854547287365645E-2</v>
      </c>
      <c r="E862" s="3">
        <v>2.7640904839394433E-2</v>
      </c>
      <c r="F862" s="3">
        <v>2.9533972651597969E-2</v>
      </c>
      <c r="G862" s="3">
        <v>3.0869784201576347E-2</v>
      </c>
    </row>
    <row r="863" spans="1:7" ht="12.75" customHeight="1">
      <c r="A863" t="s">
        <v>4</v>
      </c>
      <c r="B863" t="s">
        <v>69</v>
      </c>
      <c r="C863" s="3">
        <v>0.83535721681171216</v>
      </c>
      <c r="D863" s="3">
        <v>0.82936506991470438</v>
      </c>
      <c r="E863" s="3">
        <v>0.82707565723426968</v>
      </c>
      <c r="F863" s="3">
        <v>0.84263180698802975</v>
      </c>
      <c r="G863" s="3">
        <v>0.84801856969614953</v>
      </c>
    </row>
    <row r="864" spans="1:7" ht="12.75" customHeight="1">
      <c r="A864" t="s">
        <v>4</v>
      </c>
      <c r="B864" t="s">
        <v>70</v>
      </c>
      <c r="C864" s="3">
        <v>0.16033630304704297</v>
      </c>
      <c r="D864" s="3">
        <v>0.16680498842103911</v>
      </c>
      <c r="E864" s="3">
        <v>0.16933645170087339</v>
      </c>
      <c r="F864" s="3">
        <v>0.15273048796425084</v>
      </c>
      <c r="G864" s="3">
        <v>0.1487892672689676</v>
      </c>
    </row>
    <row r="865" spans="1:7" ht="12.75" customHeight="1">
      <c r="A865" t="s">
        <v>4</v>
      </c>
      <c r="B865" t="s">
        <v>71</v>
      </c>
      <c r="C865" s="3">
        <v>4.3064801412446259E-3</v>
      </c>
      <c r="D865" s="3">
        <v>3.8299416642565399E-3</v>
      </c>
      <c r="E865" s="3">
        <v>3.5878910648567464E-3</v>
      </c>
      <c r="F865" s="3">
        <v>4.637705047719441E-3</v>
      </c>
      <c r="G865" s="3">
        <v>3.1921630348826064E-3</v>
      </c>
    </row>
    <row r="866" spans="1:7" ht="12.75" customHeight="1">
      <c r="A866" t="s">
        <v>4</v>
      </c>
      <c r="B866" t="s">
        <v>368</v>
      </c>
      <c r="C866" s="3">
        <v>0.43344462011245199</v>
      </c>
      <c r="D866" s="3">
        <v>0.39738430507028599</v>
      </c>
      <c r="E866" s="3">
        <v>0.39324350921074103</v>
      </c>
      <c r="F866" s="3">
        <v>0.39000511397335469</v>
      </c>
      <c r="G866" s="3">
        <v>0.38752518284166049</v>
      </c>
    </row>
    <row r="867" spans="1:7" ht="12.75" customHeight="1">
      <c r="A867" t="s">
        <v>4</v>
      </c>
      <c r="B867" t="s">
        <v>72</v>
      </c>
      <c r="C867" s="3">
        <v>0.38007952295419412</v>
      </c>
      <c r="D867" s="3">
        <v>0.38020137404692494</v>
      </c>
      <c r="E867" s="3">
        <v>0.35347939918613563</v>
      </c>
      <c r="F867" s="3">
        <v>0.34765168783713168</v>
      </c>
      <c r="G867" s="3">
        <v>0.36899154245240079</v>
      </c>
    </row>
    <row r="868" spans="1:7" ht="12.75" customHeight="1">
      <c r="A868" t="s">
        <v>4</v>
      </c>
      <c r="B868" t="s">
        <v>73</v>
      </c>
      <c r="C868" s="3">
        <v>0.23675569994196424</v>
      </c>
      <c r="D868" s="3">
        <v>0.17229025706591944</v>
      </c>
      <c r="E868" s="3">
        <v>0.15267832461228176</v>
      </c>
      <c r="F868" s="3">
        <v>0.13586293615072151</v>
      </c>
      <c r="G868" s="3">
        <v>0.138755441813456</v>
      </c>
    </row>
    <row r="869" spans="1:7" ht="12.75" customHeight="1">
      <c r="A869" t="s">
        <v>4</v>
      </c>
      <c r="B869" t="s">
        <v>74</v>
      </c>
      <c r="C869" s="3">
        <v>0.62886483584653885</v>
      </c>
      <c r="D869" s="3">
        <v>0.59734267349140846</v>
      </c>
      <c r="E869" s="3">
        <v>0.61118947046992578</v>
      </c>
      <c r="F869" s="3">
        <v>0.62607286468969914</v>
      </c>
      <c r="G869" s="3">
        <v>0.55943290277788871</v>
      </c>
    </row>
    <row r="870" spans="1:7" ht="12.75" customHeight="1">
      <c r="A870" t="s">
        <v>4</v>
      </c>
      <c r="B870" t="s">
        <v>75</v>
      </c>
      <c r="C870" s="1">
        <v>18.693454494193887</v>
      </c>
      <c r="D870" s="1">
        <v>24.108677799424836</v>
      </c>
      <c r="E870" s="1">
        <v>17.265921082602642</v>
      </c>
      <c r="F870" s="1">
        <v>26.217787719832749</v>
      </c>
      <c r="G870" s="1">
        <v>21.195622476749577</v>
      </c>
    </row>
    <row r="871" spans="1:7" ht="12.75" customHeight="1">
      <c r="A871" t="s">
        <v>4</v>
      </c>
      <c r="B871" t="s">
        <v>76</v>
      </c>
      <c r="C871" s="1">
        <v>5.3494660406967371</v>
      </c>
      <c r="D871" s="1">
        <v>4.1478840454031749</v>
      </c>
      <c r="E871" s="1">
        <v>5.7917558826769602</v>
      </c>
      <c r="F871" s="1">
        <v>3.8142043512067132</v>
      </c>
      <c r="G871" s="1">
        <v>4.7179553282615059</v>
      </c>
    </row>
    <row r="872" spans="1:7" ht="12.75" customHeight="1">
      <c r="A872" t="s">
        <v>4</v>
      </c>
      <c r="B872" t="s">
        <v>77</v>
      </c>
      <c r="C872" s="1">
        <v>5.9252337698329507</v>
      </c>
      <c r="D872" s="1">
        <v>5.6975952703949106</v>
      </c>
      <c r="E872" s="1">
        <v>6.5940732977871273</v>
      </c>
      <c r="F872" s="1">
        <v>5.066916030262127</v>
      </c>
      <c r="G872" s="1">
        <v>4.7133369842741475</v>
      </c>
    </row>
    <row r="873" spans="1:7" ht="12.75" customHeight="1">
      <c r="A873" t="s">
        <v>4</v>
      </c>
      <c r="B873" t="s">
        <v>78</v>
      </c>
      <c r="C873" s="3">
        <v>2.4045965399749639E-2</v>
      </c>
      <c r="D873" s="3">
        <v>1.1580569160548086E-2</v>
      </c>
      <c r="E873" s="3">
        <v>2.7012286336748847E-2</v>
      </c>
      <c r="F873" s="3">
        <v>3.0249414634051366E-2</v>
      </c>
      <c r="G873" s="3">
        <v>3.1577357000672289E-2</v>
      </c>
    </row>
    <row r="874" spans="1:7" ht="12.75" customHeight="1">
      <c r="A874" t="s">
        <v>4</v>
      </c>
      <c r="B874" t="s">
        <v>79</v>
      </c>
      <c r="C874" s="3">
        <v>0.2145403440981653</v>
      </c>
      <c r="D874" s="3">
        <v>0.25013718765439602</v>
      </c>
      <c r="E874" s="3">
        <v>0.23215664994631299</v>
      </c>
      <c r="F874" s="3">
        <v>0.25321967330555689</v>
      </c>
      <c r="G874" s="3">
        <v>0.24217753268477046</v>
      </c>
    </row>
    <row r="875" spans="1:7" ht="12.75" customHeight="1">
      <c r="A875" t="s">
        <v>4</v>
      </c>
      <c r="B875" t="s">
        <v>80</v>
      </c>
      <c r="C875" s="2">
        <v>9866.1931253855528</v>
      </c>
      <c r="D875" s="2">
        <v>7725.6467952528365</v>
      </c>
      <c r="E875" s="2">
        <v>10812.61410909139</v>
      </c>
      <c r="F875" s="2">
        <v>7424.8040990099316</v>
      </c>
      <c r="G875" s="2">
        <v>9247.5222630796743</v>
      </c>
    </row>
    <row r="876" spans="1:7" ht="12.75" customHeight="1">
      <c r="A876" t="s">
        <v>4</v>
      </c>
      <c r="B876" t="s">
        <v>81</v>
      </c>
      <c r="C876" s="2">
        <v>58601.980106042683</v>
      </c>
      <c r="D876" s="2">
        <v>59832.828172475412</v>
      </c>
      <c r="E876" s="2">
        <v>59605.410165255416</v>
      </c>
      <c r="F876" s="2">
        <v>61036.129340395666</v>
      </c>
      <c r="G876" s="2">
        <v>63064.013534732505</v>
      </c>
    </row>
    <row r="877" spans="1:7" ht="12.75" customHeight="1">
      <c r="A877" t="s">
        <v>4</v>
      </c>
      <c r="B877" t="s">
        <v>82</v>
      </c>
      <c r="C877" s="2">
        <v>80693.553656719698</v>
      </c>
      <c r="D877" s="2">
        <v>81495.890192135805</v>
      </c>
      <c r="E877" s="2">
        <v>82730.230064852527</v>
      </c>
      <c r="F877" s="2">
        <v>83019.357666711949</v>
      </c>
      <c r="G877" s="2">
        <v>86533.447597142658</v>
      </c>
    </row>
    <row r="878" spans="1:7" ht="12.75" customHeight="1">
      <c r="A878" t="s">
        <v>4</v>
      </c>
      <c r="B878" t="s">
        <v>83</v>
      </c>
      <c r="C878" s="3">
        <v>0.37697657162268922</v>
      </c>
      <c r="D878" s="3">
        <v>0.36205980364514945</v>
      </c>
      <c r="E878" s="3">
        <v>0.38796511651348015</v>
      </c>
      <c r="F878" s="3">
        <v>0.36016747070766592</v>
      </c>
      <c r="G878" s="3">
        <v>0.37215255970799199</v>
      </c>
    </row>
    <row r="879" spans="1:7" ht="12.75" customHeight="1">
      <c r="A879" t="s">
        <v>4</v>
      </c>
      <c r="B879" t="s">
        <v>84</v>
      </c>
      <c r="C879" s="3">
        <v>0.64589996684736195</v>
      </c>
      <c r="D879" s="3">
        <v>0.612980892111745</v>
      </c>
      <c r="E879" s="3">
        <v>0.62043387963263696</v>
      </c>
      <c r="F879" s="3">
        <v>0.58249843791846734</v>
      </c>
      <c r="G879" s="3">
        <v>0.58029439466244104</v>
      </c>
    </row>
    <row r="880" spans="1:7" ht="12.75" customHeight="1">
      <c r="A880" t="s">
        <v>4</v>
      </c>
      <c r="B880" t="s">
        <v>85</v>
      </c>
      <c r="C880" s="3">
        <v>6.3464813956957175E-2</v>
      </c>
      <c r="D880" s="3">
        <v>5.8670348503399694E-2</v>
      </c>
      <c r="E880" s="3">
        <v>5.7292989501542164E-2</v>
      </c>
      <c r="F880" s="3">
        <v>5.5452190003408681E-2</v>
      </c>
      <c r="G880" s="3">
        <v>5.7081030193894426E-2</v>
      </c>
    </row>
    <row r="881" spans="1:7" ht="12.75" customHeight="1">
      <c r="A881" t="s">
        <v>4</v>
      </c>
      <c r="B881" t="s">
        <v>86</v>
      </c>
      <c r="C881" s="2">
        <v>626.15611116600394</v>
      </c>
      <c r="D881" s="2">
        <v>453.2663898916569</v>
      </c>
      <c r="E881" s="2">
        <v>619.48698663639971</v>
      </c>
      <c r="F881" s="2">
        <v>411.72164763638631</v>
      </c>
      <c r="G881" s="2">
        <v>527.85809751756187</v>
      </c>
    </row>
    <row r="882" spans="1:7" ht="12.75" customHeight="1">
      <c r="A882" t="s">
        <v>4</v>
      </c>
      <c r="B882" t="s">
        <v>87</v>
      </c>
      <c r="C882" s="3">
        <v>0.57334475624329018</v>
      </c>
      <c r="D882" s="3">
        <v>0.60549654007570752</v>
      </c>
      <c r="E882" s="3">
        <v>0.61131168576196171</v>
      </c>
      <c r="F882" s="3">
        <v>0.61463402768904729</v>
      </c>
      <c r="G882" s="3">
        <v>0.61701610368269044</v>
      </c>
    </row>
    <row r="883" spans="1:7" ht="12.75" customHeight="1">
      <c r="A883" t="s">
        <v>4</v>
      </c>
      <c r="B883" t="s">
        <v>88</v>
      </c>
      <c r="C883" s="1">
        <v>4.3322155848597657</v>
      </c>
      <c r="D883" s="1">
        <v>3.2324996876658632</v>
      </c>
      <c r="E883" s="1">
        <v>4.4095138170281674</v>
      </c>
      <c r="F883" s="1">
        <v>3.753876987192597</v>
      </c>
      <c r="G883" s="1">
        <v>3.8536091246742816</v>
      </c>
    </row>
    <row r="884" spans="1:7" ht="12.75" customHeight="1">
      <c r="A884" t="s">
        <v>4</v>
      </c>
      <c r="B884" t="s">
        <v>89</v>
      </c>
      <c r="C884" s="1">
        <v>57.996735902784636</v>
      </c>
      <c r="D884" s="1">
        <v>69.100820162993784</v>
      </c>
      <c r="E884" s="1">
        <v>60.914024088750423</v>
      </c>
      <c r="F884" s="1">
        <v>59.43973816781125</v>
      </c>
      <c r="G884" s="1">
        <v>68.284265899785396</v>
      </c>
    </row>
    <row r="885" spans="1:7" ht="12.75" customHeight="1">
      <c r="A885" t="s">
        <v>4</v>
      </c>
      <c r="B885" t="s">
        <v>90</v>
      </c>
      <c r="C885" s="1">
        <v>33.39356301768067</v>
      </c>
      <c r="D885" s="1">
        <v>41.773603819175271</v>
      </c>
      <c r="E885" s="1">
        <v>40.476649045437291</v>
      </c>
      <c r="F885" s="1">
        <v>32.53473694970868</v>
      </c>
      <c r="G885" s="1">
        <v>37.954699899223435</v>
      </c>
    </row>
    <row r="886" spans="1:7" ht="12.75" customHeight="1">
      <c r="A886" t="s">
        <v>4</v>
      </c>
      <c r="B886" t="s">
        <v>91</v>
      </c>
      <c r="C886" s="1">
        <v>185.47809049732604</v>
      </c>
      <c r="D886" s="1">
        <v>213.39165380183482</v>
      </c>
      <c r="E886" s="1">
        <v>196.31038699894899</v>
      </c>
      <c r="F886" s="1">
        <v>220.4650071301063</v>
      </c>
      <c r="G886" s="1">
        <v>201.7750881454653</v>
      </c>
    </row>
    <row r="887" spans="1:7" ht="12.75" customHeight="1">
      <c r="A887" t="s">
        <v>4</v>
      </c>
      <c r="B887" t="s">
        <v>92</v>
      </c>
      <c r="C887" s="3">
        <v>4.2164613366953263E-2</v>
      </c>
      <c r="D887" s="3">
        <v>3.6910738324327459E-2</v>
      </c>
      <c r="E887" s="3">
        <v>6.760810897200388E-2</v>
      </c>
      <c r="F887" s="3">
        <v>7.3518471836926419E-2</v>
      </c>
      <c r="G887" s="3">
        <v>7.2485190473680294E-2</v>
      </c>
    </row>
    <row r="888" spans="1:7" ht="12.75" customHeight="1">
      <c r="A888" t="s">
        <v>4</v>
      </c>
      <c r="B888" t="s">
        <v>93</v>
      </c>
      <c r="C888" s="1">
        <v>2.0869667533387406</v>
      </c>
      <c r="D888" s="1">
        <v>2.6370501882203436</v>
      </c>
      <c r="E888" s="1">
        <v>2.6755398475940697</v>
      </c>
      <c r="F888" s="1">
        <v>2.8119944018029712</v>
      </c>
      <c r="G888" s="1">
        <v>2.9286952102019002</v>
      </c>
    </row>
    <row r="889" spans="1:7" ht="12.75" customHeight="1">
      <c r="A889" t="s">
        <v>4</v>
      </c>
      <c r="B889" t="s">
        <v>94</v>
      </c>
      <c r="C889" s="4">
        <v>0.27350287554176717</v>
      </c>
      <c r="D889" s="4">
        <v>0.24987066369853222</v>
      </c>
      <c r="E889" s="4">
        <v>0.2937277931007104</v>
      </c>
      <c r="F889" s="4">
        <v>0.33450484436327571</v>
      </c>
      <c r="G889" s="4">
        <v>0.37110556740530554</v>
      </c>
    </row>
    <row r="890" spans="1:7" ht="12.75" customHeight="1">
      <c r="A890" t="s">
        <v>4</v>
      </c>
      <c r="B890" t="s">
        <v>95</v>
      </c>
      <c r="C890" s="2">
        <v>15612.211755641165</v>
      </c>
      <c r="D890" s="2">
        <v>13083.921491569386</v>
      </c>
      <c r="E890" s="2">
        <v>18465.596056497176</v>
      </c>
      <c r="F890" s="2">
        <v>13387.731321707202</v>
      </c>
      <c r="G890" s="2">
        <v>15971.766397849464</v>
      </c>
    </row>
    <row r="891" spans="1:7" ht="12.75" customHeight="1">
      <c r="A891" t="s">
        <v>4</v>
      </c>
      <c r="B891" t="s">
        <v>96</v>
      </c>
      <c r="C891" s="2">
        <v>2245.1009243505996</v>
      </c>
      <c r="D891" s="2">
        <v>2213.8702655700563</v>
      </c>
      <c r="E891" s="2">
        <v>2398.6687074768597</v>
      </c>
      <c r="F891" s="2">
        <v>2917.9884224744369</v>
      </c>
      <c r="G891" s="2">
        <v>3781.3306780266648</v>
      </c>
    </row>
    <row r="892" spans="1:7" ht="12.75" customHeight="1">
      <c r="A892" t="s">
        <v>4</v>
      </c>
      <c r="B892" t="s">
        <v>97</v>
      </c>
      <c r="C892" s="2">
        <v>20736.395292397661</v>
      </c>
      <c r="D892" s="2">
        <v>16812.83911666667</v>
      </c>
      <c r="E892" s="2">
        <v>24085.560073691962</v>
      </c>
      <c r="F892" s="2">
        <v>16490.597258338043</v>
      </c>
      <c r="G892" s="2">
        <v>20832.738779803647</v>
      </c>
    </row>
    <row r="893" spans="1:7" ht="12.75" customHeight="1">
      <c r="A893" t="s">
        <v>4</v>
      </c>
      <c r="B893" t="s">
        <v>98</v>
      </c>
      <c r="C893" s="2">
        <v>8988.0789182600856</v>
      </c>
      <c r="D893" s="2">
        <v>6681.1582278042142</v>
      </c>
      <c r="E893" s="2">
        <v>9471.4901487844727</v>
      </c>
      <c r="F893" s="2">
        <v>6431.4173385381182</v>
      </c>
      <c r="G893" s="2">
        <v>8073.2108248537061</v>
      </c>
    </row>
    <row r="894" spans="1:7" ht="12.75" customHeight="1">
      <c r="A894" t="s">
        <v>4</v>
      </c>
      <c r="B894" t="s">
        <v>105</v>
      </c>
      <c r="C894" s="3">
        <v>0.42327413514330953</v>
      </c>
      <c r="D894" s="3">
        <v>0.45437994361832706</v>
      </c>
      <c r="E894" s="3">
        <v>0.41364664524294226</v>
      </c>
      <c r="F894" s="3">
        <v>0.44757509869047263</v>
      </c>
      <c r="G894" s="3">
        <v>0.40939522464886091</v>
      </c>
    </row>
    <row r="895" spans="1:7" ht="12.75" customHeight="1">
      <c r="A895" t="s">
        <v>4</v>
      </c>
      <c r="B895" t="s">
        <v>106</v>
      </c>
      <c r="C895" s="3">
        <v>0.24713834763224665</v>
      </c>
      <c r="D895" s="3">
        <v>0.24508638968432497</v>
      </c>
      <c r="E895" s="3">
        <v>0.2527752069870346</v>
      </c>
      <c r="F895" s="3">
        <v>0.23682202238833308</v>
      </c>
      <c r="G895" s="3">
        <v>0.23410625028950127</v>
      </c>
    </row>
    <row r="896" spans="1:7" ht="12.75" customHeight="1">
      <c r="A896" t="s">
        <v>4</v>
      </c>
      <c r="B896" t="s">
        <v>107</v>
      </c>
      <c r="C896" s="3">
        <v>0.32958751722444385</v>
      </c>
      <c r="D896" s="3">
        <v>0.30053366669734805</v>
      </c>
      <c r="E896" s="3">
        <v>0.33357814777002326</v>
      </c>
      <c r="F896" s="3">
        <v>0.31560287892119421</v>
      </c>
      <c r="G896" s="3">
        <v>0.35649852506163793</v>
      </c>
    </row>
    <row r="897" spans="1:7" ht="12.75" customHeight="1">
      <c r="A897" t="s">
        <v>4</v>
      </c>
      <c r="B897" t="s">
        <v>99</v>
      </c>
      <c r="C897" s="3">
        <v>0</v>
      </c>
      <c r="D897" s="3">
        <v>0</v>
      </c>
      <c r="E897" s="3">
        <v>0</v>
      </c>
      <c r="F897" s="3">
        <v>0</v>
      </c>
      <c r="G897" s="3">
        <v>0</v>
      </c>
    </row>
    <row r="898" spans="1:7" ht="12.75" customHeight="1">
      <c r="A898" t="s">
        <v>4</v>
      </c>
      <c r="B898" t="s">
        <v>108</v>
      </c>
      <c r="C898" s="3">
        <v>0.37706751227896573</v>
      </c>
      <c r="D898" s="3">
        <v>0.41292373089341999</v>
      </c>
      <c r="E898" s="3">
        <v>0.34995076399804792</v>
      </c>
      <c r="F898" s="3">
        <v>0.37266998517689598</v>
      </c>
      <c r="G898" s="3">
        <v>0.36463736208939818</v>
      </c>
    </row>
    <row r="899" spans="1:7" ht="12.75" customHeight="1">
      <c r="A899" t="s">
        <v>4</v>
      </c>
      <c r="B899" t="s">
        <v>109</v>
      </c>
      <c r="C899" s="3">
        <v>0.13713979455866679</v>
      </c>
      <c r="D899" s="3">
        <v>0.15798104706983523</v>
      </c>
      <c r="E899" s="3">
        <v>0.16208635374449348</v>
      </c>
      <c r="F899" s="3">
        <v>0.15409159567357042</v>
      </c>
      <c r="G899" s="3">
        <v>0.15396082161498278</v>
      </c>
    </row>
    <row r="900" spans="1:7" ht="12.75" customHeight="1">
      <c r="A900" t="s">
        <v>4</v>
      </c>
      <c r="B900" t="s">
        <v>110</v>
      </c>
      <c r="C900" s="3">
        <v>0.48579269316236728</v>
      </c>
      <c r="D900" s="3">
        <v>0.42909522203674505</v>
      </c>
      <c r="E900" s="3">
        <v>0.48796288225745882</v>
      </c>
      <c r="F900" s="3">
        <v>0.47323841914953357</v>
      </c>
      <c r="G900" s="3">
        <v>0.48140181629561885</v>
      </c>
    </row>
    <row r="901" spans="1:7" ht="12.75" customHeight="1">
      <c r="A901" t="s">
        <v>4</v>
      </c>
      <c r="B901" t="s">
        <v>100</v>
      </c>
      <c r="C901" s="5">
        <v>0</v>
      </c>
      <c r="D901" s="5">
        <v>0</v>
      </c>
      <c r="E901" s="5">
        <v>0</v>
      </c>
      <c r="F901" s="5">
        <v>0</v>
      </c>
      <c r="G901" s="5">
        <v>0</v>
      </c>
    </row>
    <row r="902" spans="1:7" ht="12.75" customHeight="1">
      <c r="A902" t="s">
        <v>4</v>
      </c>
      <c r="B902" t="s">
        <v>101</v>
      </c>
      <c r="C902" s="2">
        <v>-1545788.1099999996</v>
      </c>
      <c r="D902" s="2">
        <v>-1568926.4900000002</v>
      </c>
      <c r="E902" s="2">
        <v>-1753023.9999999998</v>
      </c>
      <c r="F902" s="2">
        <v>-1562324.13</v>
      </c>
      <c r="G902" s="2">
        <v>-1826157</v>
      </c>
    </row>
    <row r="903" spans="1:7" ht="12.75" customHeight="1">
      <c r="A903" t="s">
        <v>11</v>
      </c>
      <c r="B903" t="s">
        <v>46</v>
      </c>
      <c r="C903" s="1">
        <v>15.249315068493148</v>
      </c>
      <c r="D903" s="1">
        <v>16.295890410958908</v>
      </c>
      <c r="E903" s="1">
        <v>15.849315068493148</v>
      </c>
      <c r="F903" s="1">
        <v>19.082191780821919</v>
      </c>
      <c r="G903" s="1">
        <v>16.931693989071047</v>
      </c>
    </row>
    <row r="904" spans="1:7" ht="12.75" customHeight="1">
      <c r="A904" t="s">
        <v>4</v>
      </c>
      <c r="B904" t="s">
        <v>47</v>
      </c>
      <c r="C904" s="1">
        <v>3.5094577553593935</v>
      </c>
      <c r="D904" s="1">
        <v>3.5112160566706012</v>
      </c>
      <c r="E904" s="1">
        <v>3.412979351032448</v>
      </c>
      <c r="F904" s="1">
        <v>3.8823857302118179</v>
      </c>
      <c r="G904" s="1">
        <v>3.4717086834733908</v>
      </c>
    </row>
    <row r="905" spans="1:7" ht="12.75" customHeight="1">
      <c r="A905" t="s">
        <v>4</v>
      </c>
      <c r="B905" t="s">
        <v>48</v>
      </c>
      <c r="C905" s="1">
        <v>3.3518665607625091</v>
      </c>
      <c r="D905" s="1">
        <v>3.2056140350877191</v>
      </c>
      <c r="E905" s="1">
        <v>3.2365591397849451</v>
      </c>
      <c r="F905" s="1">
        <v>3.7357237715803451</v>
      </c>
      <c r="G905" s="1">
        <v>3.3083612040133779</v>
      </c>
    </row>
    <row r="906" spans="1:7" ht="12.75" customHeight="1">
      <c r="A906" t="s">
        <v>4</v>
      </c>
      <c r="B906" t="s">
        <v>49</v>
      </c>
      <c r="C906" s="2">
        <v>6060.7251725659917</v>
      </c>
      <c r="D906" s="2">
        <v>6512.9425773058601</v>
      </c>
      <c r="E906" s="2">
        <v>6517.5486918934303</v>
      </c>
      <c r="F906" s="2">
        <v>5785.1767531033183</v>
      </c>
      <c r="G906" s="2">
        <v>6058.3164344033412</v>
      </c>
    </row>
    <row r="907" spans="1:7" ht="12.75" customHeight="1">
      <c r="A907" t="s">
        <v>4</v>
      </c>
      <c r="B907" t="s">
        <v>50</v>
      </c>
      <c r="C907" s="2">
        <v>20916.294178351302</v>
      </c>
      <c r="D907" s="2">
        <v>21536.195107646927</v>
      </c>
      <c r="E907" s="2">
        <v>21094.431787741098</v>
      </c>
      <c r="F907" s="2">
        <v>22199.264665261428</v>
      </c>
      <c r="G907" s="2">
        <v>20043.099053216672</v>
      </c>
    </row>
    <row r="908" spans="1:7" ht="12.75" customHeight="1">
      <c r="A908" t="s">
        <v>4</v>
      </c>
      <c r="B908" t="s">
        <v>51</v>
      </c>
      <c r="C908" s="1">
        <v>11.561643835616437</v>
      </c>
      <c r="D908" s="1">
        <v>12.515068493150684</v>
      </c>
      <c r="E908" s="1">
        <v>12.369863013698629</v>
      </c>
      <c r="F908" s="1">
        <v>15.413698630136986</v>
      </c>
      <c r="G908" s="1">
        <v>13.513661202185792</v>
      </c>
    </row>
    <row r="909" spans="1:7" ht="12.75" customHeight="1">
      <c r="A909" t="s">
        <v>4</v>
      </c>
      <c r="B909" t="s">
        <v>358</v>
      </c>
      <c r="C909" s="2">
        <v>1259</v>
      </c>
      <c r="D909" s="2">
        <v>1425</v>
      </c>
      <c r="E909" s="2">
        <v>1395.0000000000002</v>
      </c>
      <c r="F909" s="2">
        <v>1506</v>
      </c>
      <c r="G909" s="2">
        <v>1495</v>
      </c>
    </row>
    <row r="910" spans="1:7" ht="12.75" customHeight="1">
      <c r="A910" t="s">
        <v>4</v>
      </c>
      <c r="B910" t="s">
        <v>356</v>
      </c>
      <c r="C910" s="2">
        <v>4219.9999999999991</v>
      </c>
      <c r="D910" s="2">
        <v>4568</v>
      </c>
      <c r="E910" s="2">
        <v>4514.9999999999991</v>
      </c>
      <c r="F910" s="2">
        <v>5626</v>
      </c>
      <c r="G910" s="2">
        <v>4946</v>
      </c>
    </row>
    <row r="911" spans="1:7" ht="12.75" customHeight="1">
      <c r="A911" t="s">
        <v>4</v>
      </c>
      <c r="B911" t="s">
        <v>52</v>
      </c>
      <c r="C911" s="1">
        <v>12.974937333983089</v>
      </c>
      <c r="D911" s="1">
        <v>13.06353265570247</v>
      </c>
      <c r="E911" s="1">
        <v>13.104625507246377</v>
      </c>
      <c r="F911" s="1">
        <v>13.827997245917167</v>
      </c>
      <c r="G911" s="1">
        <v>12.262744010088273</v>
      </c>
    </row>
    <row r="912" spans="1:7" ht="12.75" customHeight="1">
      <c r="A912" t="s">
        <v>4</v>
      </c>
      <c r="B912" t="s">
        <v>53</v>
      </c>
      <c r="C912" s="1">
        <v>20.725768618146525</v>
      </c>
      <c r="D912" s="1">
        <v>20.560480256178387</v>
      </c>
      <c r="E912" s="1">
        <v>20.399211708607812</v>
      </c>
      <c r="F912" s="1">
        <v>21.002342165646329</v>
      </c>
      <c r="G912" s="1">
        <v>20.484513508740946</v>
      </c>
    </row>
    <row r="913" spans="1:7" ht="12.75" customHeight="1">
      <c r="A913" t="s">
        <v>4</v>
      </c>
      <c r="B913" t="s">
        <v>54</v>
      </c>
      <c r="C913" s="1">
        <v>9.1928743217621545</v>
      </c>
      <c r="D913" s="1">
        <v>9.463122104740707</v>
      </c>
      <c r="E913" s="1">
        <v>9.7426051313321231</v>
      </c>
      <c r="F913" s="1">
        <v>10.338582615178726</v>
      </c>
      <c r="G913" s="1">
        <v>8.975081203219883</v>
      </c>
    </row>
    <row r="914" spans="1:7" ht="12.75" customHeight="1">
      <c r="A914" t="s">
        <v>4</v>
      </c>
      <c r="B914" t="s">
        <v>55</v>
      </c>
      <c r="C914" s="3">
        <v>0.22852878857473152</v>
      </c>
      <c r="D914" s="3">
        <v>0.21010736165304714</v>
      </c>
      <c r="E914" s="3">
        <v>0.28658302466108521</v>
      </c>
      <c r="F914" s="3">
        <v>0.19691333830953023</v>
      </c>
      <c r="G914" s="3">
        <v>0.20861911495562083</v>
      </c>
    </row>
    <row r="915" spans="1:7" ht="12.75" customHeight="1">
      <c r="A915" t="s">
        <v>4</v>
      </c>
      <c r="B915" t="s">
        <v>56</v>
      </c>
      <c r="C915" s="2">
        <v>855608.82758620684</v>
      </c>
      <c r="D915" s="2">
        <v>859300.44827586203</v>
      </c>
      <c r="E915" s="2">
        <v>1007655.1724137932</v>
      </c>
      <c r="F915" s="2">
        <v>907411.86206896557</v>
      </c>
      <c r="G915" s="2">
        <v>909541.37931034481</v>
      </c>
    </row>
    <row r="916" spans="1:7" ht="12.75" customHeight="1">
      <c r="A916" t="s">
        <v>4</v>
      </c>
      <c r="B916" t="s">
        <v>57</v>
      </c>
      <c r="C916" s="2">
        <v>735218.75862068962</v>
      </c>
      <c r="D916" s="2">
        <v>797988.17241379316</v>
      </c>
      <c r="E916" s="2">
        <v>906896.55172413797</v>
      </c>
      <c r="F916" s="2">
        <v>793661.44827586203</v>
      </c>
      <c r="G916" s="2">
        <v>905262.06896551722</v>
      </c>
    </row>
    <row r="917" spans="1:7" ht="12.75" customHeight="1">
      <c r="A917" t="s">
        <v>4</v>
      </c>
      <c r="B917" t="s">
        <v>58</v>
      </c>
      <c r="C917" s="3">
        <v>0.18128678664846726</v>
      </c>
      <c r="D917" s="3">
        <v>0.16528511505343535</v>
      </c>
      <c r="E917" s="3">
        <v>0.237633250297831</v>
      </c>
      <c r="F917" s="3">
        <v>0.15123460713877604</v>
      </c>
      <c r="G917" s="3">
        <v>0.16603868903530006</v>
      </c>
    </row>
    <row r="918" spans="1:7" ht="12.75" customHeight="1">
      <c r="A918" t="s">
        <v>4</v>
      </c>
      <c r="B918" t="s">
        <v>59</v>
      </c>
      <c r="C918" s="1">
        <v>4.6091104209623701</v>
      </c>
      <c r="D918" s="1">
        <v>4.7501215953307847</v>
      </c>
      <c r="E918" s="1">
        <v>2.2422175732217697</v>
      </c>
      <c r="F918" s="1">
        <v>5.0834083690857206</v>
      </c>
      <c r="G918" s="1">
        <v>5.9854765350423662</v>
      </c>
    </row>
    <row r="919" spans="1:7" ht="12.75" customHeight="1">
      <c r="A919" t="s">
        <v>4</v>
      </c>
      <c r="B919" t="s">
        <v>60</v>
      </c>
      <c r="C919" s="1">
        <v>4.9442186943413926</v>
      </c>
      <c r="D919" s="1">
        <v>4.899203610528339</v>
      </c>
      <c r="E919" s="1">
        <v>4.8244354382722721</v>
      </c>
      <c r="F919" s="1">
        <v>4.907488702209525</v>
      </c>
      <c r="G919" s="1">
        <v>5.2955363369953776</v>
      </c>
    </row>
    <row r="920" spans="1:7" ht="12.75" customHeight="1">
      <c r="A920" t="s">
        <v>4</v>
      </c>
      <c r="B920" t="s">
        <v>61</v>
      </c>
      <c r="C920" s="3">
        <v>1.1678531069795883</v>
      </c>
      <c r="D920" s="3">
        <v>1.6436751207530051</v>
      </c>
      <c r="E920" s="3">
        <v>1.0989237681159425</v>
      </c>
      <c r="F920" s="3">
        <v>0.76459361301836304</v>
      </c>
      <c r="G920" s="3">
        <v>1.2564186633039094</v>
      </c>
    </row>
    <row r="921" spans="1:7" ht="12.75" customHeight="1">
      <c r="A921" t="s">
        <v>4</v>
      </c>
      <c r="B921" t="s">
        <v>62</v>
      </c>
      <c r="C921" s="1">
        <v>5.7741211637731586</v>
      </c>
      <c r="D921" s="1">
        <v>8.0526990861287278</v>
      </c>
      <c r="E921" s="1">
        <v>5.3016867708582529</v>
      </c>
      <c r="F921" s="1">
        <v>3.7522345176691783</v>
      </c>
      <c r="G921" s="1">
        <v>6.653410686005012</v>
      </c>
    </row>
    <row r="922" spans="1:7" ht="12.75" customHeight="1">
      <c r="A922" t="s">
        <v>4</v>
      </c>
      <c r="B922" t="s">
        <v>63</v>
      </c>
      <c r="C922" s="3">
        <v>4.4718919404594333E-2</v>
      </c>
      <c r="D922" s="3">
        <v>6.5990085393764414E-2</v>
      </c>
      <c r="E922" s="3">
        <v>4.6479676243480879E-2</v>
      </c>
      <c r="F922" s="3">
        <v>2.9864222766363271E-2</v>
      </c>
      <c r="G922" s="3">
        <v>6.0242767578645377E-2</v>
      </c>
    </row>
    <row r="923" spans="1:7" ht="12.75" customHeight="1">
      <c r="A923" t="s">
        <v>4</v>
      </c>
      <c r="B923" t="s">
        <v>64</v>
      </c>
      <c r="C923" s="3">
        <v>0.51103338891892081</v>
      </c>
      <c r="D923" s="3">
        <v>0.51305996857292102</v>
      </c>
      <c r="E923" s="3">
        <v>0.5229676505642854</v>
      </c>
      <c r="F923" s="3">
        <v>0.52365323827826349</v>
      </c>
      <c r="G923" s="3">
        <v>0.54774721148929317</v>
      </c>
    </row>
    <row r="924" spans="1:7" ht="12.75" customHeight="1">
      <c r="A924" t="s">
        <v>4</v>
      </c>
      <c r="B924" t="s">
        <v>65</v>
      </c>
      <c r="C924" s="3">
        <v>2.1567589973200487E-2</v>
      </c>
      <c r="D924" s="3">
        <v>1.890818467817983E-2</v>
      </c>
      <c r="E924" s="3">
        <v>1.8672220985711967E-2</v>
      </c>
      <c r="F924" s="3">
        <v>1.8394415319088527E-2</v>
      </c>
      <c r="G924" s="3">
        <v>1.938216611019505E-2</v>
      </c>
    </row>
    <row r="925" spans="1:7" ht="12.75" customHeight="1">
      <c r="A925" t="s">
        <v>4</v>
      </c>
      <c r="B925" t="s">
        <v>66</v>
      </c>
      <c r="C925" s="3">
        <v>1.6974934274659022E-2</v>
      </c>
      <c r="D925" s="3">
        <v>1.8146921413941194E-2</v>
      </c>
      <c r="E925" s="3">
        <v>1.7965755095247799E-2</v>
      </c>
      <c r="F925" s="3">
        <v>1.7671289650870035E-2</v>
      </c>
      <c r="G925" s="3">
        <v>1.8407315345764386E-2</v>
      </c>
    </row>
    <row r="926" spans="1:7" ht="12.75" customHeight="1">
      <c r="A926" t="s">
        <v>4</v>
      </c>
      <c r="B926" t="s">
        <v>67</v>
      </c>
      <c r="C926" s="3">
        <v>1.8731086790822693E-2</v>
      </c>
      <c r="D926" s="3">
        <v>1.7262336255022312E-2</v>
      </c>
      <c r="E926" s="3">
        <v>1.8283770951229683E-2</v>
      </c>
      <c r="F926" s="3">
        <v>1.8320763518853062E-2</v>
      </c>
      <c r="G926" s="3">
        <v>1.7551246899498944E-2</v>
      </c>
    </row>
    <row r="927" spans="1:7" ht="12.75" customHeight="1">
      <c r="A927" t="s">
        <v>4</v>
      </c>
      <c r="B927" t="s">
        <v>68</v>
      </c>
      <c r="C927" s="3">
        <v>6.2499795363956572E-3</v>
      </c>
      <c r="D927" s="3">
        <v>2.2633131893493814E-2</v>
      </c>
      <c r="E927" s="3">
        <v>1.8283770951229683E-2</v>
      </c>
      <c r="F927" s="3">
        <v>1.7905365563215793E-2</v>
      </c>
      <c r="G927" s="3">
        <v>1.7551246899498944E-2</v>
      </c>
    </row>
    <row r="928" spans="1:7" ht="12.75" customHeight="1">
      <c r="A928" t="s">
        <v>4</v>
      </c>
      <c r="B928" t="s">
        <v>69</v>
      </c>
      <c r="C928" s="3">
        <v>0.78266672015108063</v>
      </c>
      <c r="D928" s="3">
        <v>0.77279012266408198</v>
      </c>
      <c r="E928" s="3">
        <v>0.77647372439893048</v>
      </c>
      <c r="F928" s="3">
        <v>0.73024243483129236</v>
      </c>
      <c r="G928" s="3">
        <v>0.74503701151499724</v>
      </c>
    </row>
    <row r="929" spans="1:7" ht="12.75" customHeight="1">
      <c r="A929" t="s">
        <v>4</v>
      </c>
      <c r="B929" t="s">
        <v>70</v>
      </c>
      <c r="C929" s="3">
        <v>0.20773091736594357</v>
      </c>
      <c r="D929" s="3">
        <v>0.21879511190001386</v>
      </c>
      <c r="E929" s="3">
        <v>0.21403752636863468</v>
      </c>
      <c r="F929" s="3">
        <v>0.2603204818577311</v>
      </c>
      <c r="G929" s="3">
        <v>0.24676822615443933</v>
      </c>
    </row>
    <row r="930" spans="1:7" ht="12.75" customHeight="1">
      <c r="A930" t="s">
        <v>4</v>
      </c>
      <c r="B930" t="s">
        <v>71</v>
      </c>
      <c r="C930" s="3">
        <v>9.6023624829757199E-3</v>
      </c>
      <c r="D930" s="3">
        <v>8.4147654359041299E-3</v>
      </c>
      <c r="E930" s="3">
        <v>9.4887492324347497E-3</v>
      </c>
      <c r="F930" s="3">
        <v>9.4370833109765316E-3</v>
      </c>
      <c r="G930" s="3">
        <v>8.1947623305632811E-3</v>
      </c>
    </row>
    <row r="931" spans="1:7" ht="12.75" customHeight="1">
      <c r="A931" t="s">
        <v>4</v>
      </c>
      <c r="B931" t="s">
        <v>368</v>
      </c>
      <c r="C931" s="3">
        <v>0.48896661108107931</v>
      </c>
      <c r="D931" s="3">
        <v>0.48694003142707881</v>
      </c>
      <c r="E931" s="3">
        <v>0.47703234943571449</v>
      </c>
      <c r="F931" s="3">
        <v>0.47634676466725562</v>
      </c>
      <c r="G931" s="3">
        <v>0.45225278851070705</v>
      </c>
    </row>
    <row r="932" spans="1:7" ht="12.75" customHeight="1">
      <c r="A932" t="s">
        <v>4</v>
      </c>
      <c r="B932" t="s">
        <v>72</v>
      </c>
      <c r="C932" s="3">
        <v>0.40423374318671568</v>
      </c>
      <c r="D932" s="3">
        <v>0.43445475798724498</v>
      </c>
      <c r="E932" s="3">
        <v>0.44088262902350794</v>
      </c>
      <c r="F932" s="3">
        <v>0.4368175951900034</v>
      </c>
      <c r="G932" s="3">
        <v>0.44286762489193171</v>
      </c>
    </row>
    <row r="933" spans="1:7" ht="12.75" customHeight="1">
      <c r="A933" t="s">
        <v>4</v>
      </c>
      <c r="B933" t="s">
        <v>73</v>
      </c>
      <c r="C933" s="3">
        <v>0.28292889689519984</v>
      </c>
      <c r="D933" s="3">
        <v>0.32869736862236604</v>
      </c>
      <c r="E933" s="3">
        <v>0.33767354142784833</v>
      </c>
      <c r="F933" s="3">
        <v>0.33227847424453133</v>
      </c>
      <c r="G933" s="3">
        <v>0.19870901224976331</v>
      </c>
    </row>
    <row r="934" spans="1:7" ht="12.75" customHeight="1">
      <c r="A934" t="s">
        <v>4</v>
      </c>
      <c r="B934" t="s">
        <v>74</v>
      </c>
      <c r="C934" s="3">
        <v>0.67667336126597177</v>
      </c>
      <c r="D934" s="3">
        <v>0.61939308795766401</v>
      </c>
      <c r="E934" s="3">
        <v>0.58101024168511106</v>
      </c>
      <c r="F934" s="3">
        <v>0.59228646184651568</v>
      </c>
      <c r="G934" s="3">
        <v>0.59527209277635096</v>
      </c>
    </row>
    <row r="935" spans="1:7" ht="12.75" customHeight="1">
      <c r="A935" t="s">
        <v>4</v>
      </c>
      <c r="B935" t="s">
        <v>75</v>
      </c>
      <c r="C935" s="1">
        <v>14.071802118797292</v>
      </c>
      <c r="D935" s="1">
        <v>14.869731911657217</v>
      </c>
      <c r="E935" s="1">
        <v>14.613337874200514</v>
      </c>
      <c r="F935" s="1">
        <v>13.181081688547094</v>
      </c>
      <c r="G935" s="1">
        <v>13.08209119931621</v>
      </c>
    </row>
    <row r="936" spans="1:7" ht="12.75" customHeight="1">
      <c r="A936" t="s">
        <v>4</v>
      </c>
      <c r="B936" t="s">
        <v>76</v>
      </c>
      <c r="C936" s="1">
        <v>7.1064103343536038</v>
      </c>
      <c r="D936" s="1">
        <v>6.7250708078741077</v>
      </c>
      <c r="E936" s="1">
        <v>6.8430635670545552</v>
      </c>
      <c r="F936" s="1">
        <v>7.5866307760529983</v>
      </c>
      <c r="G936" s="1">
        <v>7.644037828235513</v>
      </c>
    </row>
    <row r="937" spans="1:7" ht="12.75" customHeight="1">
      <c r="A937" t="s">
        <v>4</v>
      </c>
      <c r="B937" t="s">
        <v>77</v>
      </c>
      <c r="C937" s="1">
        <v>7.5159346421274833</v>
      </c>
      <c r="D937" s="1">
        <v>7.4233168487238688</v>
      </c>
      <c r="E937" s="1">
        <v>7.7172024180620236</v>
      </c>
      <c r="F937" s="1">
        <v>7.216387678403013</v>
      </c>
      <c r="G937" s="1">
        <v>8.4334014191718829</v>
      </c>
    </row>
    <row r="938" spans="1:7" ht="12.75" customHeight="1">
      <c r="A938" t="s">
        <v>4</v>
      </c>
      <c r="B938" t="s">
        <v>78</v>
      </c>
      <c r="C938" s="3">
        <v>7.6117643340764159E-3</v>
      </c>
      <c r="D938" s="3">
        <v>2.8648139644905861E-2</v>
      </c>
      <c r="E938" s="3">
        <v>2.1878482984248514E-2</v>
      </c>
      <c r="F938" s="3">
        <v>2.3148748239827006E-2</v>
      </c>
      <c r="G938" s="3">
        <v>2.2640172325481649E-2</v>
      </c>
    </row>
    <row r="939" spans="1:7" ht="12.75" customHeight="1">
      <c r="A939" t="s">
        <v>4</v>
      </c>
      <c r="B939" t="s">
        <v>79</v>
      </c>
      <c r="C939" s="3">
        <v>0.21441188240776538</v>
      </c>
      <c r="D939" s="3">
        <v>0.21143272010698066</v>
      </c>
      <c r="E939" s="3">
        <v>0.21275687680985048</v>
      </c>
      <c r="F939" s="3">
        <v>0.20871612231025655</v>
      </c>
      <c r="G939" s="3">
        <v>0.22020428113661175</v>
      </c>
    </row>
    <row r="940" spans="1:7" ht="12.75" customHeight="1">
      <c r="A940" t="s">
        <v>4</v>
      </c>
      <c r="B940" t="s">
        <v>80</v>
      </c>
      <c r="C940" s="2">
        <v>12769.99217029871</v>
      </c>
      <c r="D940" s="2">
        <v>12501.927820417226</v>
      </c>
      <c r="E940" s="2">
        <v>12842.635929074027</v>
      </c>
      <c r="F940" s="2">
        <v>15071.22214601813</v>
      </c>
      <c r="G940" s="2">
        <v>14906.59904906307</v>
      </c>
    </row>
    <row r="941" spans="1:7" ht="12.75" customHeight="1">
      <c r="A941" t="s">
        <v>4</v>
      </c>
      <c r="B941" t="s">
        <v>81</v>
      </c>
      <c r="C941" s="2">
        <v>61194.327838402627</v>
      </c>
      <c r="D941" s="2">
        <v>64221.703196347051</v>
      </c>
      <c r="E941" s="2">
        <v>66468.721973094143</v>
      </c>
      <c r="F941" s="2">
        <v>65354.7186147186</v>
      </c>
      <c r="G941" s="2">
        <v>69356.210321744715</v>
      </c>
    </row>
    <row r="942" spans="1:7" ht="12.75" customHeight="1">
      <c r="A942" t="s">
        <v>4</v>
      </c>
      <c r="B942" t="s">
        <v>82</v>
      </c>
      <c r="C942" s="2">
        <v>81113.851869050428</v>
      </c>
      <c r="D942" s="2">
        <v>85067.694063926989</v>
      </c>
      <c r="E942" s="2">
        <v>86382.502242152419</v>
      </c>
      <c r="F942" s="2">
        <v>85723.814080656186</v>
      </c>
      <c r="G942" s="2">
        <v>93696.190887497243</v>
      </c>
    </row>
    <row r="943" spans="1:7" ht="12.75" customHeight="1">
      <c r="A943" t="s">
        <v>4</v>
      </c>
      <c r="B943" t="s">
        <v>83</v>
      </c>
      <c r="C943" s="3">
        <v>0.32551258808250616</v>
      </c>
      <c r="D943" s="3">
        <v>0.32459417657994527</v>
      </c>
      <c r="E943" s="3">
        <v>0.29959625637332377</v>
      </c>
      <c r="F943" s="3">
        <v>0.31166985181312118</v>
      </c>
      <c r="G943" s="3">
        <v>0.35094161651622691</v>
      </c>
    </row>
    <row r="944" spans="1:7" ht="12.75" customHeight="1">
      <c r="A944" t="s">
        <v>4</v>
      </c>
      <c r="B944" t="s">
        <v>84</v>
      </c>
      <c r="C944" s="3">
        <v>0.58853892900397875</v>
      </c>
      <c r="D944" s="3">
        <v>0.58968145185224585</v>
      </c>
      <c r="E944" s="3">
        <v>0.60355436319633682</v>
      </c>
      <c r="F944" s="3">
        <v>0.56321642563496122</v>
      </c>
      <c r="G944" s="3">
        <v>0.61592222444003875</v>
      </c>
    </row>
    <row r="945" spans="1:7" ht="12.75" customHeight="1">
      <c r="A945" t="s">
        <v>4</v>
      </c>
      <c r="B945" t="s">
        <v>85</v>
      </c>
      <c r="C945" s="3">
        <v>4.1620993740287937E-2</v>
      </c>
      <c r="D945" s="3">
        <v>4.1925990236481893E-2</v>
      </c>
      <c r="E945" s="3">
        <v>4.5398880236618963E-2</v>
      </c>
      <c r="F945" s="3">
        <v>4.077790900125295E-2</v>
      </c>
      <c r="G945" s="3">
        <v>4.6252365796883736E-2</v>
      </c>
    </row>
    <row r="946" spans="1:7" ht="12.75" customHeight="1">
      <c r="A946" t="s">
        <v>4</v>
      </c>
      <c r="B946" t="s">
        <v>86</v>
      </c>
      <c r="C946" s="2">
        <v>531.49976418352855</v>
      </c>
      <c r="D946" s="2">
        <v>524.15570373601395</v>
      </c>
      <c r="E946" s="2">
        <v>583.04129046653156</v>
      </c>
      <c r="F946" s="2">
        <v>614.57292520799547</v>
      </c>
      <c r="G946" s="2">
        <v>689.46547200474436</v>
      </c>
    </row>
    <row r="947" spans="1:7" ht="12.75" customHeight="1">
      <c r="A947" t="s">
        <v>4</v>
      </c>
      <c r="B947" t="s">
        <v>87</v>
      </c>
      <c r="C947" s="3">
        <v>0.52108591188697462</v>
      </c>
      <c r="D947" s="3">
        <v>0.51973478704709553</v>
      </c>
      <c r="E947" s="3">
        <v>0.52854101143856003</v>
      </c>
      <c r="F947" s="3">
        <v>0.52904859529111803</v>
      </c>
      <c r="G947" s="3">
        <v>0.55314919728627787</v>
      </c>
    </row>
    <row r="948" spans="1:7" ht="12.75" customHeight="1">
      <c r="A948" t="s">
        <v>4</v>
      </c>
      <c r="B948" t="s">
        <v>88</v>
      </c>
      <c r="C948" s="1">
        <v>2.7413264474025412</v>
      </c>
      <c r="D948" s="1">
        <v>2.6476663689902402</v>
      </c>
      <c r="E948" s="1">
        <v>3.216292107404394</v>
      </c>
      <c r="F948" s="1">
        <v>3.3980342386570364</v>
      </c>
      <c r="G948" s="1">
        <v>2.5838484121363794</v>
      </c>
    </row>
    <row r="949" spans="1:7" ht="12.75" customHeight="1">
      <c r="A949" t="s">
        <v>4</v>
      </c>
      <c r="B949" t="s">
        <v>89</v>
      </c>
      <c r="C949" s="1">
        <v>64.806524557764035</v>
      </c>
      <c r="D949" s="1">
        <v>65.473771526910511</v>
      </c>
      <c r="E949" s="1">
        <v>55.896697554799069</v>
      </c>
      <c r="F949" s="1">
        <v>48.701207984021657</v>
      </c>
      <c r="G949" s="1">
        <v>61.484550372490716</v>
      </c>
    </row>
    <row r="950" spans="1:7" ht="12.75" customHeight="1">
      <c r="A950" t="s">
        <v>4</v>
      </c>
      <c r="B950" t="s">
        <v>90</v>
      </c>
      <c r="C950" s="1">
        <v>37.674867796866188</v>
      </c>
      <c r="D950" s="1">
        <v>38.095695992222417</v>
      </c>
      <c r="E950" s="1">
        <v>41.799052283593305</v>
      </c>
      <c r="F950" s="1">
        <v>39.875952329169287</v>
      </c>
      <c r="G950" s="1">
        <v>39.945585242820798</v>
      </c>
    </row>
    <row r="951" spans="1:7" ht="12.75" customHeight="1">
      <c r="A951" t="s">
        <v>4</v>
      </c>
      <c r="B951" t="s">
        <v>91</v>
      </c>
      <c r="C951" s="1">
        <v>123.99682047465451</v>
      </c>
      <c r="D951" s="1">
        <v>119.96718668584249</v>
      </c>
      <c r="E951" s="1">
        <v>121.51394451799355</v>
      </c>
      <c r="F951" s="1">
        <v>107.40661663153021</v>
      </c>
      <c r="G951" s="1">
        <v>114.2689313965849</v>
      </c>
    </row>
    <row r="952" spans="1:7" ht="12.75" customHeight="1">
      <c r="A952" t="s">
        <v>4</v>
      </c>
      <c r="B952" t="s">
        <v>92</v>
      </c>
      <c r="C952" s="3">
        <v>5.9572474085041009E-2</v>
      </c>
      <c r="D952" s="3">
        <v>5.8464585950217286E-2</v>
      </c>
      <c r="E952" s="3">
        <v>6.2852588460159994E-2</v>
      </c>
      <c r="F952" s="3">
        <v>5.8351590092500773E-2</v>
      </c>
      <c r="G952" s="3">
        <v>6.2991826004595644E-2</v>
      </c>
    </row>
    <row r="953" spans="1:7" ht="12.75" customHeight="1">
      <c r="A953" t="s">
        <v>4</v>
      </c>
      <c r="B953" t="s">
        <v>93</v>
      </c>
      <c r="C953" s="1">
        <v>2.1817904771171404</v>
      </c>
      <c r="D953" s="1">
        <v>2.3649051268805028</v>
      </c>
      <c r="E953" s="1">
        <v>1.5779149539333805</v>
      </c>
      <c r="F953" s="1">
        <v>2.3767759975888976</v>
      </c>
      <c r="G953" s="1">
        <v>2.2845926301555104</v>
      </c>
    </row>
    <row r="954" spans="1:7" ht="12.75" customHeight="1">
      <c r="A954" t="s">
        <v>4</v>
      </c>
      <c r="B954" t="s">
        <v>94</v>
      </c>
      <c r="C954" s="4">
        <v>0.27464415740096443</v>
      </c>
      <c r="D954" s="4">
        <v>0.32428298833136826</v>
      </c>
      <c r="E954" s="4">
        <v>0.2806686742864975</v>
      </c>
      <c r="F954" s="4">
        <v>0.37851825510962089</v>
      </c>
      <c r="G954" s="4">
        <v>0.34584879837128935</v>
      </c>
    </row>
    <row r="955" spans="1:7" ht="12.75" customHeight="1">
      <c r="A955" t="s">
        <v>4</v>
      </c>
      <c r="B955" t="s">
        <v>95</v>
      </c>
      <c r="C955" s="2">
        <v>20570.74401008827</v>
      </c>
      <c r="D955" s="2">
        <v>20807.236127508855</v>
      </c>
      <c r="E955" s="2">
        <v>21592.153392330387</v>
      </c>
      <c r="F955" s="2">
        <v>25796.919732441467</v>
      </c>
      <c r="G955" s="2">
        <v>25277.983193277312</v>
      </c>
    </row>
    <row r="956" spans="1:7" ht="12.75" customHeight="1">
      <c r="A956" t="s">
        <v>4</v>
      </c>
      <c r="B956" t="s">
        <v>96</v>
      </c>
      <c r="C956" s="2">
        <v>1325.0309909560303</v>
      </c>
      <c r="D956" s="2">
        <v>1272.5641827660229</v>
      </c>
      <c r="E956" s="2">
        <v>1354.2234756532914</v>
      </c>
      <c r="F956" s="2">
        <v>938.15058425650921</v>
      </c>
      <c r="G956" s="2">
        <v>1047.9146153846152</v>
      </c>
    </row>
    <row r="957" spans="1:7" ht="12.75" customHeight="1">
      <c r="A957" t="s">
        <v>4</v>
      </c>
      <c r="B957" t="s">
        <v>97</v>
      </c>
      <c r="C957" s="2">
        <v>25913.58220810167</v>
      </c>
      <c r="D957" s="2">
        <v>24735.058245614033</v>
      </c>
      <c r="E957" s="2">
        <v>26235.627240143363</v>
      </c>
      <c r="F957" s="2">
        <v>30730.1952191235</v>
      </c>
      <c r="G957" s="2">
        <v>30181.404682274242</v>
      </c>
    </row>
    <row r="958" spans="1:7" ht="12.75" customHeight="1">
      <c r="A958" t="s">
        <v>4</v>
      </c>
      <c r="B958" t="s">
        <v>98</v>
      </c>
      <c r="C958" s="2">
        <v>12670.876473266422</v>
      </c>
      <c r="D958" s="2">
        <v>12044.490039469927</v>
      </c>
      <c r="E958" s="2">
        <v>12515.242901285221</v>
      </c>
      <c r="F958" s="2">
        <v>14638.228979706266</v>
      </c>
      <c r="G958" s="2">
        <v>13649.624428728632</v>
      </c>
    </row>
    <row r="959" spans="1:7" ht="12.75" customHeight="1">
      <c r="A959" t="s">
        <v>4</v>
      </c>
      <c r="B959" t="s">
        <v>105</v>
      </c>
      <c r="C959" s="3">
        <v>0.42193854258791968</v>
      </c>
      <c r="D959" s="3">
        <v>0.4257768069071291</v>
      </c>
      <c r="E959" s="3">
        <v>0.42124088417761912</v>
      </c>
      <c r="F959" s="3">
        <v>0.43736212001632663</v>
      </c>
      <c r="G959" s="3">
        <v>0.43901590661121087</v>
      </c>
    </row>
    <row r="960" spans="1:7" ht="12.75" customHeight="1">
      <c r="A960" t="s">
        <v>4</v>
      </c>
      <c r="B960" t="s">
        <v>106</v>
      </c>
      <c r="C960" s="3">
        <v>0.21030517315260688</v>
      </c>
      <c r="D960" s="3">
        <v>0.20772725354640312</v>
      </c>
      <c r="E960" s="3">
        <v>0.20762907368672001</v>
      </c>
      <c r="F960" s="3">
        <v>0.20514317468529514</v>
      </c>
      <c r="G960" s="3">
        <v>0.20554940292099741</v>
      </c>
    </row>
    <row r="961" spans="1:7" ht="12.75" customHeight="1">
      <c r="A961" t="s">
        <v>4</v>
      </c>
      <c r="B961" t="s">
        <v>107</v>
      </c>
      <c r="C961" s="3">
        <v>0.36775628425947304</v>
      </c>
      <c r="D961" s="3">
        <v>0.36649593954646781</v>
      </c>
      <c r="E961" s="3">
        <v>0.37113004213566086</v>
      </c>
      <c r="F961" s="3">
        <v>0.35749470529837812</v>
      </c>
      <c r="G961" s="3">
        <v>0.35543469046779175</v>
      </c>
    </row>
    <row r="962" spans="1:7" ht="12.75" customHeight="1">
      <c r="A962" t="s">
        <v>4</v>
      </c>
      <c r="B962" t="s">
        <v>99</v>
      </c>
      <c r="C962" s="3">
        <v>0</v>
      </c>
      <c r="D962" s="3">
        <v>0</v>
      </c>
      <c r="E962" s="3">
        <v>0</v>
      </c>
      <c r="F962" s="3">
        <v>0</v>
      </c>
      <c r="G962" s="3">
        <v>0</v>
      </c>
    </row>
    <row r="963" spans="1:7" ht="12.75" customHeight="1">
      <c r="A963" t="s">
        <v>4</v>
      </c>
      <c r="B963" t="s">
        <v>108</v>
      </c>
      <c r="C963" s="3">
        <v>0.35614278364016116</v>
      </c>
      <c r="D963" s="3">
        <v>0.38516376912678491</v>
      </c>
      <c r="E963" s="3">
        <v>0.39392140774555029</v>
      </c>
      <c r="F963" s="3">
        <v>0.40566280848196906</v>
      </c>
      <c r="G963" s="3">
        <v>0.41210267314857918</v>
      </c>
    </row>
    <row r="964" spans="1:7" ht="12.75" customHeight="1">
      <c r="A964" t="s">
        <v>4</v>
      </c>
      <c r="B964" t="s">
        <v>109</v>
      </c>
      <c r="C964" s="3">
        <v>0.12424234769510173</v>
      </c>
      <c r="D964" s="3">
        <v>0.14217020052741011</v>
      </c>
      <c r="E964" s="3">
        <v>0.14871037845541396</v>
      </c>
      <c r="F964" s="3">
        <v>0.14473820526821687</v>
      </c>
      <c r="G964" s="3">
        <v>0.13943436807082235</v>
      </c>
    </row>
    <row r="965" spans="1:7" ht="12.75" customHeight="1">
      <c r="A965" t="s">
        <v>4</v>
      </c>
      <c r="B965" t="s">
        <v>110</v>
      </c>
      <c r="C965" s="3">
        <v>0.51961486866473694</v>
      </c>
      <c r="D965" s="3">
        <v>0.4726660303458049</v>
      </c>
      <c r="E965" s="3">
        <v>0.45736821379903564</v>
      </c>
      <c r="F965" s="3">
        <v>0.44959898624981404</v>
      </c>
      <c r="G965" s="3">
        <v>0.448462958780598</v>
      </c>
    </row>
    <row r="966" spans="1:7" ht="12.75" customHeight="1">
      <c r="A966" t="s">
        <v>4</v>
      </c>
      <c r="B966" t="s">
        <v>100</v>
      </c>
      <c r="C966" s="5">
        <v>0</v>
      </c>
      <c r="D966" s="5">
        <v>0</v>
      </c>
      <c r="E966" s="5">
        <v>0</v>
      </c>
      <c r="F966" s="5">
        <v>0</v>
      </c>
      <c r="G966" s="5">
        <v>0</v>
      </c>
    </row>
    <row r="967" spans="1:7" ht="12.75" customHeight="1">
      <c r="A967" t="s">
        <v>4</v>
      </c>
      <c r="B967" t="s">
        <v>101</v>
      </c>
      <c r="C967" s="2">
        <v>-2666000</v>
      </c>
      <c r="D967" s="2">
        <v>-2923432.9999999986</v>
      </c>
      <c r="E967" s="2">
        <v>-3072000</v>
      </c>
      <c r="F967" s="2">
        <v>-3141595.0000000005</v>
      </c>
      <c r="G967" s="2">
        <v>-3365749.9999999995</v>
      </c>
    </row>
    <row r="968" spans="1:7" ht="12.75" customHeight="1">
      <c r="A968" t="s">
        <v>12</v>
      </c>
      <c r="B968" t="s">
        <v>46</v>
      </c>
      <c r="C968" s="1">
        <v>24.380821917808213</v>
      </c>
      <c r="D968" s="1">
        <v>23.583561643835612</v>
      </c>
      <c r="E968" s="1">
        <v>24.736986301369864</v>
      </c>
      <c r="F968" s="1">
        <v>23.342465753424658</v>
      </c>
      <c r="G968" s="1">
        <v>24.338797814207645</v>
      </c>
    </row>
    <row r="969" spans="1:7" ht="12.75" customHeight="1">
      <c r="A969" t="s">
        <v>4</v>
      </c>
      <c r="B969" t="s">
        <v>47</v>
      </c>
      <c r="C969" s="1">
        <v>3.0023616734143039</v>
      </c>
      <c r="D969" s="1">
        <v>3.0753840657377629</v>
      </c>
      <c r="E969" s="1">
        <v>3.1091597796143251</v>
      </c>
      <c r="F969" s="1">
        <v>3.1661092530657742</v>
      </c>
      <c r="G969" s="1">
        <v>3.2822402358142955</v>
      </c>
    </row>
    <row r="970" spans="1:7" ht="12.75" customHeight="1">
      <c r="A970" t="s">
        <v>4</v>
      </c>
      <c r="B970" t="s">
        <v>48</v>
      </c>
      <c r="C970" s="1">
        <v>3.047712162690654</v>
      </c>
      <c r="D970" s="1">
        <v>3.2154854567800077</v>
      </c>
      <c r="E970" s="1">
        <v>3.1986518636003174</v>
      </c>
      <c r="F970" s="1">
        <v>3.3143100511073249</v>
      </c>
      <c r="G970" s="1">
        <v>3.0349620893007594</v>
      </c>
    </row>
    <row r="971" spans="1:7" ht="12.75" customHeight="1">
      <c r="A971" t="s">
        <v>4</v>
      </c>
      <c r="B971" t="s">
        <v>49</v>
      </c>
      <c r="C971" s="2">
        <v>11203.35062234961</v>
      </c>
      <c r="D971" s="2">
        <v>11572.473400788864</v>
      </c>
      <c r="E971" s="2">
        <v>11676.016237644222</v>
      </c>
      <c r="F971" s="2">
        <v>11846.116055988297</v>
      </c>
      <c r="G971" s="2">
        <v>11756.506675690904</v>
      </c>
    </row>
    <row r="972" spans="1:7" ht="12.75" customHeight="1">
      <c r="A972" t="s">
        <v>4</v>
      </c>
      <c r="B972" t="s">
        <v>50</v>
      </c>
      <c r="C972" s="2">
        <v>35921.795104034769</v>
      </c>
      <c r="D972" s="2">
        <v>38872.294961451495</v>
      </c>
      <c r="E972" s="2">
        <v>38999.549247930234</v>
      </c>
      <c r="F972" s="2">
        <v>41209.21363605449</v>
      </c>
      <c r="G972" s="2">
        <v>37281.793138331785</v>
      </c>
    </row>
    <row r="973" spans="1:7" ht="12.75" customHeight="1">
      <c r="A973" t="s">
        <v>4</v>
      </c>
      <c r="B973" t="s">
        <v>51</v>
      </c>
      <c r="C973" s="1">
        <v>21.350684931506859</v>
      </c>
      <c r="D973" s="1">
        <v>21.504109589041093</v>
      </c>
      <c r="E973" s="1">
        <v>22.101369863013698</v>
      </c>
      <c r="F973" s="1">
        <v>21.32054794520548</v>
      </c>
      <c r="G973" s="1">
        <v>19.685792349726778</v>
      </c>
    </row>
    <row r="974" spans="1:7" ht="12.75" customHeight="1">
      <c r="A974" t="s">
        <v>4</v>
      </c>
      <c r="B974" t="s">
        <v>358</v>
      </c>
      <c r="C974" s="2">
        <v>2557</v>
      </c>
      <c r="D974" s="2">
        <v>2441</v>
      </c>
      <c r="E974" s="2">
        <v>2522</v>
      </c>
      <c r="F974" s="2">
        <v>2348.0000000000005</v>
      </c>
      <c r="G974" s="2">
        <v>2373.9999999999995</v>
      </c>
    </row>
    <row r="975" spans="1:7" ht="12.75" customHeight="1">
      <c r="A975" t="s">
        <v>4</v>
      </c>
      <c r="B975" t="s">
        <v>356</v>
      </c>
      <c r="C975" s="2">
        <v>7793.0000000000027</v>
      </c>
      <c r="D975" s="2">
        <v>7848.9999999999991</v>
      </c>
      <c r="E975" s="2">
        <v>8067</v>
      </c>
      <c r="F975" s="2">
        <v>7782</v>
      </c>
      <c r="G975" s="2">
        <v>7205.0000000000009</v>
      </c>
    </row>
    <row r="976" spans="1:7" ht="12.75" customHeight="1">
      <c r="A976" t="s">
        <v>4</v>
      </c>
      <c r="B976" t="s">
        <v>52</v>
      </c>
      <c r="C976" s="1">
        <v>11.130809100654094</v>
      </c>
      <c r="D976" s="1">
        <v>11.264750158980675</v>
      </c>
      <c r="E976" s="1">
        <v>10.081967213114755</v>
      </c>
      <c r="F976" s="1">
        <v>10.960270951768381</v>
      </c>
      <c r="G976" s="1">
        <v>10.1044776119403</v>
      </c>
    </row>
    <row r="977" spans="1:7" ht="12.75" customHeight="1">
      <c r="A977" t="s">
        <v>4</v>
      </c>
      <c r="B977" t="s">
        <v>53</v>
      </c>
      <c r="C977" s="1">
        <v>14.97405668602479</v>
      </c>
      <c r="D977" s="1">
        <v>11.714080488224143</v>
      </c>
      <c r="E977" s="1">
        <v>10.200281722066604</v>
      </c>
      <c r="F977" s="1">
        <v>11.37127257042463</v>
      </c>
      <c r="G977" s="1">
        <v>9.9479666872124213</v>
      </c>
    </row>
    <row r="978" spans="1:7" ht="12.75" customHeight="1">
      <c r="A978" t="s">
        <v>4</v>
      </c>
      <c r="B978" t="s">
        <v>54</v>
      </c>
      <c r="C978" s="1">
        <v>8.7203929997739813</v>
      </c>
      <c r="D978" s="1">
        <v>10.818178597423415</v>
      </c>
      <c r="E978" s="1">
        <v>9.9606554111260515</v>
      </c>
      <c r="F978" s="1">
        <v>10.54829444595593</v>
      </c>
      <c r="G978" s="1">
        <v>10.274452418388158</v>
      </c>
    </row>
    <row r="979" spans="1:7" ht="12.75" customHeight="1">
      <c r="A979" t="s">
        <v>4</v>
      </c>
      <c r="B979" t="s">
        <v>55</v>
      </c>
      <c r="C979" s="3">
        <v>0.20564460953102476</v>
      </c>
      <c r="D979" s="3">
        <v>0.1983362956750945</v>
      </c>
      <c r="E979" s="3">
        <v>0.18860661050107816</v>
      </c>
      <c r="F979" s="3">
        <v>0.19994275925153313</v>
      </c>
      <c r="G979" s="3">
        <v>0.17888748347126868</v>
      </c>
    </row>
    <row r="980" spans="1:7" ht="12.75" customHeight="1">
      <c r="A980" t="s">
        <v>4</v>
      </c>
      <c r="B980" t="s">
        <v>56</v>
      </c>
      <c r="C980" s="2">
        <v>559044.73750000005</v>
      </c>
      <c r="D980" s="2">
        <v>591984.67500000005</v>
      </c>
      <c r="E980" s="2">
        <v>555459.07499999995</v>
      </c>
      <c r="F980" s="2">
        <v>582307.32499999995</v>
      </c>
      <c r="G980" s="2">
        <v>563942.98750000005</v>
      </c>
    </row>
    <row r="981" spans="1:7" ht="12.75" customHeight="1">
      <c r="A981" t="s">
        <v>4</v>
      </c>
      <c r="B981" t="s">
        <v>57</v>
      </c>
      <c r="C981" s="2">
        <v>760702.53749999998</v>
      </c>
      <c r="D981" s="2">
        <v>845326.75</v>
      </c>
      <c r="E981" s="2">
        <v>850000</v>
      </c>
      <c r="F981" s="2">
        <v>852641.2</v>
      </c>
      <c r="G981" s="2">
        <v>847500</v>
      </c>
    </row>
    <row r="982" spans="1:7" ht="12.75" customHeight="1">
      <c r="A982" t="s">
        <v>4</v>
      </c>
      <c r="B982" t="s">
        <v>58</v>
      </c>
      <c r="C982" s="3">
        <v>0.19120038787636515</v>
      </c>
      <c r="D982" s="3">
        <v>0.17991059245295507</v>
      </c>
      <c r="E982" s="3">
        <v>0.17435320584926883</v>
      </c>
      <c r="F982" s="3">
        <v>0.17956567933926351</v>
      </c>
      <c r="G982" s="3">
        <v>0.16177213407873575</v>
      </c>
    </row>
    <row r="983" spans="1:7" ht="12.75" customHeight="1">
      <c r="A983" t="s">
        <v>4</v>
      </c>
      <c r="B983" t="s">
        <v>59</v>
      </c>
      <c r="C983" s="1">
        <v>2.515648532639891</v>
      </c>
      <c r="D983" s="1">
        <v>0.93125778138017046</v>
      </c>
      <c r="E983" s="1">
        <v>5.46821139601143</v>
      </c>
      <c r="F983" s="1">
        <v>-1.0614951372940415</v>
      </c>
      <c r="G983" s="1">
        <v>2.9331659171966487</v>
      </c>
    </row>
    <row r="984" spans="1:7" ht="12.75" customHeight="1">
      <c r="A984" t="s">
        <v>4</v>
      </c>
      <c r="B984" t="s">
        <v>60</v>
      </c>
      <c r="C984" s="1">
        <v>4.161753362237957</v>
      </c>
      <c r="D984" s="1">
        <v>4.0641246299054758</v>
      </c>
      <c r="E984" s="1">
        <v>4.7104247104247108</v>
      </c>
      <c r="F984" s="1">
        <v>4.3602447521581711</v>
      </c>
      <c r="G984" s="1">
        <v>4.9462671586715867</v>
      </c>
    </row>
    <row r="985" spans="1:7" ht="12.75" customHeight="1">
      <c r="A985" t="s">
        <v>4</v>
      </c>
      <c r="B985" t="s">
        <v>61</v>
      </c>
      <c r="C985" s="3">
        <v>1.1585553818889336</v>
      </c>
      <c r="D985" s="3">
        <v>1.7343952062578827</v>
      </c>
      <c r="E985" s="3">
        <v>1.4864516393442624</v>
      </c>
      <c r="F985" s="3">
        <v>1.0308966258650907</v>
      </c>
      <c r="G985" s="3">
        <v>1.5929270602811736</v>
      </c>
    </row>
    <row r="986" spans="1:7" ht="12.75" customHeight="1">
      <c r="A986" t="s">
        <v>4</v>
      </c>
      <c r="B986" t="s">
        <v>62</v>
      </c>
      <c r="C986" s="1">
        <v>4.8216217559151495</v>
      </c>
      <c r="D986" s="1">
        <v>7.0487982757426488</v>
      </c>
      <c r="E986" s="1">
        <v>7.0018185328185325</v>
      </c>
      <c r="F986" s="1">
        <v>4.4949616029458275</v>
      </c>
      <c r="G986" s="1">
        <v>7.8790428044280434</v>
      </c>
    </row>
    <row r="987" spans="1:7" ht="12.75" customHeight="1">
      <c r="A987" t="s">
        <v>4</v>
      </c>
      <c r="B987" t="s">
        <v>63</v>
      </c>
      <c r="C987" s="3">
        <v>5.389736077063631E-2</v>
      </c>
      <c r="D987" s="3">
        <v>9.883121443604731E-2</v>
      </c>
      <c r="E987" s="3">
        <v>0.11128750204858801</v>
      </c>
      <c r="F987" s="3">
        <v>6.5471344873756721E-2</v>
      </c>
      <c r="G987" s="3">
        <v>0.11562132449490713</v>
      </c>
    </row>
    <row r="988" spans="1:7" ht="12.75" customHeight="1">
      <c r="A988" t="s">
        <v>4</v>
      </c>
      <c r="B988" t="s">
        <v>64</v>
      </c>
      <c r="C988" s="3">
        <v>0.45598500235871575</v>
      </c>
      <c r="D988" s="3">
        <v>0.55024128876322276</v>
      </c>
      <c r="E988" s="3">
        <v>0.61321137145959004</v>
      </c>
      <c r="F988" s="3">
        <v>0.57473481956541239</v>
      </c>
      <c r="G988" s="3">
        <v>0.58732146543017727</v>
      </c>
    </row>
    <row r="989" spans="1:7" ht="12.75" customHeight="1">
      <c r="A989" t="s">
        <v>4</v>
      </c>
      <c r="B989" t="s">
        <v>65</v>
      </c>
      <c r="C989" s="3">
        <v>2.4979346509607214E-2</v>
      </c>
      <c r="D989" s="3">
        <v>3.1978790194040527E-2</v>
      </c>
      <c r="E989" s="3">
        <v>2.7389325586298665E-2</v>
      </c>
      <c r="F989" s="3">
        <v>3.2713815259989322E-2</v>
      </c>
      <c r="G989" s="3">
        <v>3.1728048164338329E-2</v>
      </c>
    </row>
    <row r="990" spans="1:7" ht="12.75" customHeight="1">
      <c r="A990" t="s">
        <v>4</v>
      </c>
      <c r="B990" t="s">
        <v>66</v>
      </c>
      <c r="C990" s="3">
        <v>5.9881052380897403E-3</v>
      </c>
      <c r="D990" s="3">
        <v>5.3442734458568706E-3</v>
      </c>
      <c r="E990" s="3">
        <v>5.2810272850053975E-3</v>
      </c>
      <c r="F990" s="3">
        <v>5.1652988267319967E-3</v>
      </c>
      <c r="G990" s="3">
        <v>5.3460303882802342E-3</v>
      </c>
    </row>
    <row r="991" spans="1:7" ht="12.75" customHeight="1">
      <c r="A991" t="s">
        <v>4</v>
      </c>
      <c r="B991" t="s">
        <v>67</v>
      </c>
      <c r="C991" s="3">
        <v>-1.1837784622331128E-2</v>
      </c>
      <c r="D991" s="3">
        <v>-3.3953268477986166E-2</v>
      </c>
      <c r="E991" s="3">
        <v>2.2672857617070094E-2</v>
      </c>
      <c r="F991" s="3">
        <v>-8.0353881817980088E-2</v>
      </c>
      <c r="G991" s="3">
        <v>-2.0328078636039793E-3</v>
      </c>
    </row>
    <row r="992" spans="1:7" ht="12.75" customHeight="1">
      <c r="A992" t="s">
        <v>4</v>
      </c>
      <c r="B992" t="s">
        <v>68</v>
      </c>
      <c r="C992" s="3">
        <v>6.8269298383286353E-2</v>
      </c>
      <c r="D992" s="3">
        <v>5.4179204759953331E-3</v>
      </c>
      <c r="E992" s="3">
        <v>3.2043323107767745E-2</v>
      </c>
      <c r="F992" s="3">
        <v>-7.6354531225980085E-2</v>
      </c>
      <c r="G992" s="3">
        <v>1.1772912642977808E-2</v>
      </c>
    </row>
    <row r="993" spans="1:7" ht="12.75" customHeight="1">
      <c r="A993" t="s">
        <v>4</v>
      </c>
      <c r="B993" t="s">
        <v>69</v>
      </c>
      <c r="C993" s="3">
        <v>0.77176470805983455</v>
      </c>
      <c r="D993" s="3">
        <v>0.78906842854928461</v>
      </c>
      <c r="E993" s="3">
        <v>0.78400167071805615</v>
      </c>
      <c r="F993" s="3">
        <v>0.80179157549169267</v>
      </c>
      <c r="G993" s="3">
        <v>0.79574477122550691</v>
      </c>
    </row>
    <row r="994" spans="1:7" ht="12.75" customHeight="1">
      <c r="A994" t="s">
        <v>4</v>
      </c>
      <c r="B994" t="s">
        <v>70</v>
      </c>
      <c r="C994" s="3">
        <v>0.22823529194016576</v>
      </c>
      <c r="D994" s="3">
        <v>0.21093157145071539</v>
      </c>
      <c r="E994" s="3">
        <v>0.21599832928194387</v>
      </c>
      <c r="F994" s="3">
        <v>0.19820842450830703</v>
      </c>
      <c r="G994" s="3">
        <v>0.20193073210333418</v>
      </c>
    </row>
    <row r="995" spans="1:7" ht="12.75" customHeight="1">
      <c r="A995" t="s">
        <v>4</v>
      </c>
      <c r="B995" t="s">
        <v>71</v>
      </c>
      <c r="C995" s="3">
        <v>0</v>
      </c>
      <c r="D995" s="3">
        <v>0</v>
      </c>
      <c r="E995" s="3">
        <v>0</v>
      </c>
      <c r="F995" s="3">
        <v>0</v>
      </c>
      <c r="G995" s="3">
        <v>2.3244966711589445E-3</v>
      </c>
    </row>
    <row r="996" spans="1:7" ht="12.75" customHeight="1">
      <c r="A996" t="s">
        <v>4</v>
      </c>
      <c r="B996" t="s">
        <v>368</v>
      </c>
      <c r="C996" s="3">
        <v>0.54401499764128436</v>
      </c>
      <c r="D996" s="3">
        <v>0.44975871123677685</v>
      </c>
      <c r="E996" s="3">
        <v>0.38678862854041013</v>
      </c>
      <c r="F996" s="3">
        <v>0.4252651804345875</v>
      </c>
      <c r="G996" s="3">
        <v>0.41267853456982317</v>
      </c>
    </row>
    <row r="997" spans="1:7" ht="12.75" customHeight="1">
      <c r="A997" t="s">
        <v>4</v>
      </c>
      <c r="B997" t="s">
        <v>72</v>
      </c>
      <c r="C997" s="3">
        <v>0.52589878408402602</v>
      </c>
      <c r="D997" s="3">
        <v>0.38187477094190087</v>
      </c>
      <c r="E997" s="3">
        <v>0.25628732694252482</v>
      </c>
      <c r="F997" s="3">
        <v>0.38573884411240594</v>
      </c>
      <c r="G997" s="3">
        <v>0.30324015353807171</v>
      </c>
    </row>
    <row r="998" spans="1:7" ht="12.75" customHeight="1">
      <c r="A998" t="s">
        <v>4</v>
      </c>
      <c r="B998" t="s">
        <v>73</v>
      </c>
      <c r="C998" s="3">
        <v>0.41651064957536849</v>
      </c>
      <c r="D998" s="3">
        <v>0.27491306180545538</v>
      </c>
      <c r="E998" s="3">
        <v>0.23405277012320341</v>
      </c>
      <c r="F998" s="3">
        <v>0.17554229540163216</v>
      </c>
      <c r="G998" s="3">
        <v>0.20181467512624462</v>
      </c>
    </row>
    <row r="999" spans="1:7" ht="12.75" customHeight="1">
      <c r="A999" t="s">
        <v>4</v>
      </c>
      <c r="B999" t="s">
        <v>74</v>
      </c>
      <c r="C999" s="3">
        <v>0.60655485984605528</v>
      </c>
      <c r="D999" s="3">
        <v>0.5799094984868064</v>
      </c>
      <c r="E999" s="3">
        <v>0.55834086254575677</v>
      </c>
      <c r="F999" s="3">
        <v>0.5650590718408055</v>
      </c>
      <c r="G999" s="3">
        <v>0.59005005443561986</v>
      </c>
    </row>
    <row r="1000" spans="1:7" ht="12.75" customHeight="1">
      <c r="A1000" t="s">
        <v>4</v>
      </c>
      <c r="B1000" t="s">
        <v>75</v>
      </c>
      <c r="C1000" s="1">
        <v>17.865333475282426</v>
      </c>
      <c r="D1000" s="1">
        <v>18.187134057502536</v>
      </c>
      <c r="E1000" s="1">
        <v>18.054485376202969</v>
      </c>
      <c r="F1000" s="1">
        <v>17.61975853163419</v>
      </c>
      <c r="G1000" s="1">
        <v>17.378941987480644</v>
      </c>
    </row>
    <row r="1001" spans="1:7" ht="12.75" customHeight="1">
      <c r="A1001" t="s">
        <v>4</v>
      </c>
      <c r="B1001" t="s">
        <v>76</v>
      </c>
      <c r="C1001" s="1">
        <v>5.5974325997527528</v>
      </c>
      <c r="D1001" s="1">
        <v>5.498392417619427</v>
      </c>
      <c r="E1001" s="1">
        <v>5.5387898306869916</v>
      </c>
      <c r="F1001" s="1">
        <v>5.6754466765513181</v>
      </c>
      <c r="G1001" s="1">
        <v>5.7540902128586131</v>
      </c>
    </row>
    <row r="1002" spans="1:7" ht="12.75" customHeight="1">
      <c r="A1002" t="s">
        <v>4</v>
      </c>
      <c r="B1002" t="s">
        <v>77</v>
      </c>
      <c r="C1002" s="1">
        <v>6.3719393570699001</v>
      </c>
      <c r="D1002" s="1">
        <v>5.9746794016230567</v>
      </c>
      <c r="E1002" s="1">
        <v>6.0526122622437111</v>
      </c>
      <c r="F1002" s="1">
        <v>5.9549013035594323</v>
      </c>
      <c r="G1002" s="1">
        <v>6.6229432442757341</v>
      </c>
    </row>
    <row r="1003" spans="1:7" ht="12.75" customHeight="1">
      <c r="A1003" t="s">
        <v>4</v>
      </c>
      <c r="B1003" t="s">
        <v>78</v>
      </c>
      <c r="C1003" s="3">
        <v>4.6123200200276777E-2</v>
      </c>
      <c r="D1003" s="3">
        <v>3.5640088985298057E-3</v>
      </c>
      <c r="E1003" s="3">
        <v>2.1643025871766367E-2</v>
      </c>
      <c r="F1003" s="3">
        <v>-5.1319861037855206E-2</v>
      </c>
      <c r="G1003" s="3">
        <v>8.3201730833115523E-3</v>
      </c>
    </row>
    <row r="1004" spans="1:7" ht="12.75" customHeight="1">
      <c r="A1004" t="s">
        <v>4</v>
      </c>
      <c r="B1004" t="s">
        <v>79</v>
      </c>
      <c r="C1004" s="3">
        <v>0.25462790706696514</v>
      </c>
      <c r="D1004" s="3">
        <v>0.24914265575828731</v>
      </c>
      <c r="E1004" s="3">
        <v>0.23451143567669214</v>
      </c>
      <c r="F1004" s="3">
        <v>0.25417747603071134</v>
      </c>
      <c r="G1004" s="3">
        <v>0.23498563491586474</v>
      </c>
    </row>
    <row r="1005" spans="1:7" ht="12.75" customHeight="1">
      <c r="A1005" t="s">
        <v>4</v>
      </c>
      <c r="B1005" t="s">
        <v>80</v>
      </c>
      <c r="C1005" s="2">
        <v>9611.7487196358179</v>
      </c>
      <c r="D1005" s="2">
        <v>9814.2635603083709</v>
      </c>
      <c r="E1005" s="2">
        <v>9955.7370111583077</v>
      </c>
      <c r="F1005" s="2">
        <v>10107.048118904422</v>
      </c>
      <c r="G1005" s="2">
        <v>10410.253264523193</v>
      </c>
    </row>
    <row r="1006" spans="1:7" ht="12.75" customHeight="1">
      <c r="A1006" t="s">
        <v>4</v>
      </c>
      <c r="B1006" t="s">
        <v>81</v>
      </c>
      <c r="C1006" s="2">
        <v>61654.24015308563</v>
      </c>
      <c r="D1006" s="2">
        <v>62986.239195348113</v>
      </c>
      <c r="E1006" s="2">
        <v>64921.764005504781</v>
      </c>
      <c r="F1006" s="2">
        <v>64095.524452641606</v>
      </c>
      <c r="G1006" s="2">
        <v>65835.810371333981</v>
      </c>
    </row>
    <row r="1007" spans="1:7" ht="12.75" customHeight="1">
      <c r="A1007" t="s">
        <v>4</v>
      </c>
      <c r="B1007" t="s">
        <v>82</v>
      </c>
      <c r="C1007" s="2">
        <v>79308.182108116729</v>
      </c>
      <c r="D1007" s="2">
        <v>80268.672010058159</v>
      </c>
      <c r="E1007" s="2">
        <v>81649.315767500113</v>
      </c>
      <c r="F1007" s="2">
        <v>82380.666944312237</v>
      </c>
      <c r="G1007" s="2">
        <v>82528.63351466415</v>
      </c>
    </row>
    <row r="1008" spans="1:7" ht="12.75" customHeight="1">
      <c r="A1008" t="s">
        <v>4</v>
      </c>
      <c r="B1008" t="s">
        <v>83</v>
      </c>
      <c r="C1008" s="3">
        <v>0.28633784004468932</v>
      </c>
      <c r="D1008" s="3">
        <v>0.27438426290399076</v>
      </c>
      <c r="E1008" s="3">
        <v>0.25765707414507383</v>
      </c>
      <c r="F1008" s="3">
        <v>0.28527955185359344</v>
      </c>
      <c r="G1008" s="3">
        <v>0.25355233039857172</v>
      </c>
    </row>
    <row r="1009" spans="1:7" ht="12.75" customHeight="1">
      <c r="A1009" t="s">
        <v>4</v>
      </c>
      <c r="B1009" t="s">
        <v>84</v>
      </c>
      <c r="C1009" s="3">
        <v>0.62954687640989782</v>
      </c>
      <c r="D1009" s="3">
        <v>0.63575196090544617</v>
      </c>
      <c r="E1009" s="3">
        <v>0.60418824581370201</v>
      </c>
      <c r="F1009" s="3">
        <v>0.6692825443400553</v>
      </c>
      <c r="G1009" s="3">
        <v>0.62130266577452109</v>
      </c>
    </row>
    <row r="1010" spans="1:7" ht="12.75" customHeight="1">
      <c r="A1010" t="s">
        <v>4</v>
      </c>
      <c r="B1010" t="s">
        <v>85</v>
      </c>
      <c r="C1010" s="3">
        <v>4.912812737062721E-2</v>
      </c>
      <c r="D1010" s="3">
        <v>5.0804398463243361E-2</v>
      </c>
      <c r="E1010" s="3">
        <v>5.935823578789419E-2</v>
      </c>
      <c r="F1010" s="3">
        <v>5.4017445108345073E-2</v>
      </c>
      <c r="G1010" s="3">
        <v>6.2620475246423279E-2</v>
      </c>
    </row>
    <row r="1011" spans="1:7" ht="12.75" customHeight="1">
      <c r="A1011" t="s">
        <v>4</v>
      </c>
      <c r="B1011" t="s">
        <v>86</v>
      </c>
      <c r="C1011" s="2">
        <v>472.20721535273145</v>
      </c>
      <c r="D1011" s="2">
        <v>498.60775654119595</v>
      </c>
      <c r="E1011" s="2">
        <v>590.95498495059974</v>
      </c>
      <c r="F1011" s="2">
        <v>545.95691697032191</v>
      </c>
      <c r="G1011" s="2">
        <v>651.8950068600717</v>
      </c>
    </row>
    <row r="1012" spans="1:7" ht="12.75" customHeight="1">
      <c r="A1012" t="s">
        <v>4</v>
      </c>
      <c r="B1012" t="s">
        <v>87</v>
      </c>
      <c r="C1012" s="3">
        <v>0.46536299927774522</v>
      </c>
      <c r="D1012" s="3">
        <v>0.55628359285773077</v>
      </c>
      <c r="E1012" s="3">
        <v>0.61769535453924007</v>
      </c>
      <c r="F1012" s="3">
        <v>0.57920339169242829</v>
      </c>
      <c r="G1012" s="3">
        <v>0.59149735474347209</v>
      </c>
    </row>
    <row r="1013" spans="1:7" ht="12.75" customHeight="1">
      <c r="A1013" t="s">
        <v>4</v>
      </c>
      <c r="B1013" t="s">
        <v>88</v>
      </c>
      <c r="C1013" s="1">
        <v>8.9110465641340184</v>
      </c>
      <c r="D1013" s="1">
        <v>7.2774046469448113</v>
      </c>
      <c r="E1013" s="1">
        <v>8.6044806509223424</v>
      </c>
      <c r="F1013" s="1">
        <v>7.0568293807891438</v>
      </c>
      <c r="G1013" s="1">
        <v>6.5160876341957161</v>
      </c>
    </row>
    <row r="1014" spans="1:7" ht="12.75" customHeight="1">
      <c r="A1014" t="s">
        <v>4</v>
      </c>
      <c r="B1014" t="s">
        <v>89</v>
      </c>
      <c r="C1014" s="1">
        <v>41.051903420289847</v>
      </c>
      <c r="D1014" s="1">
        <v>44.726342744160547</v>
      </c>
      <c r="E1014" s="1">
        <v>40.053758217461848</v>
      </c>
      <c r="F1014" s="1">
        <v>39.757526988759103</v>
      </c>
      <c r="G1014" s="1">
        <v>48.166939056248999</v>
      </c>
    </row>
    <row r="1015" spans="1:7" ht="12.75" customHeight="1">
      <c r="A1015" t="s">
        <v>4</v>
      </c>
      <c r="B1015" t="s">
        <v>90</v>
      </c>
      <c r="C1015" s="1">
        <v>37.578157322335066</v>
      </c>
      <c r="D1015" s="1">
        <v>36.957819304665286</v>
      </c>
      <c r="E1015" s="1">
        <v>40.318201308938669</v>
      </c>
      <c r="F1015" s="1">
        <v>41.522151031599428</v>
      </c>
      <c r="G1015" s="1">
        <v>39.529202219799771</v>
      </c>
    </row>
    <row r="1016" spans="1:7" ht="12.75" customHeight="1">
      <c r="A1016" t="s">
        <v>4</v>
      </c>
      <c r="B1016" t="s">
        <v>91</v>
      </c>
      <c r="C1016" s="1">
        <v>331.40490584508069</v>
      </c>
      <c r="D1016" s="1">
        <v>299.52957164064645</v>
      </c>
      <c r="E1016" s="1">
        <v>306.53235914467001</v>
      </c>
      <c r="F1016" s="1">
        <v>255.23077106627429</v>
      </c>
      <c r="G1016" s="1">
        <v>279.1539874048741</v>
      </c>
    </row>
    <row r="1017" spans="1:7" ht="12.75" customHeight="1">
      <c r="A1017" t="s">
        <v>4</v>
      </c>
      <c r="B1017" t="s">
        <v>92</v>
      </c>
      <c r="C1017" s="3">
        <v>3.7871910939008019E-2</v>
      </c>
      <c r="D1017" s="3">
        <v>1.8576105366142286E-2</v>
      </c>
      <c r="E1017" s="3">
        <v>8.068527257654487E-2</v>
      </c>
      <c r="F1017" s="3">
        <v>-2.1995925309289847E-2</v>
      </c>
      <c r="G1017" s="3">
        <v>6.0714962777322877E-2</v>
      </c>
    </row>
    <row r="1018" spans="1:7" ht="12.75" customHeight="1">
      <c r="A1018" t="s">
        <v>4</v>
      </c>
      <c r="B1018" t="s">
        <v>93</v>
      </c>
      <c r="C1018" s="1">
        <v>2.858671903868081</v>
      </c>
      <c r="D1018" s="1">
        <v>2.8511158563803365</v>
      </c>
      <c r="E1018" s="1">
        <v>2.9838709677419355</v>
      </c>
      <c r="F1018" s="1">
        <v>2.6831943327832266</v>
      </c>
      <c r="G1018" s="1">
        <v>3.1209997917388619</v>
      </c>
    </row>
    <row r="1019" spans="1:7" ht="12.75" customHeight="1">
      <c r="A1019" t="s">
        <v>4</v>
      </c>
      <c r="B1019" t="s">
        <v>94</v>
      </c>
      <c r="C1019" s="4">
        <v>0.38917265796884187</v>
      </c>
      <c r="D1019" s="4">
        <v>0.26969111650887212</v>
      </c>
      <c r="E1019" s="4">
        <v>0.36479167621137099</v>
      </c>
      <c r="F1019" s="4">
        <v>9.7370229922004378E-2</v>
      </c>
      <c r="G1019" s="4">
        <v>0.34986170837349589</v>
      </c>
    </row>
    <row r="1020" spans="1:7" ht="12.75" customHeight="1">
      <c r="A1020" t="s">
        <v>4</v>
      </c>
      <c r="B1020" t="s">
        <v>95</v>
      </c>
      <c r="C1020" s="2">
        <v>14311.648448043186</v>
      </c>
      <c r="D1020" s="2">
        <v>14900.036798856734</v>
      </c>
      <c r="E1020" s="2">
        <v>15668.026859504133</v>
      </c>
      <c r="F1020" s="2">
        <v>15535.364920104048</v>
      </c>
      <c r="G1020" s="2">
        <v>16647.74871039057</v>
      </c>
    </row>
    <row r="1021" spans="1:7" ht="12.75" customHeight="1">
      <c r="A1021" t="s">
        <v>4</v>
      </c>
      <c r="B1021" t="s">
        <v>96</v>
      </c>
      <c r="C1021" s="2">
        <v>684.90290358160894</v>
      </c>
      <c r="D1021" s="2">
        <v>652.49120260973223</v>
      </c>
      <c r="E1021" s="2">
        <v>739.9473813908271</v>
      </c>
      <c r="F1021" s="2">
        <v>746.51288536921265</v>
      </c>
      <c r="G1021" s="2">
        <v>775.26712531568353</v>
      </c>
    </row>
    <row r="1022" spans="1:7" ht="12.75" customHeight="1">
      <c r="A1022" t="s">
        <v>4</v>
      </c>
      <c r="B1022" t="s">
        <v>97</v>
      </c>
      <c r="C1022" s="2">
        <v>16589.646460696124</v>
      </c>
      <c r="D1022" s="2">
        <v>17085.294141745188</v>
      </c>
      <c r="E1022" s="2">
        <v>18041.217287866773</v>
      </c>
      <c r="F1022" s="2">
        <v>17804.798551959113</v>
      </c>
      <c r="G1022" s="2">
        <v>19032.009267059821</v>
      </c>
    </row>
    <row r="1023" spans="1:7" ht="12.75" customHeight="1">
      <c r="A1023" t="s">
        <v>4</v>
      </c>
      <c r="B1023" t="s">
        <v>98</v>
      </c>
      <c r="C1023" s="2">
        <v>9025.0164801853407</v>
      </c>
      <c r="D1023" s="2">
        <v>7684.2598742925766</v>
      </c>
      <c r="E1023" s="2">
        <v>6978.1376919735239</v>
      </c>
      <c r="F1023" s="2">
        <v>7571.7608688003756</v>
      </c>
      <c r="G1023" s="2">
        <v>7854.1016942495326</v>
      </c>
    </row>
    <row r="1024" spans="1:7" ht="12.75" customHeight="1">
      <c r="A1024" t="s">
        <v>4</v>
      </c>
      <c r="B1024" t="s">
        <v>105</v>
      </c>
      <c r="C1024" s="3">
        <v>0.36470292370006174</v>
      </c>
      <c r="D1024" s="3">
        <v>0.34826211438780891</v>
      </c>
      <c r="E1024" s="3">
        <v>0.34885014183700158</v>
      </c>
      <c r="F1024" s="3">
        <v>0.34808838006064069</v>
      </c>
      <c r="G1024" s="3">
        <v>0.3540231768728398</v>
      </c>
    </row>
    <row r="1025" spans="1:7" ht="12.75" customHeight="1">
      <c r="A1025" t="s">
        <v>4</v>
      </c>
      <c r="B1025" t="s">
        <v>106</v>
      </c>
      <c r="C1025" s="3">
        <v>0.22364455312096668</v>
      </c>
      <c r="D1025" s="3">
        <v>0.22041273379783338</v>
      </c>
      <c r="E1025" s="3">
        <v>0.21790747177779343</v>
      </c>
      <c r="F1025" s="3">
        <v>0.21011463665142199</v>
      </c>
      <c r="G1025" s="3">
        <v>0.20608646498700356</v>
      </c>
    </row>
    <row r="1026" spans="1:7" ht="12.75" customHeight="1">
      <c r="A1026" t="s">
        <v>4</v>
      </c>
      <c r="B1026" t="s">
        <v>107</v>
      </c>
      <c r="C1026" s="3">
        <v>0.41165252317897166</v>
      </c>
      <c r="D1026" s="3">
        <v>0.43132515181435782</v>
      </c>
      <c r="E1026" s="3">
        <v>0.43324238638520485</v>
      </c>
      <c r="F1026" s="3">
        <v>0.44179698328793721</v>
      </c>
      <c r="G1026" s="3">
        <v>0.43989035814015681</v>
      </c>
    </row>
    <row r="1027" spans="1:7" ht="12.75" customHeight="1">
      <c r="A1027" t="s">
        <v>4</v>
      </c>
      <c r="B1027" t="s">
        <v>99</v>
      </c>
      <c r="C1027" s="3">
        <v>0</v>
      </c>
      <c r="D1027" s="3">
        <v>0</v>
      </c>
      <c r="E1027" s="3">
        <v>0</v>
      </c>
      <c r="F1027" s="3">
        <v>0</v>
      </c>
      <c r="G1027" s="3">
        <v>0</v>
      </c>
    </row>
    <row r="1028" spans="1:7" ht="12.75" customHeight="1">
      <c r="A1028" t="s">
        <v>4</v>
      </c>
      <c r="B1028" t="s">
        <v>108</v>
      </c>
      <c r="C1028" s="3">
        <v>0.35874214442069757</v>
      </c>
      <c r="D1028" s="3">
        <v>0.32917854648912931</v>
      </c>
      <c r="E1028" s="3">
        <v>0.33405816935615096</v>
      </c>
      <c r="F1028" s="3">
        <v>0.34103363688943295</v>
      </c>
      <c r="G1028" s="3">
        <v>0.32257261486770011</v>
      </c>
    </row>
    <row r="1029" spans="1:7" ht="12.75" customHeight="1">
      <c r="A1029" t="s">
        <v>4</v>
      </c>
      <c r="B1029" t="s">
        <v>109</v>
      </c>
      <c r="C1029" s="3">
        <v>0.17423099779582712</v>
      </c>
      <c r="D1029" s="3">
        <v>0.18634528377808868</v>
      </c>
      <c r="E1029" s="3">
        <v>0.17789932240646031</v>
      </c>
      <c r="F1029" s="3">
        <v>0.16133261641401694</v>
      </c>
      <c r="G1029" s="3">
        <v>0.17673918382666753</v>
      </c>
    </row>
    <row r="1030" spans="1:7" ht="12.75" customHeight="1">
      <c r="A1030" t="s">
        <v>4</v>
      </c>
      <c r="B1030" t="s">
        <v>110</v>
      </c>
      <c r="C1030" s="3">
        <v>0.46702685778347491</v>
      </c>
      <c r="D1030" s="3">
        <v>0.48447616973278185</v>
      </c>
      <c r="E1030" s="3">
        <v>0.48804250823738909</v>
      </c>
      <c r="F1030" s="3">
        <v>0.49763374669655008</v>
      </c>
      <c r="G1030" s="3">
        <v>0.50068820130563252</v>
      </c>
    </row>
    <row r="1031" spans="1:7" ht="12.75" customHeight="1">
      <c r="A1031" t="s">
        <v>4</v>
      </c>
      <c r="B1031" t="s">
        <v>100</v>
      </c>
      <c r="C1031" s="5">
        <v>0</v>
      </c>
      <c r="D1031" s="5">
        <v>0</v>
      </c>
      <c r="E1031" s="5">
        <v>0</v>
      </c>
      <c r="F1031" s="5">
        <v>0</v>
      </c>
      <c r="G1031" s="5">
        <v>0</v>
      </c>
    </row>
    <row r="1032" spans="1:7" ht="12.75" customHeight="1">
      <c r="A1032" t="s">
        <v>4</v>
      </c>
      <c r="B1032" t="s">
        <v>101</v>
      </c>
      <c r="C1032" s="2">
        <v>-1112946.9999999995</v>
      </c>
      <c r="D1032" s="2">
        <v>-1056665.0000000005</v>
      </c>
      <c r="E1032" s="2">
        <v>-1112446.0000000002</v>
      </c>
      <c r="F1032" s="2">
        <v>-1089452.9999999995</v>
      </c>
      <c r="G1032" s="2">
        <v>-1196173.9999999998</v>
      </c>
    </row>
    <row r="1033" spans="1:7" ht="12.75" customHeight="1">
      <c r="A1033" t="s">
        <v>13</v>
      </c>
      <c r="B1033" t="s">
        <v>46</v>
      </c>
      <c r="C1033" s="1">
        <v>16.463013698630139</v>
      </c>
      <c r="D1033" s="1">
        <v>17.150684931506856</v>
      </c>
      <c r="E1033" s="1">
        <v>16.600000000000001</v>
      </c>
      <c r="F1033" s="1">
        <v>16.657534246575342</v>
      </c>
      <c r="G1033" s="1">
        <v>16.669398907103826</v>
      </c>
    </row>
    <row r="1034" spans="1:7" ht="12.75" customHeight="1">
      <c r="A1034" t="s">
        <v>4</v>
      </c>
      <c r="B1034" t="s">
        <v>47</v>
      </c>
      <c r="C1034" s="1">
        <v>3.2341227125941883</v>
      </c>
      <c r="D1034" s="1">
        <v>3.3529726834493867</v>
      </c>
      <c r="E1034" s="1">
        <v>3.1491683991683987</v>
      </c>
      <c r="F1034" s="1">
        <v>3.1259640102827775</v>
      </c>
      <c r="G1034" s="1">
        <v>3.2059905412506571</v>
      </c>
    </row>
    <row r="1035" spans="1:7" ht="12.75" customHeight="1">
      <c r="A1035" t="s">
        <v>4</v>
      </c>
      <c r="B1035" t="s">
        <v>48</v>
      </c>
      <c r="C1035" s="1">
        <v>3.2121001390820587</v>
      </c>
      <c r="D1035" s="1">
        <v>3.3189113747383114</v>
      </c>
      <c r="E1035" s="1">
        <v>3.1797876575978767</v>
      </c>
      <c r="F1035" s="1">
        <v>3.2057142857142855</v>
      </c>
      <c r="G1035" s="1">
        <v>3.2130376344086025</v>
      </c>
    </row>
    <row r="1036" spans="1:7" ht="12.75" customHeight="1">
      <c r="A1036" t="s">
        <v>4</v>
      </c>
      <c r="B1036" t="s">
        <v>49</v>
      </c>
      <c r="C1036" s="2">
        <v>6292.1744564924666</v>
      </c>
      <c r="D1036" s="2">
        <v>6291.7922604835385</v>
      </c>
      <c r="E1036" s="2">
        <v>6573.044271689404</v>
      </c>
      <c r="F1036" s="2">
        <v>7005.0784008230376</v>
      </c>
      <c r="G1036" s="2">
        <v>6626.8160057121568</v>
      </c>
    </row>
    <row r="1037" spans="1:7" ht="12.75" customHeight="1">
      <c r="A1037" t="s">
        <v>4</v>
      </c>
      <c r="B1037" t="s">
        <v>50</v>
      </c>
      <c r="C1037" s="2">
        <v>20211.094446828029</v>
      </c>
      <c r="D1037" s="2">
        <v>20881.900900809287</v>
      </c>
      <c r="E1037" s="2">
        <v>20900.885047962394</v>
      </c>
      <c r="F1037" s="2">
        <v>22456.279902066995</v>
      </c>
      <c r="G1037" s="2">
        <v>21292.209222654456</v>
      </c>
    </row>
    <row r="1038" spans="1:7" ht="12.75" customHeight="1">
      <c r="A1038" t="s">
        <v>4</v>
      </c>
      <c r="B1038" t="s">
        <v>51</v>
      </c>
      <c r="C1038" s="1">
        <v>12.654794520547945</v>
      </c>
      <c r="D1038" s="1">
        <v>13.03013698630137</v>
      </c>
      <c r="E1038" s="1">
        <v>13.128602739726029</v>
      </c>
      <c r="F1038" s="1">
        <v>13.832876712328767</v>
      </c>
      <c r="G1038" s="1">
        <v>13.062841530054644</v>
      </c>
    </row>
    <row r="1039" spans="1:7" ht="12.75" customHeight="1">
      <c r="A1039" t="s">
        <v>4</v>
      </c>
      <c r="B1039" t="s">
        <v>358</v>
      </c>
      <c r="C1039" s="2">
        <v>1437.9999999999998</v>
      </c>
      <c r="D1039" s="2">
        <v>1433</v>
      </c>
      <c r="E1039" s="2">
        <v>1507</v>
      </c>
      <c r="F1039" s="2">
        <v>1575</v>
      </c>
      <c r="G1039" s="2">
        <v>1487.9999999999998</v>
      </c>
    </row>
    <row r="1040" spans="1:7" ht="12.75" customHeight="1">
      <c r="A1040" t="s">
        <v>4</v>
      </c>
      <c r="B1040" t="s">
        <v>356</v>
      </c>
      <c r="C1040" s="2">
        <v>4619</v>
      </c>
      <c r="D1040" s="2">
        <v>4756</v>
      </c>
      <c r="E1040" s="2">
        <v>4791.9400000000005</v>
      </c>
      <c r="F1040" s="2">
        <v>5049</v>
      </c>
      <c r="G1040" s="2">
        <v>4781</v>
      </c>
    </row>
    <row r="1041" spans="1:7" ht="12.75" customHeight="1">
      <c r="A1041" t="s">
        <v>4</v>
      </c>
      <c r="B1041" t="s">
        <v>52</v>
      </c>
      <c r="C1041" s="1">
        <v>12.332589852478455</v>
      </c>
      <c r="D1041" s="1">
        <v>12.456009053636148</v>
      </c>
      <c r="E1041" s="1">
        <v>13.050075626151285</v>
      </c>
      <c r="F1041" s="1">
        <v>13.225662807725147</v>
      </c>
      <c r="G1041" s="1">
        <v>12.031314125996969</v>
      </c>
    </row>
    <row r="1042" spans="1:7" ht="12.75" customHeight="1">
      <c r="A1042" t="s">
        <v>4</v>
      </c>
      <c r="B1042" t="s">
        <v>53</v>
      </c>
      <c r="C1042" s="1">
        <v>6.7179743172071475</v>
      </c>
      <c r="D1042" s="1">
        <v>6.8676860753116999</v>
      </c>
      <c r="E1042" s="1">
        <v>7.0677949091271648</v>
      </c>
      <c r="F1042" s="1">
        <v>7.2216158678306863</v>
      </c>
      <c r="G1042" s="1">
        <v>6.4196282068710158</v>
      </c>
    </row>
    <row r="1043" spans="1:7" ht="12.75" customHeight="1">
      <c r="A1043" t="s">
        <v>4</v>
      </c>
      <c r="B1043" t="s">
        <v>54</v>
      </c>
      <c r="C1043" s="1">
        <v>0</v>
      </c>
      <c r="D1043" s="1">
        <v>0</v>
      </c>
      <c r="E1043" s="1">
        <v>0</v>
      </c>
      <c r="F1043" s="1">
        <v>0</v>
      </c>
      <c r="G1043" s="1">
        <v>0</v>
      </c>
    </row>
    <row r="1044" spans="1:7" ht="12.75" customHeight="1">
      <c r="A1044" t="s">
        <v>4</v>
      </c>
      <c r="B1044" t="s">
        <v>55</v>
      </c>
      <c r="C1044" s="3">
        <v>0.25048367739852395</v>
      </c>
      <c r="D1044" s="3">
        <v>0.21538106327474418</v>
      </c>
      <c r="E1044" s="3">
        <v>0.19944525811937827</v>
      </c>
      <c r="F1044" s="3">
        <v>0.20265316924782609</v>
      </c>
      <c r="G1044" s="3">
        <v>0.177493314540073</v>
      </c>
    </row>
    <row r="1045" spans="1:7" ht="12.75" customHeight="1">
      <c r="A1045" t="s">
        <v>4</v>
      </c>
      <c r="B1045" t="s">
        <v>56</v>
      </c>
      <c r="C1045" s="2">
        <v>1007773.724137931</v>
      </c>
      <c r="D1045" s="2">
        <v>977940.7</v>
      </c>
      <c r="E1045" s="2">
        <v>994803.10519999999</v>
      </c>
      <c r="F1045" s="2">
        <v>1252133.7944</v>
      </c>
      <c r="G1045" s="2">
        <v>939105.34966666671</v>
      </c>
    </row>
    <row r="1046" spans="1:7" ht="12.75" customHeight="1">
      <c r="A1046" t="s">
        <v>4</v>
      </c>
      <c r="B1046" t="s">
        <v>57</v>
      </c>
      <c r="C1046" s="2">
        <v>658178.58620689658</v>
      </c>
      <c r="D1046" s="2">
        <v>632581.56666666665</v>
      </c>
      <c r="E1046" s="2">
        <v>718570.94170000008</v>
      </c>
      <c r="F1046" s="2">
        <v>721966.4</v>
      </c>
      <c r="G1046" s="2">
        <v>656561.42466666689</v>
      </c>
    </row>
    <row r="1047" spans="1:7" ht="12.75" customHeight="1">
      <c r="A1047" t="s">
        <v>4</v>
      </c>
      <c r="B1047" t="s">
        <v>58</v>
      </c>
      <c r="C1047" s="3">
        <v>0.18050794036223053</v>
      </c>
      <c r="D1047" s="3">
        <v>0.15712741589198831</v>
      </c>
      <c r="E1047" s="3">
        <v>0.14704214303488633</v>
      </c>
      <c r="F1047" s="3">
        <v>0.14215213064626619</v>
      </c>
      <c r="G1047" s="3">
        <v>0.13151411726704337</v>
      </c>
    </row>
    <row r="1048" spans="1:7" ht="12.75" customHeight="1">
      <c r="A1048" t="s">
        <v>4</v>
      </c>
      <c r="B1048" t="s">
        <v>59</v>
      </c>
      <c r="C1048" s="1">
        <v>4.8195681370753629</v>
      </c>
      <c r="D1048" s="1">
        <v>5.2373934512304805</v>
      </c>
      <c r="E1048" s="1">
        <v>6.1283295630470667</v>
      </c>
      <c r="F1048" s="1">
        <v>9.0104768176773486</v>
      </c>
      <c r="G1048" s="1">
        <v>8.6943169518928158</v>
      </c>
    </row>
    <row r="1049" spans="1:7" ht="12.75" customHeight="1">
      <c r="A1049" t="s">
        <v>4</v>
      </c>
      <c r="B1049" t="s">
        <v>60</v>
      </c>
      <c r="C1049" s="1">
        <v>5.4171876593082686</v>
      </c>
      <c r="D1049" s="1">
        <v>5.2369961906592568</v>
      </c>
      <c r="E1049" s="1">
        <v>4.9538992462109706</v>
      </c>
      <c r="F1049" s="1">
        <v>5.1211422968763989</v>
      </c>
      <c r="G1049" s="1">
        <v>5.6636359895321577</v>
      </c>
    </row>
    <row r="1050" spans="1:7" ht="12.75" customHeight="1">
      <c r="A1050" t="s">
        <v>4</v>
      </c>
      <c r="B1050" t="s">
        <v>61</v>
      </c>
      <c r="C1050" s="3">
        <v>0.81473700634124324</v>
      </c>
      <c r="D1050" s="3">
        <v>1.0781918615227462</v>
      </c>
      <c r="E1050" s="3">
        <v>1.2513351947094928</v>
      </c>
      <c r="F1050" s="3">
        <v>0.77180815158848171</v>
      </c>
      <c r="G1050" s="3">
        <v>1.0057531763130767</v>
      </c>
    </row>
    <row r="1051" spans="1:7" ht="12.75" customHeight="1">
      <c r="A1051" t="s">
        <v>4</v>
      </c>
      <c r="B1051" t="s">
        <v>62</v>
      </c>
      <c r="C1051" s="1">
        <v>4.4135832563335455</v>
      </c>
      <c r="D1051" s="1">
        <v>5.6464866715944355</v>
      </c>
      <c r="E1051" s="1">
        <v>6.1989884778286148</v>
      </c>
      <c r="F1051" s="1">
        <v>3.9525393701737648</v>
      </c>
      <c r="G1051" s="1">
        <v>5.6962198859530231</v>
      </c>
    </row>
    <row r="1052" spans="1:7" ht="12.75" customHeight="1">
      <c r="A1052" t="s">
        <v>4</v>
      </c>
      <c r="B1052" t="s">
        <v>63</v>
      </c>
      <c r="C1052" s="3">
        <v>3.0703016877844526E-2</v>
      </c>
      <c r="D1052" s="3">
        <v>4.4394440815368238E-2</v>
      </c>
      <c r="E1052" s="3">
        <v>5.596801464209003E-2</v>
      </c>
      <c r="F1052" s="3">
        <v>3.1977188937448379E-2</v>
      </c>
      <c r="G1052" s="3">
        <v>5.2322122603387117E-2</v>
      </c>
    </row>
    <row r="1053" spans="1:7" ht="12.75" customHeight="1">
      <c r="A1053" t="s">
        <v>4</v>
      </c>
      <c r="B1053" t="s">
        <v>64</v>
      </c>
      <c r="C1053" s="3">
        <v>0.54466481155636293</v>
      </c>
      <c r="D1053" s="3">
        <v>0.58558655906936641</v>
      </c>
      <c r="E1053" s="3">
        <v>0.60653921446823189</v>
      </c>
      <c r="F1053" s="3">
        <v>0.58934187634225121</v>
      </c>
      <c r="G1053" s="3">
        <v>0.60292925935085984</v>
      </c>
    </row>
    <row r="1054" spans="1:7" ht="12.75" customHeight="1">
      <c r="A1054" t="s">
        <v>4</v>
      </c>
      <c r="B1054" t="s">
        <v>65</v>
      </c>
      <c r="C1054" s="3">
        <v>2.2012100001917983E-2</v>
      </c>
      <c r="D1054" s="3">
        <v>2.5256537361681371E-2</v>
      </c>
      <c r="E1054" s="3">
        <v>2.1750198602002759E-2</v>
      </c>
      <c r="F1054" s="3">
        <v>2.6055935311145795E-2</v>
      </c>
      <c r="G1054" s="3">
        <v>2.5220405945744141E-2</v>
      </c>
    </row>
    <row r="1055" spans="1:7" ht="12.75" customHeight="1">
      <c r="A1055" t="s">
        <v>4</v>
      </c>
      <c r="B1055" t="s">
        <v>66</v>
      </c>
      <c r="C1055" s="3">
        <v>9.7605243850760817E-3</v>
      </c>
      <c r="D1055" s="3">
        <v>8.931946974592089E-3</v>
      </c>
      <c r="E1055" s="3">
        <v>9.8000006292066275E-3</v>
      </c>
      <c r="F1055" s="3">
        <v>8.8672252361407054E-3</v>
      </c>
      <c r="G1055" s="3">
        <v>8.7682888332827752E-3</v>
      </c>
    </row>
    <row r="1056" spans="1:7" ht="12.75" customHeight="1">
      <c r="A1056" t="s">
        <v>4</v>
      </c>
      <c r="B1056" t="s">
        <v>67</v>
      </c>
      <c r="C1056" s="3">
        <v>2.7091365185960944E-2</v>
      </c>
      <c r="D1056" s="3">
        <v>1.8038047239322473E-2</v>
      </c>
      <c r="E1056" s="3">
        <v>3.6782143423872662E-2</v>
      </c>
      <c r="F1056" s="3">
        <v>5.150566223229569E-2</v>
      </c>
      <c r="G1056" s="3">
        <v>3.825082829559965E-2</v>
      </c>
    </row>
    <row r="1057" spans="1:7" ht="12.75" customHeight="1">
      <c r="A1057" t="s">
        <v>4</v>
      </c>
      <c r="B1057" t="s">
        <v>68</v>
      </c>
      <c r="C1057" s="3">
        <v>7.1070622910708467E-2</v>
      </c>
      <c r="D1057" s="3">
        <v>6.0829720639194021E-2</v>
      </c>
      <c r="E1057" s="3">
        <v>4.1062778024590463E-2</v>
      </c>
      <c r="F1057" s="3">
        <v>5.8697958272285577E-2</v>
      </c>
      <c r="G1057" s="3">
        <v>4.361740561364482E-2</v>
      </c>
    </row>
    <row r="1058" spans="1:7" ht="12.75" customHeight="1">
      <c r="A1058" t="s">
        <v>4</v>
      </c>
      <c r="B1058" t="s">
        <v>69</v>
      </c>
      <c r="C1058" s="3">
        <v>0.76438551959914025</v>
      </c>
      <c r="D1058" s="3">
        <v>0.76285139603561225</v>
      </c>
      <c r="E1058" s="3">
        <v>0.60682912836251302</v>
      </c>
      <c r="F1058" s="3">
        <v>0.61133582780837081</v>
      </c>
      <c r="G1058" s="3">
        <v>0.59992925923712104</v>
      </c>
    </row>
    <row r="1059" spans="1:7" ht="12.75" customHeight="1">
      <c r="A1059" t="s">
        <v>4</v>
      </c>
      <c r="B1059" t="s">
        <v>70</v>
      </c>
      <c r="C1059" s="3">
        <v>0.22853784648584013</v>
      </c>
      <c r="D1059" s="3">
        <v>0.22775704293356164</v>
      </c>
      <c r="E1059" s="3">
        <v>0.22926971700019769</v>
      </c>
      <c r="F1059" s="3">
        <v>0.2248368840261589</v>
      </c>
      <c r="G1059" s="3">
        <v>0.22454222340221602</v>
      </c>
    </row>
    <row r="1060" spans="1:7" ht="12.75" customHeight="1">
      <c r="A1060" t="s">
        <v>4</v>
      </c>
      <c r="B1060" t="s">
        <v>71</v>
      </c>
      <c r="C1060" s="3">
        <v>7.0766339150200135E-3</v>
      </c>
      <c r="D1060" s="3">
        <v>9.391561030826296E-3</v>
      </c>
      <c r="E1060" s="3">
        <v>6.2458744272474755E-3</v>
      </c>
      <c r="F1060" s="3">
        <v>4.1270472218376975E-3</v>
      </c>
      <c r="G1060" s="3">
        <v>7.3299273093796174E-3</v>
      </c>
    </row>
    <row r="1061" spans="1:7" ht="12.75" customHeight="1">
      <c r="A1061" t="s">
        <v>4</v>
      </c>
      <c r="B1061" t="s">
        <v>368</v>
      </c>
      <c r="C1061" s="3">
        <v>0.45533518844363702</v>
      </c>
      <c r="D1061" s="3">
        <v>0.41441344093063381</v>
      </c>
      <c r="E1061" s="3">
        <v>0.39346078522494476</v>
      </c>
      <c r="F1061" s="3">
        <v>0.41065812323767226</v>
      </c>
      <c r="G1061" s="3">
        <v>0.39707074025923467</v>
      </c>
    </row>
    <row r="1062" spans="1:7" ht="12.75" customHeight="1">
      <c r="A1062" t="s">
        <v>4</v>
      </c>
      <c r="B1062" t="s">
        <v>72</v>
      </c>
      <c r="C1062" s="3">
        <v>0.43268695333580959</v>
      </c>
      <c r="D1062" s="3">
        <v>0.33155845706750003</v>
      </c>
      <c r="E1062" s="3">
        <v>0.29546507254742305</v>
      </c>
      <c r="F1062" s="3">
        <v>0.31129722685736011</v>
      </c>
      <c r="G1062" s="3">
        <v>0.25739876389383803</v>
      </c>
    </row>
    <row r="1063" spans="1:7" ht="12.75" customHeight="1">
      <c r="A1063" t="s">
        <v>4</v>
      </c>
      <c r="B1063" t="s">
        <v>73</v>
      </c>
      <c r="C1063" s="3">
        <v>0.21390957919991194</v>
      </c>
      <c r="D1063" s="3">
        <v>0.18842562785919559</v>
      </c>
      <c r="E1063" s="3">
        <v>0.1240264713500218</v>
      </c>
      <c r="F1063" s="3">
        <v>0.15443742407133534</v>
      </c>
      <c r="G1063" s="3">
        <v>0.1995166370465771</v>
      </c>
    </row>
    <row r="1064" spans="1:7" ht="12.75" customHeight="1">
      <c r="A1064" t="s">
        <v>4</v>
      </c>
      <c r="B1064" t="s">
        <v>74</v>
      </c>
      <c r="C1064" s="3">
        <v>0.56190292260036512</v>
      </c>
      <c r="D1064" s="3">
        <v>0.57466302336638653</v>
      </c>
      <c r="E1064" s="3">
        <v>0.58573414877369179</v>
      </c>
      <c r="F1064" s="3">
        <v>0.60024192215068628</v>
      </c>
      <c r="G1064" s="3">
        <v>0.60153890215800565</v>
      </c>
    </row>
    <row r="1065" spans="1:7" ht="12.75" customHeight="1">
      <c r="A1065" t="s">
        <v>4</v>
      </c>
      <c r="B1065" t="s">
        <v>75</v>
      </c>
      <c r="C1065" s="1">
        <v>15.302724978093446</v>
      </c>
      <c r="D1065" s="1">
        <v>14.819559686460186</v>
      </c>
      <c r="E1065" s="1">
        <v>14.699864188056369</v>
      </c>
      <c r="F1065" s="1">
        <v>16.376976068558605</v>
      </c>
      <c r="G1065" s="1">
        <v>14.825755080120267</v>
      </c>
    </row>
    <row r="1066" spans="1:7" ht="12.75" customHeight="1">
      <c r="A1066" t="s">
        <v>4</v>
      </c>
      <c r="B1066" t="s">
        <v>76</v>
      </c>
      <c r="C1066" s="1">
        <v>6.534783846873979</v>
      </c>
      <c r="D1066" s="1">
        <v>6.7478388100399824</v>
      </c>
      <c r="E1066" s="1">
        <v>6.8027839387284921</v>
      </c>
      <c r="F1066" s="1">
        <v>6.1061333656086454</v>
      </c>
      <c r="G1066" s="1">
        <v>6.7450190199141487</v>
      </c>
    </row>
    <row r="1067" spans="1:7" ht="12.75" customHeight="1">
      <c r="A1067" t="s">
        <v>4</v>
      </c>
      <c r="B1067" t="s">
        <v>77</v>
      </c>
      <c r="C1067" s="1">
        <v>7.4256592286398462</v>
      </c>
      <c r="D1067" s="1">
        <v>7.4209910647547579</v>
      </c>
      <c r="E1067" s="1">
        <v>7.8087482719259835</v>
      </c>
      <c r="F1067" s="1">
        <v>6.9523933819652797</v>
      </c>
      <c r="G1067" s="1">
        <v>7.6623190338752796</v>
      </c>
    </row>
    <row r="1068" spans="1:7" ht="12.75" customHeight="1">
      <c r="A1068" t="s">
        <v>4</v>
      </c>
      <c r="B1068" t="s">
        <v>78</v>
      </c>
      <c r="C1068" s="3">
        <v>9.4955608473961964E-2</v>
      </c>
      <c r="D1068" s="3">
        <v>7.6684003930965736E-2</v>
      </c>
      <c r="E1068" s="3">
        <v>5.0679495659770854E-2</v>
      </c>
      <c r="F1068" s="3">
        <v>7.6068994726397152E-2</v>
      </c>
      <c r="G1068" s="3">
        <v>5.7076969432899527E-2</v>
      </c>
    </row>
    <row r="1069" spans="1:7" ht="12.75" customHeight="1">
      <c r="A1069" t="s">
        <v>4</v>
      </c>
      <c r="B1069" t="s">
        <v>79</v>
      </c>
      <c r="C1069" s="3">
        <v>0.28381620099918581</v>
      </c>
      <c r="D1069" s="3">
        <v>0.27693216660898112</v>
      </c>
      <c r="E1069" s="3">
        <v>0.3942168932293636</v>
      </c>
      <c r="F1069" s="3">
        <v>0.37508190758223503</v>
      </c>
      <c r="G1069" s="3">
        <v>0.38313165565132246</v>
      </c>
    </row>
    <row r="1070" spans="1:7" ht="12.75" customHeight="1">
      <c r="A1070" t="s">
        <v>4</v>
      </c>
      <c r="B1070" t="s">
        <v>80</v>
      </c>
      <c r="C1070" s="2">
        <v>12535.394488087399</v>
      </c>
      <c r="D1070" s="2">
        <v>12910.998748352993</v>
      </c>
      <c r="E1070" s="2">
        <v>13113.189176940055</v>
      </c>
      <c r="F1070" s="2">
        <v>12369.479574963707</v>
      </c>
      <c r="G1070" s="2">
        <v>13623.034259945083</v>
      </c>
    </row>
    <row r="1071" spans="1:7" ht="12.75" customHeight="1">
      <c r="A1071" t="s">
        <v>4</v>
      </c>
      <c r="B1071" t="s">
        <v>81</v>
      </c>
      <c r="C1071" s="2">
        <v>61800.408580183823</v>
      </c>
      <c r="D1071" s="2">
        <v>64160.959581684547</v>
      </c>
      <c r="E1071" s="2">
        <v>66238.554987271433</v>
      </c>
      <c r="F1071" s="2">
        <v>65419.929865762402</v>
      </c>
      <c r="G1071" s="2">
        <v>66433.241480666053</v>
      </c>
    </row>
    <row r="1072" spans="1:7" ht="12.75" customHeight="1">
      <c r="A1072" t="s">
        <v>4</v>
      </c>
      <c r="B1072" t="s">
        <v>82</v>
      </c>
      <c r="C1072" s="2">
        <v>77923.048300014547</v>
      </c>
      <c r="D1072" s="2">
        <v>81062.570661390593</v>
      </c>
      <c r="E1072" s="2">
        <v>82685.546753383183</v>
      </c>
      <c r="F1072" s="2">
        <v>84424.911494713699</v>
      </c>
      <c r="G1072" s="2">
        <v>86160.853566217993</v>
      </c>
    </row>
    <row r="1073" spans="1:7" ht="12.75" customHeight="1">
      <c r="A1073" t="s">
        <v>4</v>
      </c>
      <c r="B1073" t="s">
        <v>83</v>
      </c>
      <c r="C1073" s="3">
        <v>0.26088241308165744</v>
      </c>
      <c r="D1073" s="3">
        <v>0.263425160563384</v>
      </c>
      <c r="E1073" s="3">
        <v>0.24808851228803605</v>
      </c>
      <c r="F1073" s="3">
        <v>0.29050752068900582</v>
      </c>
      <c r="G1073" s="3">
        <v>0.29695392917555019</v>
      </c>
    </row>
    <row r="1074" spans="1:7" ht="12.75" customHeight="1">
      <c r="A1074" t="s">
        <v>4</v>
      </c>
      <c r="B1074" t="s">
        <v>84</v>
      </c>
      <c r="C1074" s="3">
        <v>0.57512917130307373</v>
      </c>
      <c r="D1074" s="3">
        <v>0.5927908904638135</v>
      </c>
      <c r="E1074" s="3">
        <v>0.5804049988767529</v>
      </c>
      <c r="F1074" s="3">
        <v>0.5793895256354592</v>
      </c>
      <c r="G1074" s="3">
        <v>0.59250279661828431</v>
      </c>
    </row>
    <row r="1075" spans="1:7" ht="12.75" customHeight="1">
      <c r="A1075" t="s">
        <v>4</v>
      </c>
      <c r="B1075" t="s">
        <v>85</v>
      </c>
      <c r="C1075" s="3">
        <v>4.0717115937874741E-2</v>
      </c>
      <c r="D1075" s="3">
        <v>3.9342734253807805E-2</v>
      </c>
      <c r="E1075" s="3">
        <v>3.8754752977709979E-2</v>
      </c>
      <c r="F1075" s="3">
        <v>3.6847501427197671E-2</v>
      </c>
      <c r="G1075" s="3">
        <v>4.2108209409722673E-2</v>
      </c>
    </row>
    <row r="1076" spans="1:7" ht="12.75" customHeight="1">
      <c r="A1076" t="s">
        <v>4</v>
      </c>
      <c r="B1076" t="s">
        <v>86</v>
      </c>
      <c r="C1076" s="2">
        <v>510.40511069845059</v>
      </c>
      <c r="D1076" s="2">
        <v>507.95399270769707</v>
      </c>
      <c r="E1076" s="2">
        <v>508.1984073022918</v>
      </c>
      <c r="F1076" s="2">
        <v>455.78441629216763</v>
      </c>
      <c r="G1076" s="2">
        <v>573.64157941359394</v>
      </c>
    </row>
    <row r="1077" spans="1:7" ht="12.75" customHeight="1">
      <c r="A1077" t="s">
        <v>4</v>
      </c>
      <c r="B1077" t="s">
        <v>87</v>
      </c>
      <c r="C1077" s="3">
        <v>0.54789449729356066</v>
      </c>
      <c r="D1077" s="3">
        <v>0.5899978177346008</v>
      </c>
      <c r="E1077" s="3">
        <v>0.60909737288930099</v>
      </c>
      <c r="F1077" s="3">
        <v>0.59231458690655414</v>
      </c>
      <c r="G1077" s="3">
        <v>0.60586617913726371</v>
      </c>
    </row>
    <row r="1078" spans="1:7" ht="12.75" customHeight="1">
      <c r="A1078" t="s">
        <v>4</v>
      </c>
      <c r="B1078" t="s">
        <v>88</v>
      </c>
      <c r="C1078" s="1">
        <v>2.8489046569387653</v>
      </c>
      <c r="D1078" s="1">
        <v>2.7310311573626733</v>
      </c>
      <c r="E1078" s="1">
        <v>2.9243240633581933</v>
      </c>
      <c r="F1078" s="1">
        <v>3.9323371051471327</v>
      </c>
      <c r="G1078" s="1">
        <v>3.1591840896145698</v>
      </c>
    </row>
    <row r="1079" spans="1:7" ht="12.75" customHeight="1">
      <c r="A1079" t="s">
        <v>4</v>
      </c>
      <c r="B1079" t="s">
        <v>89</v>
      </c>
      <c r="C1079" s="1">
        <v>58.497696025718199</v>
      </c>
      <c r="D1079" s="1">
        <v>64.141412950555193</v>
      </c>
      <c r="E1079" s="1">
        <v>61.209707959134874</v>
      </c>
      <c r="F1079" s="1">
        <v>51.35788966199172</v>
      </c>
      <c r="G1079" s="1">
        <v>59.868529935864252</v>
      </c>
    </row>
    <row r="1080" spans="1:7" ht="12.75" customHeight="1">
      <c r="A1080" t="s">
        <v>4</v>
      </c>
      <c r="B1080" t="s">
        <v>90</v>
      </c>
      <c r="C1080" s="1">
        <v>50.133370730898321</v>
      </c>
      <c r="D1080" s="1">
        <v>61.77648336990822</v>
      </c>
      <c r="E1080" s="1">
        <v>61.822473216405477</v>
      </c>
      <c r="F1080" s="1">
        <v>60.679871741128544</v>
      </c>
      <c r="G1080" s="1">
        <v>61.497614788759634</v>
      </c>
    </row>
    <row r="1081" spans="1:7" ht="12.75" customHeight="1">
      <c r="A1081" t="s">
        <v>4</v>
      </c>
      <c r="B1081" t="s">
        <v>91</v>
      </c>
      <c r="C1081" s="1">
        <v>119.45423053991183</v>
      </c>
      <c r="D1081" s="1">
        <v>127.46506549388154</v>
      </c>
      <c r="E1081" s="1">
        <v>134.8777690771872</v>
      </c>
      <c r="F1081" s="1">
        <v>128.47763329714806</v>
      </c>
      <c r="G1081" s="1">
        <v>125.3144601077863</v>
      </c>
    </row>
    <row r="1082" spans="1:7" ht="12.75" customHeight="1">
      <c r="A1082" t="s">
        <v>4</v>
      </c>
      <c r="B1082" t="s">
        <v>92</v>
      </c>
      <c r="C1082" s="3">
        <v>6.6705398866643603E-2</v>
      </c>
      <c r="D1082" s="3">
        <v>5.6671115394135989E-2</v>
      </c>
      <c r="E1082" s="3">
        <v>7.4111413519199754E-2</v>
      </c>
      <c r="F1082" s="3">
        <v>8.645530869688009E-2</v>
      </c>
      <c r="G1082" s="3">
        <v>7.8748363817355865E-2</v>
      </c>
    </row>
    <row r="1083" spans="1:7" ht="12.75" customHeight="1">
      <c r="A1083" t="s">
        <v>4</v>
      </c>
      <c r="B1083" t="s">
        <v>93</v>
      </c>
      <c r="C1083" s="1">
        <v>2.1879483723909954</v>
      </c>
      <c r="D1083" s="1">
        <v>2.5387613793239066</v>
      </c>
      <c r="E1083" s="1">
        <v>2.8857168687181414</v>
      </c>
      <c r="F1083" s="1">
        <v>2.9207589611606717</v>
      </c>
      <c r="G1083" s="1">
        <v>3.1404258260893916</v>
      </c>
    </row>
    <row r="1084" spans="1:7" ht="12.75" customHeight="1">
      <c r="A1084" t="s">
        <v>4</v>
      </c>
      <c r="B1084" t="s">
        <v>94</v>
      </c>
      <c r="C1084" s="4">
        <v>0.53259308492234503</v>
      </c>
      <c r="D1084" s="4">
        <v>0.50302221955413873</v>
      </c>
      <c r="E1084" s="4">
        <v>0.42463562586027459</v>
      </c>
      <c r="F1084" s="4">
        <v>0.57818101860051596</v>
      </c>
      <c r="G1084" s="4">
        <v>0.50142965384038618</v>
      </c>
    </row>
    <row r="1085" spans="1:7" ht="12.75" customHeight="1">
      <c r="A1085" t="s">
        <v>4</v>
      </c>
      <c r="B1085" t="s">
        <v>95</v>
      </c>
      <c r="C1085" s="2">
        <v>20444.93326157159</v>
      </c>
      <c r="D1085" s="2">
        <v>20436.304231387257</v>
      </c>
      <c r="E1085" s="2">
        <v>20455.370561385073</v>
      </c>
      <c r="F1085" s="2">
        <v>19461.137902313625</v>
      </c>
      <c r="G1085" s="2">
        <v>20001.243226484497</v>
      </c>
    </row>
    <row r="1086" spans="1:7" ht="12.75" customHeight="1">
      <c r="A1086" t="s">
        <v>4</v>
      </c>
      <c r="B1086" t="s">
        <v>96</v>
      </c>
      <c r="C1086" s="2">
        <v>1979.7932995714855</v>
      </c>
      <c r="D1086" s="2">
        <v>2036.02654260997</v>
      </c>
      <c r="E1086" s="2">
        <v>0</v>
      </c>
      <c r="F1086" s="2">
        <v>1670.4551502953966</v>
      </c>
      <c r="G1086" s="2">
        <v>1605.5855781679247</v>
      </c>
    </row>
    <row r="1087" spans="1:7" ht="12.75" customHeight="1">
      <c r="A1087" t="s">
        <v>4</v>
      </c>
      <c r="B1087" t="s">
        <v>97</v>
      </c>
      <c r="C1087" s="2">
        <v>26416.332406119611</v>
      </c>
      <c r="D1087" s="2">
        <v>26625.666434054427</v>
      </c>
      <c r="E1087" s="2">
        <v>26115.549409492291</v>
      </c>
      <c r="F1087" s="2">
        <v>24032.960774603176</v>
      </c>
      <c r="G1087" s="2">
        <v>25579.546948924733</v>
      </c>
    </row>
    <row r="1088" spans="1:7" ht="12.75" customHeight="1">
      <c r="A1088" t="s">
        <v>4</v>
      </c>
      <c r="B1088" t="s">
        <v>98</v>
      </c>
      <c r="C1088" s="2">
        <v>12028.285694130229</v>
      </c>
      <c r="D1088" s="2">
        <v>11034.034044007769</v>
      </c>
      <c r="E1088" s="2">
        <v>10275.444585252539</v>
      </c>
      <c r="F1088" s="2">
        <v>9869.330577638817</v>
      </c>
      <c r="G1088" s="2">
        <v>10156.889652478996</v>
      </c>
    </row>
    <row r="1089" spans="1:7" ht="12.75" customHeight="1">
      <c r="A1089" t="s">
        <v>4</v>
      </c>
      <c r="B1089" t="s">
        <v>105</v>
      </c>
      <c r="C1089" s="3">
        <v>0.39583834237260618</v>
      </c>
      <c r="D1089" s="3">
        <v>0.42328202950228477</v>
      </c>
      <c r="E1089" s="3">
        <v>0.42404449639411951</v>
      </c>
      <c r="F1089" s="3">
        <v>0.42337049859811127</v>
      </c>
      <c r="G1089" s="3">
        <v>0.41491789290724951</v>
      </c>
    </row>
    <row r="1090" spans="1:7" ht="12.75" customHeight="1">
      <c r="A1090" t="s">
        <v>4</v>
      </c>
      <c r="B1090" t="s">
        <v>106</v>
      </c>
      <c r="C1090" s="3">
        <v>0.16853421458893905</v>
      </c>
      <c r="D1090" s="3">
        <v>0.15989919053700757</v>
      </c>
      <c r="E1090" s="3">
        <v>0.15538948326822924</v>
      </c>
      <c r="F1090" s="3">
        <v>0.15752611211007966</v>
      </c>
      <c r="G1090" s="3">
        <v>0.16072537734690359</v>
      </c>
    </row>
    <row r="1091" spans="1:7" ht="12.75" customHeight="1">
      <c r="A1091" t="s">
        <v>4</v>
      </c>
      <c r="B1091" t="s">
        <v>107</v>
      </c>
      <c r="C1091" s="3">
        <v>0.43562744303845469</v>
      </c>
      <c r="D1091" s="3">
        <v>0.41681877996070776</v>
      </c>
      <c r="E1091" s="3">
        <v>0.42056602033765117</v>
      </c>
      <c r="F1091" s="3">
        <v>0.41910338929180907</v>
      </c>
      <c r="G1091" s="3">
        <v>0.42435672974584709</v>
      </c>
    </row>
    <row r="1092" spans="1:7" ht="12.75" customHeight="1">
      <c r="A1092" t="s">
        <v>4</v>
      </c>
      <c r="B1092" t="s">
        <v>99</v>
      </c>
      <c r="C1092" s="3">
        <v>0</v>
      </c>
      <c r="D1092" s="3">
        <v>0</v>
      </c>
      <c r="E1092" s="3">
        <v>0</v>
      </c>
      <c r="F1092" s="3">
        <v>0</v>
      </c>
      <c r="G1092" s="3">
        <v>0</v>
      </c>
    </row>
    <row r="1093" spans="1:7" ht="12.75" customHeight="1">
      <c r="A1093" t="s">
        <v>4</v>
      </c>
      <c r="B1093" t="s">
        <v>108</v>
      </c>
      <c r="C1093" s="3">
        <v>0.36654880273052981</v>
      </c>
      <c r="D1093" s="3">
        <v>0.38514689580479161</v>
      </c>
      <c r="E1093" s="3">
        <v>0.37080566183984798</v>
      </c>
      <c r="F1093" s="3">
        <v>0.39680686422323563</v>
      </c>
      <c r="G1093" s="3">
        <v>0.35156095704208817</v>
      </c>
    </row>
    <row r="1094" spans="1:7" ht="12.75" customHeight="1">
      <c r="A1094" t="s">
        <v>4</v>
      </c>
      <c r="B1094" t="s">
        <v>109</v>
      </c>
      <c r="C1094" s="3">
        <v>0.10958947339796604</v>
      </c>
      <c r="D1094" s="3">
        <v>0.11026470612730503</v>
      </c>
      <c r="E1094" s="3">
        <v>8.7572628046675358E-2</v>
      </c>
      <c r="F1094" s="3">
        <v>0.10242109047164422</v>
      </c>
      <c r="G1094" s="3">
        <v>0.11805841695746061</v>
      </c>
    </row>
    <row r="1095" spans="1:7" ht="12.75" customHeight="1">
      <c r="A1095" t="s">
        <v>4</v>
      </c>
      <c r="B1095" t="s">
        <v>110</v>
      </c>
      <c r="C1095" s="3">
        <v>0.52386172387150409</v>
      </c>
      <c r="D1095" s="3">
        <v>0.50458839806790345</v>
      </c>
      <c r="E1095" s="3">
        <v>0.54162171011347648</v>
      </c>
      <c r="F1095" s="3">
        <v>0.50077204530512009</v>
      </c>
      <c r="G1095" s="3">
        <v>0.53038062600045133</v>
      </c>
    </row>
    <row r="1096" spans="1:7" ht="12.75" customHeight="1">
      <c r="A1096" t="s">
        <v>4</v>
      </c>
      <c r="B1096" t="s">
        <v>100</v>
      </c>
      <c r="C1096" s="5">
        <v>0</v>
      </c>
      <c r="D1096" s="5">
        <v>0</v>
      </c>
      <c r="E1096" s="5">
        <v>0</v>
      </c>
      <c r="F1096" s="5">
        <v>0</v>
      </c>
      <c r="G1096" s="5">
        <v>0</v>
      </c>
    </row>
    <row r="1097" spans="1:7" ht="12.75" customHeight="1">
      <c r="A1097" t="s">
        <v>4</v>
      </c>
      <c r="B1097" t="s">
        <v>101</v>
      </c>
      <c r="C1097" s="2">
        <v>-1622357.0000000007</v>
      </c>
      <c r="D1097" s="2">
        <v>-1496307.9999999998</v>
      </c>
      <c r="E1097" s="2">
        <v>-1682255.0000000002</v>
      </c>
      <c r="F1097" s="2">
        <v>-1492821.97</v>
      </c>
      <c r="G1097" s="2">
        <v>-1486320.9800000042</v>
      </c>
    </row>
    <row r="1098" spans="1:7" ht="12.75" customHeight="1">
      <c r="A1098" t="s">
        <v>14</v>
      </c>
      <c r="B1098" t="s">
        <v>46</v>
      </c>
      <c r="C1098" s="1">
        <v>86.835616438356169</v>
      </c>
      <c r="D1098" s="1">
        <v>90.66849315068491</v>
      </c>
      <c r="E1098" s="1">
        <v>91.468493150684949</v>
      </c>
      <c r="F1098" s="1">
        <v>89.999999999999986</v>
      </c>
      <c r="G1098" s="1">
        <v>87.655737704918039</v>
      </c>
    </row>
    <row r="1099" spans="1:7" ht="12.75" customHeight="1">
      <c r="A1099" t="s">
        <v>4</v>
      </c>
      <c r="B1099" t="s">
        <v>47</v>
      </c>
      <c r="C1099" s="1">
        <v>4.6610294117647042</v>
      </c>
      <c r="D1099" s="1">
        <v>4.4511096166778721</v>
      </c>
      <c r="E1099" s="1">
        <v>4.6453318491721198</v>
      </c>
      <c r="F1099" s="1">
        <v>4.5701168614357259</v>
      </c>
      <c r="G1099" s="1">
        <v>4.4857382550335574</v>
      </c>
    </row>
    <row r="1100" spans="1:7" ht="12.75" customHeight="1">
      <c r="A1100" t="s">
        <v>4</v>
      </c>
      <c r="B1100" t="s">
        <v>48</v>
      </c>
      <c r="C1100" s="1">
        <v>4.7514176245210722</v>
      </c>
      <c r="D1100" s="1">
        <v>4.5299217002237118</v>
      </c>
      <c r="E1100" s="1">
        <v>4.7356687898089183</v>
      </c>
      <c r="F1100" s="1">
        <v>4.6576393917451133</v>
      </c>
      <c r="G1100" s="1">
        <v>4.5627994772760312</v>
      </c>
    </row>
    <row r="1101" spans="1:7" ht="12.75" customHeight="1">
      <c r="A1101" t="s">
        <v>4</v>
      </c>
      <c r="B1101" t="s">
        <v>49</v>
      </c>
      <c r="C1101" s="2">
        <v>17836.721563283863</v>
      </c>
      <c r="D1101" s="2">
        <v>19379.038993948889</v>
      </c>
      <c r="E1101" s="2">
        <v>18840.846162054127</v>
      </c>
      <c r="F1101" s="2">
        <v>19282.433763918671</v>
      </c>
      <c r="G1101" s="2">
        <v>19357.434409977213</v>
      </c>
    </row>
    <row r="1102" spans="1:7" ht="12.75" customHeight="1">
      <c r="A1102" t="s">
        <v>4</v>
      </c>
      <c r="B1102" t="s">
        <v>50</v>
      </c>
      <c r="C1102" s="2">
        <v>84749.713199461999</v>
      </c>
      <c r="D1102" s="2">
        <v>87785.529268170576</v>
      </c>
      <c r="E1102" s="2">
        <v>89224.007143230861</v>
      </c>
      <c r="F1102" s="2">
        <v>89810.623067543595</v>
      </c>
      <c r="G1102" s="2">
        <v>88324.09160724908</v>
      </c>
    </row>
    <row r="1103" spans="1:7" ht="12.75" customHeight="1">
      <c r="A1103" t="s">
        <v>4</v>
      </c>
      <c r="B1103" t="s">
        <v>51</v>
      </c>
      <c r="C1103" s="1">
        <v>84.939726027397256</v>
      </c>
      <c r="D1103" s="1">
        <v>88.761643835616411</v>
      </c>
      <c r="E1103" s="1">
        <v>89.627397260274009</v>
      </c>
      <c r="F1103" s="1">
        <v>88.112328767123259</v>
      </c>
      <c r="G1103" s="1">
        <v>85.857923497267791</v>
      </c>
    </row>
    <row r="1104" spans="1:7" ht="12.75" customHeight="1">
      <c r="A1104" t="s">
        <v>4</v>
      </c>
      <c r="B1104" t="s">
        <v>358</v>
      </c>
      <c r="C1104" s="2">
        <v>6525</v>
      </c>
      <c r="D1104" s="2">
        <v>7152</v>
      </c>
      <c r="E1104" s="2">
        <v>6908.0000000000009</v>
      </c>
      <c r="F1104" s="2">
        <v>6904.9999999999964</v>
      </c>
      <c r="G1104" s="2">
        <v>6886.9999999999964</v>
      </c>
    </row>
    <row r="1105" spans="1:7" ht="12.75" customHeight="1">
      <c r="A1105" t="s">
        <v>4</v>
      </c>
      <c r="B1105" t="s">
        <v>356</v>
      </c>
      <c r="C1105" s="2">
        <v>31002.999999999996</v>
      </c>
      <c r="D1105" s="2">
        <v>32397.999999999989</v>
      </c>
      <c r="E1105" s="2">
        <v>32714.000000000011</v>
      </c>
      <c r="F1105" s="2">
        <v>32160.999999999989</v>
      </c>
      <c r="G1105" s="2">
        <v>31424.000000000011</v>
      </c>
    </row>
    <row r="1106" spans="1:7" ht="12.75" customHeight="1">
      <c r="A1106" t="s">
        <v>4</v>
      </c>
      <c r="B1106" t="s">
        <v>52</v>
      </c>
      <c r="C1106" s="1">
        <v>13.292260211192524</v>
      </c>
      <c r="D1106" s="1">
        <v>13.540889624188019</v>
      </c>
      <c r="E1106" s="1">
        <v>15.116081039497885</v>
      </c>
      <c r="F1106" s="1">
        <v>13.89075265507813</v>
      </c>
      <c r="G1106" s="1">
        <v>14.120123875052972</v>
      </c>
    </row>
    <row r="1107" spans="1:7" ht="12.75" customHeight="1">
      <c r="A1107" t="s">
        <v>4</v>
      </c>
      <c r="B1107" t="s">
        <v>53</v>
      </c>
      <c r="C1107" s="1">
        <v>14.588699919638227</v>
      </c>
      <c r="D1107" s="1">
        <v>13.033754013814647</v>
      </c>
      <c r="E1107" s="1">
        <v>12.585083168754545</v>
      </c>
      <c r="F1107" s="1">
        <v>13.773943533901665</v>
      </c>
      <c r="G1107" s="1">
        <v>10.859333908792218</v>
      </c>
    </row>
    <row r="1108" spans="1:7" ht="12.75" customHeight="1">
      <c r="A1108" t="s">
        <v>4</v>
      </c>
      <c r="B1108" t="s">
        <v>54</v>
      </c>
      <c r="C1108" s="1">
        <v>12.239510878547105</v>
      </c>
      <c r="D1108" s="1">
        <v>14.048234755069597</v>
      </c>
      <c r="E1108" s="1">
        <v>17.799669613493766</v>
      </c>
      <c r="F1108" s="1">
        <v>14.00637044346413</v>
      </c>
      <c r="G1108" s="1">
        <v>18.38838995674913</v>
      </c>
    </row>
    <row r="1109" spans="1:7" ht="12.75" customHeight="1">
      <c r="A1109" t="s">
        <v>4</v>
      </c>
      <c r="B1109" t="s">
        <v>55</v>
      </c>
      <c r="C1109" s="3">
        <v>0.1641662658450217</v>
      </c>
      <c r="D1109" s="3">
        <v>0.14634166413754587</v>
      </c>
      <c r="E1109" s="3">
        <v>0.18836158055799854</v>
      </c>
      <c r="F1109" s="3">
        <v>0.14740966451139903</v>
      </c>
      <c r="G1109" s="3">
        <v>0.18867563840636151</v>
      </c>
    </row>
    <row r="1110" spans="1:7" ht="12.75" customHeight="1">
      <c r="A1110" t="s">
        <v>4</v>
      </c>
      <c r="B1110" t="s">
        <v>56</v>
      </c>
      <c r="C1110" s="2">
        <v>710146.44915254239</v>
      </c>
      <c r="D1110" s="2">
        <v>577101.16279069765</v>
      </c>
      <c r="E1110" s="2">
        <v>675832.65891472867</v>
      </c>
      <c r="F1110" s="2">
        <v>658658.7583333333</v>
      </c>
      <c r="G1110" s="2">
        <v>641774.33333333337</v>
      </c>
    </row>
    <row r="1111" spans="1:7" ht="12.75" customHeight="1">
      <c r="A1111" t="s">
        <v>4</v>
      </c>
      <c r="B1111" t="s">
        <v>57</v>
      </c>
      <c r="C1111" s="2">
        <v>687603.6101694915</v>
      </c>
      <c r="D1111" s="2">
        <v>631365.07751937979</v>
      </c>
      <c r="E1111" s="2">
        <v>858364.51937984501</v>
      </c>
      <c r="F1111" s="2">
        <v>735014.52500000002</v>
      </c>
      <c r="G1111" s="2">
        <v>822361.01550387591</v>
      </c>
    </row>
    <row r="1112" spans="1:7" ht="12.75" customHeight="1">
      <c r="A1112" t="s">
        <v>4</v>
      </c>
      <c r="B1112" t="s">
        <v>58</v>
      </c>
      <c r="C1112" s="3">
        <v>0.13533372188006923</v>
      </c>
      <c r="D1112" s="3">
        <v>0.12510074517578279</v>
      </c>
      <c r="E1112" s="3">
        <v>0.16318523988380879</v>
      </c>
      <c r="F1112" s="3">
        <v>0.12533286529019658</v>
      </c>
      <c r="G1112" s="3">
        <v>0.1700752395501301</v>
      </c>
    </row>
    <row r="1113" spans="1:7" ht="12.75" customHeight="1">
      <c r="A1113" t="s">
        <v>4</v>
      </c>
      <c r="B1113" t="s">
        <v>59</v>
      </c>
      <c r="C1113" s="1">
        <v>5.5311012238944413</v>
      </c>
      <c r="D1113" s="1">
        <v>4.5336284975222174</v>
      </c>
      <c r="E1113" s="1">
        <v>5.9453925131002778</v>
      </c>
      <c r="F1113" s="1">
        <v>4.699459084650992</v>
      </c>
      <c r="G1113" s="1">
        <v>6.378023556760402</v>
      </c>
    </row>
    <row r="1114" spans="1:7" ht="12.75" customHeight="1">
      <c r="A1114" t="s">
        <v>4</v>
      </c>
      <c r="B1114" t="s">
        <v>60</v>
      </c>
      <c r="C1114" s="1">
        <v>5.0919442900321119</v>
      </c>
      <c r="D1114" s="1">
        <v>4.9057418291754296</v>
      </c>
      <c r="E1114" s="1">
        <v>4.2200228564191669</v>
      </c>
      <c r="F1114" s="1">
        <v>4.7352605693476368</v>
      </c>
      <c r="G1114" s="1">
        <v>4.516728911218844</v>
      </c>
    </row>
    <row r="1115" spans="1:7" ht="12.75" customHeight="1">
      <c r="A1115" t="s">
        <v>4</v>
      </c>
      <c r="B1115" t="s">
        <v>61</v>
      </c>
      <c r="C1115" s="3">
        <v>0.58788914950258719</v>
      </c>
      <c r="D1115" s="3">
        <v>0.70783468877269373</v>
      </c>
      <c r="E1115" s="3">
        <v>1.2947036866758332</v>
      </c>
      <c r="F1115" s="3">
        <v>0.78859786440009094</v>
      </c>
      <c r="G1115" s="3">
        <v>0.70332302805181068</v>
      </c>
    </row>
    <row r="1116" spans="1:7" ht="12.75" customHeight="1">
      <c r="A1116" t="s">
        <v>4</v>
      </c>
      <c r="B1116" t="s">
        <v>62</v>
      </c>
      <c r="C1116" s="1">
        <v>2.9934987979815331</v>
      </c>
      <c r="D1116" s="1">
        <v>3.4724542408535757</v>
      </c>
      <c r="E1116" s="1">
        <v>5.463679150062176</v>
      </c>
      <c r="F1116" s="1">
        <v>3.7342163723655051</v>
      </c>
      <c r="G1116" s="1">
        <v>3.1767194547275954</v>
      </c>
    </row>
    <row r="1117" spans="1:7" ht="12.75" customHeight="1">
      <c r="A1117" t="s">
        <v>4</v>
      </c>
      <c r="B1117" t="s">
        <v>63</v>
      </c>
      <c r="C1117" s="3">
        <v>3.1032150496270072E-2</v>
      </c>
      <c r="D1117" s="3">
        <v>3.3135658107915578E-2</v>
      </c>
      <c r="E1117" s="3">
        <v>7.1639776678983719E-2</v>
      </c>
      <c r="F1117" s="3">
        <v>3.7419381333528776E-2</v>
      </c>
      <c r="G1117" s="3">
        <v>3.4777873636511247E-2</v>
      </c>
    </row>
    <row r="1118" spans="1:7" ht="12.75" customHeight="1">
      <c r="A1118" t="s">
        <v>4</v>
      </c>
      <c r="B1118" t="s">
        <v>64</v>
      </c>
      <c r="C1118" s="3">
        <v>0.52653120900618222</v>
      </c>
      <c r="D1118" s="3">
        <v>0.53652184645460477</v>
      </c>
      <c r="E1118" s="3">
        <v>0.58510976240207424</v>
      </c>
      <c r="F1118" s="3">
        <v>0.54642722321470016</v>
      </c>
      <c r="G1118" s="3">
        <v>0.54263744509972234</v>
      </c>
    </row>
    <row r="1119" spans="1:7" ht="12.75" customHeight="1">
      <c r="A1119" t="s">
        <v>4</v>
      </c>
      <c r="B1119" t="s">
        <v>65</v>
      </c>
      <c r="C1119" s="3">
        <v>1.3794723160196115E-2</v>
      </c>
      <c r="D1119" s="3">
        <v>8.5725063365068421E-3</v>
      </c>
      <c r="E1119" s="3">
        <v>1.5600000627618014E-2</v>
      </c>
      <c r="F1119" s="3">
        <v>1.3209101057428221E-2</v>
      </c>
      <c r="G1119" s="3">
        <v>1.6261389720816151E-2</v>
      </c>
    </row>
    <row r="1120" spans="1:7" ht="12.75" customHeight="1">
      <c r="A1120" t="s">
        <v>4</v>
      </c>
      <c r="B1120" t="s">
        <v>66</v>
      </c>
      <c r="C1120" s="3">
        <v>1.1248553197892015E-2</v>
      </c>
      <c r="D1120" s="3">
        <v>1.5672968597917121E-2</v>
      </c>
      <c r="E1120" s="3">
        <v>7.2000007001996854E-3</v>
      </c>
      <c r="F1120" s="3">
        <v>1.2221521264605807E-2</v>
      </c>
      <c r="G1120" s="3">
        <v>1.1137166622215063E-2</v>
      </c>
    </row>
    <row r="1121" spans="1:7" ht="12.75" customHeight="1">
      <c r="A1121" t="s">
        <v>4</v>
      </c>
      <c r="B1121" t="s">
        <v>67</v>
      </c>
      <c r="C1121" s="3">
        <v>1.6373432610133361E-2</v>
      </c>
      <c r="D1121" s="3">
        <v>4.8150282424868525E-3</v>
      </c>
      <c r="E1121" s="3">
        <v>2.2589243209987907E-2</v>
      </c>
      <c r="F1121" s="3">
        <v>7.0980335645726179E-3</v>
      </c>
      <c r="G1121" s="3">
        <v>2.3407583499487621E-2</v>
      </c>
    </row>
    <row r="1122" spans="1:7" ht="12.75" customHeight="1">
      <c r="A1122" t="s">
        <v>4</v>
      </c>
      <c r="B1122" t="s">
        <v>68</v>
      </c>
      <c r="C1122" s="3">
        <v>7.51297659985255E-2</v>
      </c>
      <c r="D1122" s="3">
        <v>4.2461504012182766E-2</v>
      </c>
      <c r="E1122" s="3">
        <v>4.3295105461331931E-2</v>
      </c>
      <c r="F1122" s="3">
        <v>2.4010528765288697E-2</v>
      </c>
      <c r="G1122" s="3">
        <v>4.5242236391822552E-2</v>
      </c>
    </row>
    <row r="1123" spans="1:7" ht="12.75" customHeight="1">
      <c r="A1123" t="s">
        <v>4</v>
      </c>
      <c r="B1123" t="s">
        <v>69</v>
      </c>
      <c r="C1123" s="3">
        <v>0.63418165289794981</v>
      </c>
      <c r="D1123" s="3">
        <v>0.63094145162547977</v>
      </c>
      <c r="E1123" s="3">
        <v>0.63334980071580571</v>
      </c>
      <c r="F1123" s="3">
        <v>0.64190205009698253</v>
      </c>
      <c r="G1123" s="3">
        <v>0.64421938082609265</v>
      </c>
    </row>
    <row r="1124" spans="1:7" ht="12.75" customHeight="1">
      <c r="A1124" t="s">
        <v>4</v>
      </c>
      <c r="B1124" t="s">
        <v>70</v>
      </c>
      <c r="C1124" s="3">
        <v>0.36581834710205013</v>
      </c>
      <c r="D1124" s="3">
        <v>0.3690585483745204</v>
      </c>
      <c r="E1124" s="3">
        <v>0.36665019928419451</v>
      </c>
      <c r="F1124" s="3">
        <v>0.3580979499030173</v>
      </c>
      <c r="G1124" s="3">
        <v>0.35578061917390741</v>
      </c>
    </row>
    <row r="1125" spans="1:7" ht="12.75" customHeight="1">
      <c r="A1125" t="s">
        <v>4</v>
      </c>
      <c r="B1125" t="s">
        <v>71</v>
      </c>
      <c r="C1125" s="3">
        <v>0</v>
      </c>
      <c r="D1125" s="3">
        <v>0</v>
      </c>
      <c r="E1125" s="3">
        <v>0</v>
      </c>
      <c r="F1125" s="3">
        <v>0</v>
      </c>
      <c r="G1125" s="3">
        <v>0</v>
      </c>
    </row>
    <row r="1126" spans="1:7" ht="12.75" customHeight="1">
      <c r="A1126" t="s">
        <v>4</v>
      </c>
      <c r="B1126" t="s">
        <v>368</v>
      </c>
      <c r="C1126" s="3">
        <v>0.473468790993818</v>
      </c>
      <c r="D1126" s="3">
        <v>0.46347815354539534</v>
      </c>
      <c r="E1126" s="3">
        <v>0.41489023759792615</v>
      </c>
      <c r="F1126" s="3">
        <v>0.45357277678529978</v>
      </c>
      <c r="G1126" s="3">
        <v>0.45736255490027772</v>
      </c>
    </row>
    <row r="1127" spans="1:7" ht="12.75" customHeight="1">
      <c r="A1127" t="s">
        <v>4</v>
      </c>
      <c r="B1127" t="s">
        <v>72</v>
      </c>
      <c r="C1127" s="3">
        <v>0.36514651737693266</v>
      </c>
      <c r="D1127" s="3">
        <v>0.36092655151877379</v>
      </c>
      <c r="E1127" s="3">
        <v>0.34130431164774439</v>
      </c>
      <c r="F1127" s="3">
        <v>0.34295556545839978</v>
      </c>
      <c r="G1127" s="3">
        <v>0.33198783686628719</v>
      </c>
    </row>
    <row r="1128" spans="1:7" ht="12.75" customHeight="1">
      <c r="A1128" t="s">
        <v>4</v>
      </c>
      <c r="B1128" t="s">
        <v>73</v>
      </c>
      <c r="C1128" s="3">
        <v>0.27712396618315294</v>
      </c>
      <c r="D1128" s="3">
        <v>0.23403992257467882</v>
      </c>
      <c r="E1128" s="3">
        <v>9.0531681015355182E-3</v>
      </c>
      <c r="F1128" s="3">
        <v>0.2291846799754621</v>
      </c>
      <c r="G1128" s="3">
        <v>0.25588720505917822</v>
      </c>
    </row>
    <row r="1129" spans="1:7" ht="12.75" customHeight="1">
      <c r="A1129" t="s">
        <v>4</v>
      </c>
      <c r="B1129" t="s">
        <v>74</v>
      </c>
      <c r="C1129" s="3">
        <v>0.73038979751937427</v>
      </c>
      <c r="D1129" s="3">
        <v>0.74568725264164992</v>
      </c>
      <c r="E1129" s="3">
        <v>0.74832281784265353</v>
      </c>
      <c r="F1129" s="3">
        <v>0.74449656419467602</v>
      </c>
      <c r="G1129" s="3">
        <v>0.7455897689143407</v>
      </c>
    </row>
    <row r="1130" spans="1:7" ht="12.75" customHeight="1">
      <c r="A1130" t="s">
        <v>4</v>
      </c>
      <c r="B1130" t="s">
        <v>75</v>
      </c>
      <c r="C1130" s="1">
        <v>14.098949153262453</v>
      </c>
      <c r="D1130" s="1">
        <v>14.972833539843686</v>
      </c>
      <c r="E1130" s="1">
        <v>14.312510853207732</v>
      </c>
      <c r="F1130" s="1">
        <v>14.889680285955945</v>
      </c>
      <c r="G1130" s="1">
        <v>14.497018887548743</v>
      </c>
    </row>
    <row r="1131" spans="1:7" ht="12.75" customHeight="1">
      <c r="A1131" t="s">
        <v>4</v>
      </c>
      <c r="B1131" t="s">
        <v>76</v>
      </c>
      <c r="C1131" s="1">
        <v>7.0927271893068937</v>
      </c>
      <c r="D1131" s="1">
        <v>6.6787625557910246</v>
      </c>
      <c r="E1131" s="1">
        <v>6.9868942651378259</v>
      </c>
      <c r="F1131" s="1">
        <v>6.7160609280724941</v>
      </c>
      <c r="G1131" s="1">
        <v>6.8979699051015517</v>
      </c>
    </row>
    <row r="1132" spans="1:7" ht="12.75" customHeight="1">
      <c r="A1132" t="s">
        <v>4</v>
      </c>
      <c r="B1132" t="s">
        <v>77</v>
      </c>
      <c r="C1132" s="1">
        <v>5.4485747805802767</v>
      </c>
      <c r="D1132" s="1">
        <v>5.3814359147605906</v>
      </c>
      <c r="E1132" s="1">
        <v>5.3851240869364236</v>
      </c>
      <c r="F1132" s="1">
        <v>5.2631001083748341</v>
      </c>
      <c r="G1132" s="1">
        <v>5.5180137279781496</v>
      </c>
    </row>
    <row r="1133" spans="1:7" ht="12.75" customHeight="1">
      <c r="A1133" t="s">
        <v>4</v>
      </c>
      <c r="B1133" t="s">
        <v>78</v>
      </c>
      <c r="C1133" s="3">
        <v>7.5395983021089755E-2</v>
      </c>
      <c r="D1133" s="3">
        <v>4.3160591610008354E-2</v>
      </c>
      <c r="E1133" s="3">
        <v>4.1328907568389923E-2</v>
      </c>
      <c r="F1133" s="3">
        <v>2.3462744747706789E-2</v>
      </c>
      <c r="G1133" s="3">
        <v>4.2978772909478595E-2</v>
      </c>
    </row>
    <row r="1134" spans="1:7" ht="12.75" customHeight="1">
      <c r="A1134" t="s">
        <v>4</v>
      </c>
      <c r="B1134" t="s">
        <v>79</v>
      </c>
      <c r="C1134" s="3">
        <v>0.27330752835525551</v>
      </c>
      <c r="D1134" s="3">
        <v>0.27758741615553068</v>
      </c>
      <c r="E1134" s="3">
        <v>0.29426537570680028</v>
      </c>
      <c r="F1134" s="3">
        <v>0.28257904629065744</v>
      </c>
      <c r="G1134" s="3">
        <v>0.2900135579999415</v>
      </c>
    </row>
    <row r="1135" spans="1:7" ht="12.75" customHeight="1">
      <c r="A1135" t="s">
        <v>4</v>
      </c>
      <c r="B1135" t="s">
        <v>80</v>
      </c>
      <c r="C1135" s="2">
        <v>14022.387024017231</v>
      </c>
      <c r="D1135" s="2">
        <v>13835.570849706246</v>
      </c>
      <c r="E1135" s="2">
        <v>14236.133170080358</v>
      </c>
      <c r="F1135" s="2">
        <v>14210.683638532208</v>
      </c>
      <c r="G1135" s="2">
        <v>14438.617953210925</v>
      </c>
    </row>
    <row r="1136" spans="1:7" ht="12.75" customHeight="1">
      <c r="A1136" t="s">
        <v>4</v>
      </c>
      <c r="B1136" t="s">
        <v>81</v>
      </c>
      <c r="C1136" s="2">
        <v>64519.18647390345</v>
      </c>
      <c r="D1136" s="2">
        <v>66967.713323237622</v>
      </c>
      <c r="E1136" s="2">
        <v>68146.847818655573</v>
      </c>
      <c r="F1136" s="2">
        <v>69381.071334805616</v>
      </c>
      <c r="G1136" s="2">
        <v>68772.052094332976</v>
      </c>
    </row>
    <row r="1137" spans="1:7" ht="12.75" customHeight="1">
      <c r="A1137" t="s">
        <v>4</v>
      </c>
      <c r="B1137" t="s">
        <v>82</v>
      </c>
      <c r="C1137" s="2">
        <v>83629.496249337986</v>
      </c>
      <c r="D1137" s="2">
        <v>87302.257625861428</v>
      </c>
      <c r="E1137" s="2">
        <v>90177.841673060422</v>
      </c>
      <c r="F1137" s="2">
        <v>89613.897082670519</v>
      </c>
      <c r="G1137" s="2">
        <v>90112.809394354685</v>
      </c>
    </row>
    <row r="1138" spans="1:7" ht="12.75" customHeight="1">
      <c r="A1138" t="s">
        <v>4</v>
      </c>
      <c r="B1138" t="s">
        <v>83</v>
      </c>
      <c r="C1138" s="3">
        <v>0.29619576469960968</v>
      </c>
      <c r="D1138" s="3">
        <v>0.30364698589115224</v>
      </c>
      <c r="E1138" s="3">
        <v>0.32328705669602148</v>
      </c>
      <c r="F1138" s="3">
        <v>0.29161881416084329</v>
      </c>
      <c r="G1138" s="3">
        <v>0.31031148046519119</v>
      </c>
    </row>
    <row r="1139" spans="1:7" ht="12.75" customHeight="1">
      <c r="A1139" t="s">
        <v>4</v>
      </c>
      <c r="B1139" t="s">
        <v>84</v>
      </c>
      <c r="C1139" s="3">
        <v>0.5475901365864696</v>
      </c>
      <c r="D1139" s="3">
        <v>0.55168149379439102</v>
      </c>
      <c r="E1139" s="3">
        <v>0.55386640951022903</v>
      </c>
      <c r="F1139" s="3">
        <v>0.54880216536942716</v>
      </c>
      <c r="G1139" s="3">
        <v>0.54472190815463206</v>
      </c>
    </row>
    <row r="1140" spans="1:7" ht="12.75" customHeight="1">
      <c r="A1140" t="s">
        <v>4</v>
      </c>
      <c r="B1140" t="s">
        <v>85</v>
      </c>
      <c r="C1140" s="3">
        <v>5.7308038093902641E-2</v>
      </c>
      <c r="D1140" s="3">
        <v>4.9266946513182856E-2</v>
      </c>
      <c r="E1140" s="3">
        <v>5.3825148046407048E-2</v>
      </c>
      <c r="F1140" s="3">
        <v>4.93925721264604E-2</v>
      </c>
      <c r="G1140" s="3">
        <v>5.1893571467928175E-2</v>
      </c>
    </row>
    <row r="1141" spans="1:7" ht="12.75" customHeight="1">
      <c r="A1141" t="s">
        <v>4</v>
      </c>
      <c r="B1141" t="s">
        <v>86</v>
      </c>
      <c r="C1141" s="2">
        <v>803.59548973982544</v>
      </c>
      <c r="D1141" s="2">
        <v>681.63632903182952</v>
      </c>
      <c r="E1141" s="2">
        <v>766.26197548794141</v>
      </c>
      <c r="F1141" s="2">
        <v>701.90221658251278</v>
      </c>
      <c r="G1141" s="2">
        <v>749.27145265306194</v>
      </c>
    </row>
    <row r="1142" spans="1:7" ht="12.75" customHeight="1">
      <c r="A1142" t="s">
        <v>4</v>
      </c>
      <c r="B1142" t="s">
        <v>87</v>
      </c>
      <c r="C1142" s="3">
        <v>0.53683181756848852</v>
      </c>
      <c r="D1142" s="3">
        <v>0.54337071413149118</v>
      </c>
      <c r="E1142" s="3">
        <v>0.59060841129598374</v>
      </c>
      <c r="F1142" s="3">
        <v>0.55184787210739727</v>
      </c>
      <c r="G1142" s="3">
        <v>0.54805717430915912</v>
      </c>
    </row>
    <row r="1143" spans="1:7" ht="12.75" customHeight="1">
      <c r="A1143" t="s">
        <v>4</v>
      </c>
      <c r="B1143" t="s">
        <v>88</v>
      </c>
      <c r="C1143" s="1">
        <v>4.5169725470349817</v>
      </c>
      <c r="D1143" s="1">
        <v>5.3842598946605698</v>
      </c>
      <c r="E1143" s="1">
        <v>4.8806278575592659</v>
      </c>
      <c r="F1143" s="1">
        <v>4.9435024367080622</v>
      </c>
      <c r="G1143" s="1">
        <v>7.3790262282877803</v>
      </c>
    </row>
    <row r="1144" spans="1:7" ht="12.75" customHeight="1">
      <c r="A1144" t="s">
        <v>4</v>
      </c>
      <c r="B1144" t="s">
        <v>89</v>
      </c>
      <c r="C1144" s="1">
        <v>49.656383734281782</v>
      </c>
      <c r="D1144" s="1">
        <v>48.843869776732923</v>
      </c>
      <c r="E1144" s="1">
        <v>41.180842463057928</v>
      </c>
      <c r="F1144" s="1">
        <v>52.353785614638163</v>
      </c>
      <c r="G1144" s="1">
        <v>35.560280441319094</v>
      </c>
    </row>
    <row r="1145" spans="1:7" ht="12.75" customHeight="1">
      <c r="A1145" t="s">
        <v>4</v>
      </c>
      <c r="B1145" t="s">
        <v>90</v>
      </c>
      <c r="C1145" s="1">
        <v>39.192339696447021</v>
      </c>
      <c r="D1145" s="1">
        <v>36.776566556451996</v>
      </c>
      <c r="E1145" s="1">
        <v>28.282540083073812</v>
      </c>
      <c r="F1145" s="1">
        <v>40.522251514612762</v>
      </c>
      <c r="G1145" s="1">
        <v>39.60823832489865</v>
      </c>
    </row>
    <row r="1146" spans="1:7" ht="12.75" customHeight="1">
      <c r="A1146" t="s">
        <v>4</v>
      </c>
      <c r="B1146" t="s">
        <v>91</v>
      </c>
      <c r="C1146" s="1">
        <v>216.09399544705568</v>
      </c>
      <c r="D1146" s="1">
        <v>209.49105950477764</v>
      </c>
      <c r="E1146" s="1">
        <v>205.70588951200426</v>
      </c>
      <c r="F1146" s="1">
        <v>201.77926215611578</v>
      </c>
      <c r="G1146" s="1">
        <v>204.57521803651383</v>
      </c>
    </row>
    <row r="1147" spans="1:7" ht="12.75" customHeight="1">
      <c r="A1147" t="s">
        <v>4</v>
      </c>
      <c r="B1147" t="s">
        <v>92</v>
      </c>
      <c r="C1147" s="3">
        <v>7.2743141404286546E-2</v>
      </c>
      <c r="D1147" s="3">
        <v>5.3844753016787657E-2</v>
      </c>
      <c r="E1147" s="3">
        <v>7.5198521896361059E-2</v>
      </c>
      <c r="F1147" s="3">
        <v>5.6140015556238806E-2</v>
      </c>
      <c r="G1147" s="3">
        <v>7.4086451860193636E-2</v>
      </c>
    </row>
    <row r="1148" spans="1:7" ht="12.75" customHeight="1">
      <c r="A1148" t="s">
        <v>4</v>
      </c>
      <c r="B1148" t="s">
        <v>93</v>
      </c>
      <c r="C1148" s="1">
        <v>3.8527845002724628</v>
      </c>
      <c r="D1148" s="1">
        <v>4.2671940063440239</v>
      </c>
      <c r="E1148" s="1">
        <v>3.0022837651306951</v>
      </c>
      <c r="F1148" s="1">
        <v>4.0193418690877918</v>
      </c>
      <c r="G1148" s="1">
        <v>2.8475131389415727</v>
      </c>
    </row>
    <row r="1149" spans="1:7" ht="12.75" customHeight="1">
      <c r="A1149" t="s">
        <v>4</v>
      </c>
      <c r="B1149" t="s">
        <v>94</v>
      </c>
      <c r="C1149" s="4">
        <v>0.58406288281786278</v>
      </c>
      <c r="D1149" s="4">
        <v>0.41445603053453456</v>
      </c>
      <c r="E1149" s="4">
        <v>0.44064707220226473</v>
      </c>
      <c r="F1149" s="4">
        <v>0.35935118808440603</v>
      </c>
      <c r="G1149" s="4">
        <v>0.45925826042779583</v>
      </c>
    </row>
    <row r="1150" spans="1:7" ht="12.75" customHeight="1">
      <c r="A1150" t="s">
        <v>4</v>
      </c>
      <c r="B1150" t="s">
        <v>95</v>
      </c>
      <c r="C1150" s="2">
        <v>27518.678382352933</v>
      </c>
      <c r="D1150" s="2">
        <v>27228.293073301964</v>
      </c>
      <c r="E1150" s="2">
        <v>28677.247251982728</v>
      </c>
      <c r="F1150" s="2">
        <v>28248.818725653866</v>
      </c>
      <c r="G1150" s="2">
        <v>29096.120385906044</v>
      </c>
    </row>
    <row r="1151" spans="1:7" ht="12.75" customHeight="1">
      <c r="A1151" t="s">
        <v>4</v>
      </c>
      <c r="B1151" t="s">
        <v>96</v>
      </c>
      <c r="C1151" s="2">
        <v>1308.5614865191926</v>
      </c>
      <c r="D1151" s="2">
        <v>1364.4100347316673</v>
      </c>
      <c r="E1151" s="2">
        <v>1393.2851949109097</v>
      </c>
      <c r="F1151" s="2">
        <v>1489.0102355150284</v>
      </c>
      <c r="G1151" s="2">
        <v>1515.7294917435986</v>
      </c>
    </row>
    <row r="1152" spans="1:7" ht="12.75" customHeight="1">
      <c r="A1152" t="s">
        <v>4</v>
      </c>
      <c r="B1152" t="s">
        <v>97</v>
      </c>
      <c r="C1152" s="2">
        <v>28678.46942528736</v>
      </c>
      <c r="D1152" s="2">
        <v>28305.698965324387</v>
      </c>
      <c r="E1152" s="2">
        <v>29835.462651997681</v>
      </c>
      <c r="F1152" s="2">
        <v>29406.590731354099</v>
      </c>
      <c r="G1152" s="2">
        <v>30215.689414839577</v>
      </c>
    </row>
    <row r="1153" spans="1:7" ht="12.75" customHeight="1">
      <c r="A1153" t="s">
        <v>4</v>
      </c>
      <c r="B1153" t="s">
        <v>98</v>
      </c>
      <c r="C1153" s="2">
        <v>13578.360246343973</v>
      </c>
      <c r="D1153" s="2">
        <v>13119.073091260352</v>
      </c>
      <c r="E1153" s="2">
        <v>12378.442188531359</v>
      </c>
      <c r="F1153" s="2">
        <v>13338.029013809139</v>
      </c>
      <c r="G1153" s="2">
        <v>13819.524908844303</v>
      </c>
    </row>
    <row r="1154" spans="1:7" ht="12.75" customHeight="1">
      <c r="A1154" t="s">
        <v>4</v>
      </c>
      <c r="B1154" t="s">
        <v>105</v>
      </c>
      <c r="C1154" s="3">
        <v>0.52304180185574067</v>
      </c>
      <c r="D1154" s="3">
        <v>0.53133145868943055</v>
      </c>
      <c r="E1154" s="3">
        <v>0.52635453228313844</v>
      </c>
      <c r="F1154" s="3">
        <v>0.53601182305073247</v>
      </c>
      <c r="G1154" s="3">
        <v>0.51750842205495096</v>
      </c>
    </row>
    <row r="1155" spans="1:7" ht="12.75" customHeight="1">
      <c r="A1155" t="s">
        <v>4</v>
      </c>
      <c r="B1155" t="s">
        <v>106</v>
      </c>
      <c r="C1155" s="3">
        <v>0.16807821472417064</v>
      </c>
      <c r="D1155" s="3">
        <v>0.16539224818798265</v>
      </c>
      <c r="E1155" s="3">
        <v>0.16867349244419966</v>
      </c>
      <c r="F1155" s="3">
        <v>0.15740703062327291</v>
      </c>
      <c r="G1155" s="3">
        <v>0.16255675564316041</v>
      </c>
    </row>
    <row r="1156" spans="1:7" ht="12.75" customHeight="1">
      <c r="A1156" t="s">
        <v>4</v>
      </c>
      <c r="B1156" t="s">
        <v>107</v>
      </c>
      <c r="C1156" s="3">
        <v>0.30887998342008854</v>
      </c>
      <c r="D1156" s="3">
        <v>0.3032762931225868</v>
      </c>
      <c r="E1156" s="3">
        <v>0.30497197527266162</v>
      </c>
      <c r="F1156" s="3">
        <v>0.30658114632599442</v>
      </c>
      <c r="G1156" s="3">
        <v>0.3199348223018888</v>
      </c>
    </row>
    <row r="1157" spans="1:7" ht="12.75" customHeight="1">
      <c r="A1157" t="s">
        <v>4</v>
      </c>
      <c r="B1157" t="s">
        <v>99</v>
      </c>
      <c r="C1157" s="3">
        <v>0</v>
      </c>
      <c r="D1157" s="3">
        <v>0</v>
      </c>
      <c r="E1157" s="3">
        <v>0</v>
      </c>
      <c r="F1157" s="3">
        <v>0</v>
      </c>
      <c r="G1157" s="3">
        <v>0</v>
      </c>
    </row>
    <row r="1158" spans="1:7" ht="12.75" customHeight="1">
      <c r="A1158" t="s">
        <v>4</v>
      </c>
      <c r="B1158" t="s">
        <v>108</v>
      </c>
      <c r="C1158" s="3">
        <v>0.41234890399325019</v>
      </c>
      <c r="D1158" s="3">
        <v>0.41997225546641487</v>
      </c>
      <c r="E1158" s="3">
        <v>0.39504132535305625</v>
      </c>
      <c r="F1158" s="3">
        <v>0.41019159884655337</v>
      </c>
      <c r="G1158" s="3">
        <v>0.37975262415889205</v>
      </c>
    </row>
    <row r="1159" spans="1:7" ht="12.75" customHeight="1">
      <c r="A1159" t="s">
        <v>4</v>
      </c>
      <c r="B1159" t="s">
        <v>109</v>
      </c>
      <c r="C1159" s="3">
        <v>0.10056498537706304</v>
      </c>
      <c r="D1159" s="3">
        <v>8.476983443307666E-2</v>
      </c>
      <c r="E1159" s="3">
        <v>0.10311170200125076</v>
      </c>
      <c r="F1159" s="3">
        <v>8.0497843687418205E-2</v>
      </c>
      <c r="G1159" s="3">
        <v>9.2990027728176161E-2</v>
      </c>
    </row>
    <row r="1160" spans="1:7" ht="12.75" customHeight="1">
      <c r="A1160" t="s">
        <v>4</v>
      </c>
      <c r="B1160" t="s">
        <v>110</v>
      </c>
      <c r="C1160" s="3">
        <v>0.4870861106296871</v>
      </c>
      <c r="D1160" s="3">
        <v>0.49525791010050874</v>
      </c>
      <c r="E1160" s="3">
        <v>0.50184697264569267</v>
      </c>
      <c r="F1160" s="3">
        <v>0.50931055746602805</v>
      </c>
      <c r="G1160" s="3">
        <v>0.52725734811293168</v>
      </c>
    </row>
    <row r="1161" spans="1:7" ht="12.75" customHeight="1">
      <c r="A1161" t="s">
        <v>4</v>
      </c>
      <c r="B1161" t="s">
        <v>100</v>
      </c>
      <c r="C1161" s="5">
        <v>0</v>
      </c>
      <c r="D1161" s="5">
        <v>0</v>
      </c>
      <c r="E1161" s="5">
        <v>0</v>
      </c>
      <c r="F1161" s="5">
        <v>0</v>
      </c>
      <c r="G1161" s="5">
        <v>0</v>
      </c>
    </row>
    <row r="1162" spans="1:7" ht="12.75" customHeight="1">
      <c r="A1162" t="s">
        <v>4</v>
      </c>
      <c r="B1162" t="s">
        <v>101</v>
      </c>
      <c r="C1162" s="2">
        <v>-5753970.9999999991</v>
      </c>
      <c r="D1162" s="2">
        <v>-8597207.0000000019</v>
      </c>
      <c r="E1162" s="2">
        <v>-4047303</v>
      </c>
      <c r="F1162" s="2">
        <v>-6929976.9999999991</v>
      </c>
      <c r="G1162" s="2">
        <v>-6514109.0000000009</v>
      </c>
    </row>
    <row r="1163" spans="1:7" ht="12.75" customHeight="1">
      <c r="A1163" t="s">
        <v>15</v>
      </c>
      <c r="B1163" t="s">
        <v>46</v>
      </c>
      <c r="C1163" s="1">
        <v>35.271232876712332</v>
      </c>
      <c r="D1163" s="1">
        <v>34.241095890410961</v>
      </c>
      <c r="E1163" s="1">
        <v>36.246575342465754</v>
      </c>
      <c r="F1163" s="1">
        <v>34.27671232876714</v>
      </c>
      <c r="G1163" s="1">
        <v>35.319672131147541</v>
      </c>
    </row>
    <row r="1164" spans="1:7" ht="12.75" customHeight="1">
      <c r="A1164" t="s">
        <v>4</v>
      </c>
      <c r="B1164" t="s">
        <v>47</v>
      </c>
      <c r="C1164" s="1">
        <v>3.3386929460580914</v>
      </c>
      <c r="D1164" s="1">
        <v>3.2236265153469166</v>
      </c>
      <c r="E1164" s="1">
        <v>3.3299773470928766</v>
      </c>
      <c r="F1164" s="1">
        <v>3.2854516806722693</v>
      </c>
      <c r="G1164" s="1">
        <v>3.3317010309278348</v>
      </c>
    </row>
    <row r="1165" spans="1:7" ht="12.75" customHeight="1">
      <c r="A1165" t="s">
        <v>4</v>
      </c>
      <c r="B1165" t="s">
        <v>48</v>
      </c>
      <c r="C1165" s="1">
        <v>3.4670410877919005</v>
      </c>
      <c r="D1165" s="1">
        <v>3.3547821000292495</v>
      </c>
      <c r="E1165" s="1">
        <v>3.4676958261863926</v>
      </c>
      <c r="F1165" s="1">
        <v>3.4128197588944427</v>
      </c>
      <c r="G1165" s="1">
        <v>3.4727007299270078</v>
      </c>
    </row>
    <row r="1166" spans="1:7" ht="12.75" customHeight="1">
      <c r="A1166" t="s">
        <v>4</v>
      </c>
      <c r="B1166" t="s">
        <v>49</v>
      </c>
      <c r="C1166" s="2">
        <v>16753.274320498433</v>
      </c>
      <c r="D1166" s="2">
        <v>17741.291823479816</v>
      </c>
      <c r="E1166" s="2">
        <v>17125.537469662053</v>
      </c>
      <c r="F1166" s="2">
        <v>18306.242730333328</v>
      </c>
      <c r="G1166" s="2">
        <v>18046.123120066288</v>
      </c>
    </row>
    <row r="1167" spans="1:7" ht="12.75" customHeight="1">
      <c r="A1167" t="s">
        <v>4</v>
      </c>
      <c r="B1167" t="s">
        <v>50</v>
      </c>
      <c r="C1167" s="2">
        <v>58084.290424217004</v>
      </c>
      <c r="D1167" s="2">
        <v>59518.168240805368</v>
      </c>
      <c r="E1167" s="2">
        <v>59386.154804745776</v>
      </c>
      <c r="F1167" s="2">
        <v>62475.906901199334</v>
      </c>
      <c r="G1167" s="2">
        <v>62668.784931406844</v>
      </c>
    </row>
    <row r="1168" spans="1:7" ht="12.75" customHeight="1">
      <c r="A1168" t="s">
        <v>4</v>
      </c>
      <c r="B1168" t="s">
        <v>51</v>
      </c>
      <c r="C1168" s="1">
        <v>32.134246575342459</v>
      </c>
      <c r="D1168" s="1">
        <v>31.424657534246581</v>
      </c>
      <c r="E1168" s="1">
        <v>33.232876712328775</v>
      </c>
      <c r="F1168" s="1">
        <v>31.799999999999994</v>
      </c>
      <c r="G1168" s="1">
        <v>32.497267759562838</v>
      </c>
    </row>
    <row r="1169" spans="1:7" ht="12.75" customHeight="1">
      <c r="A1169" t="s">
        <v>4</v>
      </c>
      <c r="B1169" t="s">
        <v>358</v>
      </c>
      <c r="C1169" s="2">
        <v>3382.9999999999995</v>
      </c>
      <c r="D1169" s="2">
        <v>3418.9999999999995</v>
      </c>
      <c r="E1169" s="2">
        <v>3498</v>
      </c>
      <c r="F1169" s="2">
        <v>3400.9999999999995</v>
      </c>
      <c r="G1169" s="2">
        <v>3424.9999999999995</v>
      </c>
    </row>
    <row r="1170" spans="1:7" ht="12.75" customHeight="1">
      <c r="A1170" t="s">
        <v>4</v>
      </c>
      <c r="B1170" t="s">
        <v>356</v>
      </c>
      <c r="C1170" s="2">
        <v>11728.999999999998</v>
      </c>
      <c r="D1170" s="2">
        <v>11470.000000000002</v>
      </c>
      <c r="E1170" s="2">
        <v>12130.000000000002</v>
      </c>
      <c r="F1170" s="2">
        <v>11606.999999999998</v>
      </c>
      <c r="G1170" s="2">
        <v>11894</v>
      </c>
    </row>
    <row r="1171" spans="1:7" ht="12.75" customHeight="1">
      <c r="A1171" t="s">
        <v>4</v>
      </c>
      <c r="B1171" t="s">
        <v>52</v>
      </c>
      <c r="C1171" s="1">
        <v>16.692165772207741</v>
      </c>
      <c r="D1171" s="1">
        <v>17.359414584074361</v>
      </c>
      <c r="E1171" s="1">
        <v>17.965021215173412</v>
      </c>
      <c r="F1171" s="1">
        <v>18.338610334576781</v>
      </c>
      <c r="G1171" s="1">
        <v>18.413168501402552</v>
      </c>
    </row>
    <row r="1172" spans="1:7" ht="12.75" customHeight="1">
      <c r="A1172" t="s">
        <v>4</v>
      </c>
      <c r="B1172" t="s">
        <v>53</v>
      </c>
      <c r="C1172" s="1">
        <v>23.045645560041432</v>
      </c>
      <c r="D1172" s="1">
        <v>23.152391118144045</v>
      </c>
      <c r="E1172" s="1">
        <v>25.097796028710853</v>
      </c>
      <c r="F1172" s="1">
        <v>23.586574391665714</v>
      </c>
      <c r="G1172" s="1">
        <v>23.735981152667573</v>
      </c>
    </row>
    <row r="1173" spans="1:7" ht="12.75" customHeight="1">
      <c r="A1173" t="s">
        <v>4</v>
      </c>
      <c r="B1173" t="s">
        <v>54</v>
      </c>
      <c r="C1173" s="1">
        <v>13.221175918531065</v>
      </c>
      <c r="D1173" s="1">
        <v>14.094234314449784</v>
      </c>
      <c r="E1173" s="1">
        <v>13.706029894878494</v>
      </c>
      <c r="F1173" s="1">
        <v>15.25715592864508</v>
      </c>
      <c r="G1173" s="1">
        <v>15.005632585823266</v>
      </c>
    </row>
    <row r="1174" spans="1:7" ht="12.75" customHeight="1">
      <c r="A1174" t="s">
        <v>4</v>
      </c>
      <c r="B1174" t="s">
        <v>55</v>
      </c>
      <c r="C1174" s="3">
        <v>0.23997895190092913</v>
      </c>
      <c r="D1174" s="3">
        <v>0.19751565960506223</v>
      </c>
      <c r="E1174" s="3">
        <v>0.17251259197803889</v>
      </c>
      <c r="F1174" s="3">
        <v>0.20555666091192062</v>
      </c>
      <c r="G1174" s="3">
        <v>0.17908465232749776</v>
      </c>
    </row>
    <row r="1175" spans="1:7" ht="12.75" customHeight="1">
      <c r="A1175" t="s">
        <v>4</v>
      </c>
      <c r="B1175" t="s">
        <v>56</v>
      </c>
      <c r="C1175" s="2">
        <v>600056.86046511633</v>
      </c>
      <c r="D1175" s="2">
        <v>489899.51162790699</v>
      </c>
      <c r="E1175" s="2">
        <v>547283.12790697673</v>
      </c>
      <c r="F1175" s="2">
        <v>579262.66279069765</v>
      </c>
      <c r="G1175" s="2">
        <v>438744.23255813954</v>
      </c>
    </row>
    <row r="1176" spans="1:7" ht="12.75" customHeight="1">
      <c r="A1176" t="s">
        <v>4</v>
      </c>
      <c r="B1176" t="s">
        <v>57</v>
      </c>
      <c r="C1176" s="2">
        <v>463535.32558139536</v>
      </c>
      <c r="D1176" s="2">
        <v>457758.98837209301</v>
      </c>
      <c r="E1176" s="2">
        <v>452349.01162790699</v>
      </c>
      <c r="F1176" s="2">
        <v>438459.22093023255</v>
      </c>
      <c r="G1176" s="2">
        <v>417221.70930232556</v>
      </c>
    </row>
    <row r="1177" spans="1:7" ht="12.75" customHeight="1">
      <c r="A1177" t="s">
        <v>4</v>
      </c>
      <c r="B1177" t="s">
        <v>58</v>
      </c>
      <c r="C1177" s="3">
        <v>0.12002256022384078</v>
      </c>
      <c r="D1177" s="3">
        <v>0.11811657855816773</v>
      </c>
      <c r="E1177" s="3">
        <v>0.10187448079039205</v>
      </c>
      <c r="F1177" s="3">
        <v>0.10829043251578412</v>
      </c>
      <c r="G1177" s="3">
        <v>0.11381122446606055</v>
      </c>
    </row>
    <row r="1178" spans="1:7" ht="12.75" customHeight="1">
      <c r="A1178" t="s">
        <v>4</v>
      </c>
      <c r="B1178" t="s">
        <v>59</v>
      </c>
      <c r="C1178" s="1">
        <v>12.506259467729894</v>
      </c>
      <c r="D1178" s="1">
        <v>15.074921252039763</v>
      </c>
      <c r="E1178" s="1">
        <v>13.673794198321387</v>
      </c>
      <c r="F1178" s="1">
        <v>13.423589843715689</v>
      </c>
      <c r="G1178" s="1">
        <v>11.525675816177925</v>
      </c>
    </row>
    <row r="1179" spans="1:7" ht="12.75" customHeight="1">
      <c r="A1179" t="s">
        <v>4</v>
      </c>
      <c r="B1179" t="s">
        <v>60</v>
      </c>
      <c r="C1179" s="1">
        <v>4.2964721018140377</v>
      </c>
      <c r="D1179" s="1">
        <v>4.213240684048368</v>
      </c>
      <c r="E1179" s="1">
        <v>4.146764551814333</v>
      </c>
      <c r="F1179" s="1">
        <v>4.0896813369768248</v>
      </c>
      <c r="G1179" s="1">
        <v>4.1804170767387863</v>
      </c>
    </row>
    <row r="1180" spans="1:7" ht="12.75" customHeight="1">
      <c r="A1180" t="s">
        <v>4</v>
      </c>
      <c r="B1180" t="s">
        <v>61</v>
      </c>
      <c r="C1180" s="3">
        <v>1.2323647091611889</v>
      </c>
      <c r="D1180" s="3">
        <v>0.91120046778364128</v>
      </c>
      <c r="E1180" s="3">
        <v>0.95090433379404649</v>
      </c>
      <c r="F1180" s="3">
        <v>0.69169169413107978</v>
      </c>
      <c r="G1180" s="3">
        <v>0.92307692307692268</v>
      </c>
    </row>
    <row r="1181" spans="1:7" ht="12.75" customHeight="1">
      <c r="A1181" t="s">
        <v>4</v>
      </c>
      <c r="B1181" t="s">
        <v>62</v>
      </c>
      <c r="C1181" s="1">
        <v>5.2948205921712184</v>
      </c>
      <c r="D1181" s="1">
        <v>3.8391068821899417</v>
      </c>
      <c r="E1181" s="1">
        <v>3.9431763835437761</v>
      </c>
      <c r="F1181" s="1">
        <v>2.8287986124297593</v>
      </c>
      <c r="G1181" s="1">
        <v>3.8588465323742627</v>
      </c>
    </row>
    <row r="1182" spans="1:7" ht="12.75" customHeight="1">
      <c r="A1182" t="s">
        <v>4</v>
      </c>
      <c r="B1182" t="s">
        <v>63</v>
      </c>
      <c r="C1182" s="3">
        <v>4.8795513731449205E-2</v>
      </c>
      <c r="D1182" s="3">
        <v>3.6023448486491624E-2</v>
      </c>
      <c r="E1182" s="3">
        <v>3.7873077269081463E-2</v>
      </c>
      <c r="F1182" s="3">
        <v>3.0372578034113022E-2</v>
      </c>
      <c r="G1182" s="3">
        <v>4.4187617826743235E-2</v>
      </c>
    </row>
    <row r="1183" spans="1:7" ht="12.75" customHeight="1">
      <c r="A1183" t="s">
        <v>4</v>
      </c>
      <c r="B1183" t="s">
        <v>64</v>
      </c>
      <c r="C1183" s="3">
        <v>0.53732142993362331</v>
      </c>
      <c r="D1183" s="3">
        <v>0.54578946199673506</v>
      </c>
      <c r="E1183" s="3">
        <v>0.56140452568326182</v>
      </c>
      <c r="F1183" s="3">
        <v>0.6122022990016317</v>
      </c>
      <c r="G1183" s="3">
        <v>0.6438239679199671</v>
      </c>
    </row>
    <row r="1184" spans="1:7" ht="12.75" customHeight="1">
      <c r="A1184" t="s">
        <v>4</v>
      </c>
      <c r="B1184" t="s">
        <v>65</v>
      </c>
      <c r="C1184" s="3">
        <v>1.5116191539173049E-2</v>
      </c>
      <c r="D1184" s="3">
        <v>1.6732178851674689E-2</v>
      </c>
      <c r="E1184" s="3">
        <v>1.6887809626811714E-2</v>
      </c>
      <c r="F1184" s="3">
        <v>1.6902867202645416E-2</v>
      </c>
      <c r="G1184" s="3">
        <v>1.678780841023822E-2</v>
      </c>
    </row>
    <row r="1185" spans="1:7" ht="12.75" customHeight="1">
      <c r="A1185" t="s">
        <v>4</v>
      </c>
      <c r="B1185" t="s">
        <v>66</v>
      </c>
      <c r="C1185" s="3">
        <v>7.1914314916622602E-3</v>
      </c>
      <c r="D1185" s="3">
        <v>6.2611934417913066E-3</v>
      </c>
      <c r="E1185" s="3">
        <v>6.5059594463946777E-3</v>
      </c>
      <c r="F1185" s="3">
        <v>5.9368068518800832E-3</v>
      </c>
      <c r="G1185" s="3">
        <v>5.9019638942243748E-3</v>
      </c>
    </row>
    <row r="1186" spans="1:7" ht="12.75" customHeight="1">
      <c r="A1186" t="s">
        <v>4</v>
      </c>
      <c r="B1186" t="s">
        <v>67</v>
      </c>
      <c r="C1186" s="3">
        <v>3.6749956936005163E-2</v>
      </c>
      <c r="D1186" s="3">
        <v>4.584412084571772E-2</v>
      </c>
      <c r="E1186" s="3">
        <v>3.5913038951971246E-2</v>
      </c>
      <c r="F1186" s="3">
        <v>3.2580571284114443E-2</v>
      </c>
      <c r="G1186" s="3">
        <v>3.4001365902951858E-2</v>
      </c>
    </row>
    <row r="1187" spans="1:7" ht="12.75" customHeight="1">
      <c r="A1187" t="s">
        <v>4</v>
      </c>
      <c r="B1187" t="s">
        <v>68</v>
      </c>
      <c r="C1187" s="3">
        <v>4.9061733482158656E-2</v>
      </c>
      <c r="D1187" s="3">
        <v>5.7664563351817959E-2</v>
      </c>
      <c r="E1187" s="3">
        <v>3.9573740908439528E-2</v>
      </c>
      <c r="F1187" s="3">
        <v>3.4908310028888473E-2</v>
      </c>
      <c r="G1187" s="3">
        <v>3.7246478703300764E-2</v>
      </c>
    </row>
    <row r="1188" spans="1:7" ht="12.75" customHeight="1">
      <c r="A1188" t="s">
        <v>4</v>
      </c>
      <c r="B1188" t="s">
        <v>69</v>
      </c>
      <c r="C1188" s="3">
        <v>0.79806932452238655</v>
      </c>
      <c r="D1188" s="3">
        <v>0.80728573578418317</v>
      </c>
      <c r="E1188" s="3">
        <v>0.79574363688166194</v>
      </c>
      <c r="F1188" s="3">
        <v>0.81421638235111093</v>
      </c>
      <c r="G1188" s="3">
        <v>0.81020854300879763</v>
      </c>
    </row>
    <row r="1189" spans="1:7" ht="12.75" customHeight="1">
      <c r="A1189" t="s">
        <v>4</v>
      </c>
      <c r="B1189" t="s">
        <v>70</v>
      </c>
      <c r="C1189" s="3">
        <v>0.20193067547761315</v>
      </c>
      <c r="D1189" s="3">
        <v>0.19271426421581681</v>
      </c>
      <c r="E1189" s="3">
        <v>0.20425636311833825</v>
      </c>
      <c r="F1189" s="3">
        <v>0.18578361764888887</v>
      </c>
      <c r="G1189" s="3">
        <v>0.18979145699120215</v>
      </c>
    </row>
    <row r="1190" spans="1:7" ht="12.75" customHeight="1">
      <c r="A1190" t="s">
        <v>4</v>
      </c>
      <c r="B1190" t="s">
        <v>71</v>
      </c>
      <c r="C1190" s="3">
        <v>0</v>
      </c>
      <c r="D1190" s="3">
        <v>0</v>
      </c>
      <c r="E1190" s="3">
        <v>0</v>
      </c>
      <c r="F1190" s="3">
        <v>0</v>
      </c>
      <c r="G1190" s="3">
        <v>0</v>
      </c>
    </row>
    <row r="1191" spans="1:7" ht="12.75" customHeight="1">
      <c r="A1191" t="s">
        <v>4</v>
      </c>
      <c r="B1191" t="s">
        <v>368</v>
      </c>
      <c r="C1191" s="3">
        <v>0.46267857006637669</v>
      </c>
      <c r="D1191" s="3">
        <v>0.45421053959380464</v>
      </c>
      <c r="E1191" s="3">
        <v>0.43859547431673795</v>
      </c>
      <c r="F1191" s="3">
        <v>0.3877977009983683</v>
      </c>
      <c r="G1191" s="3">
        <v>0.35617603208003284</v>
      </c>
    </row>
    <row r="1192" spans="1:7" ht="12.75" customHeight="1">
      <c r="A1192" t="s">
        <v>4</v>
      </c>
      <c r="B1192" t="s">
        <v>72</v>
      </c>
      <c r="C1192" s="3">
        <v>0.35654335259935427</v>
      </c>
      <c r="D1192" s="3">
        <v>0.35826914574750501</v>
      </c>
      <c r="E1192" s="3">
        <v>0.34445405602992707</v>
      </c>
      <c r="F1192" s="3">
        <v>0.26400860029652046</v>
      </c>
      <c r="G1192" s="3">
        <v>0.22216771099923779</v>
      </c>
    </row>
    <row r="1193" spans="1:7" ht="12.75" customHeight="1">
      <c r="A1193" t="s">
        <v>4</v>
      </c>
      <c r="B1193" t="s">
        <v>73</v>
      </c>
      <c r="C1193" s="3">
        <v>0.30645129688963624</v>
      </c>
      <c r="D1193" s="3">
        <v>0.23245229703593609</v>
      </c>
      <c r="E1193" s="3">
        <v>0.1823358037727652</v>
      </c>
      <c r="F1193" s="3">
        <v>0.18056430021822087</v>
      </c>
      <c r="G1193" s="3">
        <v>0.17681104279792398</v>
      </c>
    </row>
    <row r="1194" spans="1:7" ht="12.75" customHeight="1">
      <c r="A1194" t="s">
        <v>4</v>
      </c>
      <c r="B1194" t="s">
        <v>74</v>
      </c>
      <c r="C1194" s="3">
        <v>0.71533514313366464</v>
      </c>
      <c r="D1194" s="3">
        <v>0.71743952301214131</v>
      </c>
      <c r="E1194" s="3">
        <v>0.7223703694573218</v>
      </c>
      <c r="F1194" s="3">
        <v>0.69802420815594535</v>
      </c>
      <c r="G1194" s="3">
        <v>0.6671472326324307</v>
      </c>
    </row>
    <row r="1195" spans="1:7" ht="12.75" customHeight="1">
      <c r="A1195" t="s">
        <v>4</v>
      </c>
      <c r="B1195" t="s">
        <v>75</v>
      </c>
      <c r="C1195" s="1">
        <v>22.181541045040827</v>
      </c>
      <c r="D1195" s="1">
        <v>23.124125835457644</v>
      </c>
      <c r="E1195" s="1">
        <v>22.427367037273502</v>
      </c>
      <c r="F1195" s="1">
        <v>23.453605537690198</v>
      </c>
      <c r="G1195" s="1">
        <v>23.053299846788818</v>
      </c>
    </row>
    <row r="1196" spans="1:7" ht="12.75" customHeight="1">
      <c r="A1196" t="s">
        <v>4</v>
      </c>
      <c r="B1196" t="s">
        <v>76</v>
      </c>
      <c r="C1196" s="1">
        <v>4.5082530468439748</v>
      </c>
      <c r="D1196" s="1">
        <v>4.3244877973576781</v>
      </c>
      <c r="E1196" s="1">
        <v>4.4588381611538921</v>
      </c>
      <c r="F1196" s="1">
        <v>4.2637367563506983</v>
      </c>
      <c r="G1196" s="1">
        <v>4.3377737965755641</v>
      </c>
    </row>
    <row r="1197" spans="1:7" ht="12.75" customHeight="1">
      <c r="A1197" t="s">
        <v>4</v>
      </c>
      <c r="B1197" t="s">
        <v>77</v>
      </c>
      <c r="C1197" s="1">
        <v>4.7461576613331964</v>
      </c>
      <c r="D1197" s="1">
        <v>4.7050389532655208</v>
      </c>
      <c r="E1197" s="1">
        <v>4.6932488038058153</v>
      </c>
      <c r="F1197" s="1">
        <v>4.5600530529398515</v>
      </c>
      <c r="G1197" s="1">
        <v>4.5592395051656522</v>
      </c>
    </row>
    <row r="1198" spans="1:7" ht="12.75" customHeight="1">
      <c r="A1198" t="s">
        <v>4</v>
      </c>
      <c r="B1198" t="s">
        <v>78</v>
      </c>
      <c r="C1198" s="3">
        <v>9.3823525504288727E-2</v>
      </c>
      <c r="D1198" s="3">
        <v>0.11977682532582767</v>
      </c>
      <c r="E1198" s="3">
        <v>7.3510069074399886E-2</v>
      </c>
      <c r="F1198" s="3">
        <v>6.9991359218264534E-2</v>
      </c>
      <c r="G1198" s="3">
        <v>8.4327464325919491E-2</v>
      </c>
    </row>
    <row r="1199" spans="1:7" ht="12.75" customHeight="1">
      <c r="A1199" t="s">
        <v>4</v>
      </c>
      <c r="B1199" t="s">
        <v>79</v>
      </c>
      <c r="C1199" s="3">
        <v>0.25630170127130614</v>
      </c>
      <c r="D1199" s="3">
        <v>0.25819832847048607</v>
      </c>
      <c r="E1199" s="3">
        <v>0.26931600907830627</v>
      </c>
      <c r="F1199" s="3">
        <v>0.26237163729511986</v>
      </c>
      <c r="G1199" s="3">
        <v>0.27020238771890448</v>
      </c>
    </row>
    <row r="1200" spans="1:7" ht="12.75" customHeight="1">
      <c r="A1200" t="s">
        <v>4</v>
      </c>
      <c r="B1200" t="s">
        <v>80</v>
      </c>
      <c r="C1200" s="2">
        <v>9036.5242103608016</v>
      </c>
      <c r="D1200" s="2">
        <v>8937.1324578606946</v>
      </c>
      <c r="E1200" s="2">
        <v>9588.6955542797605</v>
      </c>
      <c r="F1200" s="2">
        <v>9055.8233845171726</v>
      </c>
      <c r="G1200" s="2">
        <v>9528.6015093622154</v>
      </c>
    </row>
    <row r="1201" spans="1:7" ht="12.75" customHeight="1">
      <c r="A1201" t="s">
        <v>4</v>
      </c>
      <c r="B1201" t="s">
        <v>81</v>
      </c>
      <c r="C1201" s="2">
        <v>60275.414415845793</v>
      </c>
      <c r="D1201" s="2">
        <v>62642.038789395476</v>
      </c>
      <c r="E1201" s="2">
        <v>64586.213986380295</v>
      </c>
      <c r="F1201" s="2">
        <v>63351.801980705422</v>
      </c>
      <c r="G1201" s="2">
        <v>65917.275166070525</v>
      </c>
    </row>
    <row r="1202" spans="1:7" ht="12.75" customHeight="1">
      <c r="A1202" t="s">
        <v>4</v>
      </c>
      <c r="B1202" t="s">
        <v>82</v>
      </c>
      <c r="C1202" s="2">
        <v>76607.387988560557</v>
      </c>
      <c r="D1202" s="2">
        <v>79406.991475717514</v>
      </c>
      <c r="E1202" s="2">
        <v>83719.84415924568</v>
      </c>
      <c r="F1202" s="2">
        <v>82719.204899235134</v>
      </c>
      <c r="G1202" s="2">
        <v>85121.018140010216</v>
      </c>
    </row>
    <row r="1203" spans="1:7" ht="12.75" customHeight="1">
      <c r="A1203" t="s">
        <v>4</v>
      </c>
      <c r="B1203" t="s">
        <v>83</v>
      </c>
      <c r="C1203" s="3">
        <v>0.27095580728883789</v>
      </c>
      <c r="D1203" s="3">
        <v>0.26763101920559046</v>
      </c>
      <c r="E1203" s="3">
        <v>0.29624944693151067</v>
      </c>
      <c r="F1203" s="3">
        <v>0.30571194998412682</v>
      </c>
      <c r="G1203" s="3">
        <v>0.29133095877458853</v>
      </c>
    </row>
    <row r="1204" spans="1:7" ht="12.75" customHeight="1">
      <c r="A1204" t="s">
        <v>4</v>
      </c>
      <c r="B1204" t="s">
        <v>84</v>
      </c>
      <c r="C1204" s="3">
        <v>0.55108981063288764</v>
      </c>
      <c r="D1204" s="3">
        <v>0.54856495520001702</v>
      </c>
      <c r="E1204" s="3">
        <v>0.55118680551218358</v>
      </c>
      <c r="F1204" s="3">
        <v>0.55964507590095758</v>
      </c>
      <c r="G1204" s="3">
        <v>0.55805812238960117</v>
      </c>
    </row>
    <row r="1205" spans="1:7" ht="12.75" customHeight="1">
      <c r="A1205" t="s">
        <v>4</v>
      </c>
      <c r="B1205" t="s">
        <v>85</v>
      </c>
      <c r="C1205" s="3">
        <v>4.3374995836123253E-2</v>
      </c>
      <c r="D1205" s="3">
        <v>4.2142078577464055E-2</v>
      </c>
      <c r="E1205" s="3">
        <v>4.1740330530313133E-2</v>
      </c>
      <c r="F1205" s="3">
        <v>4.0143221329335885E-2</v>
      </c>
      <c r="G1205" s="3">
        <v>4.2162361309965625E-2</v>
      </c>
    </row>
    <row r="1206" spans="1:7" ht="12.75" customHeight="1">
      <c r="A1206" t="s">
        <v>4</v>
      </c>
      <c r="B1206" t="s">
        <v>86</v>
      </c>
      <c r="C1206" s="2">
        <v>391.95919999742677</v>
      </c>
      <c r="D1206" s="2">
        <v>376.62933829636984</v>
      </c>
      <c r="E1206" s="2">
        <v>400.23532179018139</v>
      </c>
      <c r="F1206" s="2">
        <v>363.52992244404845</v>
      </c>
      <c r="G1206" s="2">
        <v>401.74833961641349</v>
      </c>
    </row>
    <row r="1207" spans="1:7" ht="12.75" customHeight="1">
      <c r="A1207" t="s">
        <v>4</v>
      </c>
      <c r="B1207" t="s">
        <v>87</v>
      </c>
      <c r="C1207" s="3">
        <v>0.53976591808072116</v>
      </c>
      <c r="D1207" s="3">
        <v>0.54881458056732635</v>
      </c>
      <c r="E1207" s="3">
        <v>0.56423229804499009</v>
      </c>
      <c r="F1207" s="3">
        <v>0.61490328082645185</v>
      </c>
      <c r="G1207" s="3">
        <v>0.64602474467874682</v>
      </c>
    </row>
    <row r="1208" spans="1:7" ht="12.75" customHeight="1">
      <c r="A1208" t="s">
        <v>4</v>
      </c>
      <c r="B1208" t="s">
        <v>88</v>
      </c>
      <c r="C1208" s="1">
        <v>1.4511352322351068</v>
      </c>
      <c r="D1208" s="1">
        <v>1.5725260584642953</v>
      </c>
      <c r="E1208" s="1">
        <v>1.605064210753145</v>
      </c>
      <c r="F1208" s="1">
        <v>1.5312870253841981</v>
      </c>
      <c r="G1208" s="1">
        <v>1.6515700075577049</v>
      </c>
    </row>
    <row r="1209" spans="1:7" ht="12.75" customHeight="1">
      <c r="A1209" t="s">
        <v>4</v>
      </c>
      <c r="B1209" t="s">
        <v>89</v>
      </c>
      <c r="C1209" s="1">
        <v>62.871141066189125</v>
      </c>
      <c r="D1209" s="1">
        <v>54.360767936617535</v>
      </c>
      <c r="E1209" s="1">
        <v>58.055167610458</v>
      </c>
      <c r="F1209" s="1">
        <v>55.727583241004758</v>
      </c>
      <c r="G1209" s="1">
        <v>47.923119696678086</v>
      </c>
    </row>
    <row r="1210" spans="1:7" ht="12.75" customHeight="1">
      <c r="A1210" t="s">
        <v>4</v>
      </c>
      <c r="B1210" t="s">
        <v>90</v>
      </c>
      <c r="C1210" s="1">
        <v>33.431316791079112</v>
      </c>
      <c r="D1210" s="1">
        <v>34.207102845201049</v>
      </c>
      <c r="E1210" s="1">
        <v>35.454544625354586</v>
      </c>
      <c r="F1210" s="1">
        <v>35.635130238322468</v>
      </c>
      <c r="G1210" s="1">
        <v>38.547296897966639</v>
      </c>
    </row>
    <row r="1211" spans="1:7" ht="12.75" customHeight="1">
      <c r="A1211" t="s">
        <v>4</v>
      </c>
      <c r="B1211" t="s">
        <v>91</v>
      </c>
      <c r="C1211" s="1">
        <v>43.979979043963915</v>
      </c>
      <c r="D1211" s="1">
        <v>38.020277470468542</v>
      </c>
      <c r="E1211" s="1">
        <v>46.345015631299205</v>
      </c>
      <c r="F1211" s="1">
        <v>40.704160468541396</v>
      </c>
      <c r="G1211" s="1">
        <v>35.746754953192031</v>
      </c>
    </row>
    <row r="1212" spans="1:7" ht="12.75" customHeight="1">
      <c r="A1212" t="s">
        <v>4</v>
      </c>
      <c r="B1212" t="s">
        <v>92</v>
      </c>
      <c r="C1212" s="3">
        <v>7.8530923543051481E-2</v>
      </c>
      <c r="D1212" s="3">
        <v>8.6054232880186751E-2</v>
      </c>
      <c r="E1212" s="3">
        <v>7.6154347366081093E-2</v>
      </c>
      <c r="F1212" s="3">
        <v>7.1415903529355923E-2</v>
      </c>
      <c r="G1212" s="3">
        <v>7.4730149338684868E-2</v>
      </c>
    </row>
    <row r="1213" spans="1:7" ht="12.75" customHeight="1">
      <c r="A1213" t="s">
        <v>4</v>
      </c>
      <c r="B1213" t="s">
        <v>93</v>
      </c>
      <c r="C1213" s="1">
        <v>1.7527966741458152</v>
      </c>
      <c r="D1213" s="1">
        <v>1.6590771987369677</v>
      </c>
      <c r="E1213" s="1">
        <v>2.138118649909694</v>
      </c>
      <c r="F1213" s="1">
        <v>1.9187039243679227</v>
      </c>
      <c r="G1213" s="1">
        <v>1.8047731412457846</v>
      </c>
    </row>
    <row r="1214" spans="1:7" ht="12.75" customHeight="1">
      <c r="A1214" t="s">
        <v>4</v>
      </c>
      <c r="B1214" t="s">
        <v>94</v>
      </c>
      <c r="C1214" s="4">
        <v>0.53781785543096583</v>
      </c>
      <c r="D1214" s="4">
        <v>0.66964739216866187</v>
      </c>
      <c r="E1214" s="4">
        <v>0.55595315338509088</v>
      </c>
      <c r="F1214" s="4">
        <v>0.54271222361392968</v>
      </c>
      <c r="G1214" s="4">
        <v>0.63684832602716712</v>
      </c>
    </row>
    <row r="1215" spans="1:7" ht="12.75" customHeight="1">
      <c r="A1215" t="s">
        <v>4</v>
      </c>
      <c r="B1215" t="s">
        <v>95</v>
      </c>
      <c r="C1215" s="2">
        <v>17272.240663900408</v>
      </c>
      <c r="D1215" s="2">
        <v>17056.845757028626</v>
      </c>
      <c r="E1215" s="2">
        <v>18570.069972313111</v>
      </c>
      <c r="F1215" s="2">
        <v>17635.224789915956</v>
      </c>
      <c r="G1215" s="2">
        <v>18647.94175257731</v>
      </c>
    </row>
    <row r="1216" spans="1:7" ht="12.75" customHeight="1">
      <c r="A1216" t="s">
        <v>4</v>
      </c>
      <c r="B1216" t="s">
        <v>96</v>
      </c>
      <c r="C1216" s="2">
        <v>922.63487267565097</v>
      </c>
      <c r="D1216" s="2">
        <v>966.50246145580024</v>
      </c>
      <c r="E1216" s="2">
        <v>994.65143922982713</v>
      </c>
      <c r="F1216" s="2">
        <v>1016.6378926206489</v>
      </c>
      <c r="G1216" s="2">
        <v>1076.230835165524</v>
      </c>
    </row>
    <row r="1217" spans="1:7" ht="12.75" customHeight="1">
      <c r="A1217" t="s">
        <v>4</v>
      </c>
      <c r="B1217" t="s">
        <v>97</v>
      </c>
      <c r="C1217" s="2">
        <v>19687.188885604497</v>
      </c>
      <c r="D1217" s="2">
        <v>19341.734717753734</v>
      </c>
      <c r="E1217" s="2">
        <v>21091.734705546027</v>
      </c>
      <c r="F1217" s="2">
        <v>19745.644222287567</v>
      </c>
      <c r="G1217" s="2">
        <v>21125.259562043793</v>
      </c>
    </row>
    <row r="1218" spans="1:7" ht="12.75" customHeight="1">
      <c r="A1218" t="s">
        <v>4</v>
      </c>
      <c r="B1218" t="s">
        <v>98</v>
      </c>
      <c r="C1218" s="2">
        <v>9108.840402218153</v>
      </c>
      <c r="D1218" s="2">
        <v>8785.2197320673513</v>
      </c>
      <c r="E1218" s="2">
        <v>9250.7393873417677</v>
      </c>
      <c r="F1218" s="2">
        <v>7657.3154341348327</v>
      </c>
      <c r="G1218" s="2">
        <v>7524.3111274695329</v>
      </c>
    </row>
    <row r="1219" spans="1:7" ht="12.75" customHeight="1">
      <c r="A1219" t="s">
        <v>4</v>
      </c>
      <c r="B1219" t="s">
        <v>105</v>
      </c>
      <c r="C1219" s="3">
        <v>0.50572833687656715</v>
      </c>
      <c r="D1219" s="3">
        <v>0.50971624112242531</v>
      </c>
      <c r="E1219" s="3">
        <v>0.50083894070211932</v>
      </c>
      <c r="F1219" s="3">
        <v>0.51821949624852004</v>
      </c>
      <c r="G1219" s="3">
        <v>0.51571568519171163</v>
      </c>
    </row>
    <row r="1220" spans="1:7" ht="12.75" customHeight="1">
      <c r="A1220" t="s">
        <v>4</v>
      </c>
      <c r="B1220" t="s">
        <v>106</v>
      </c>
      <c r="C1220" s="3">
        <v>0.18012422446874504</v>
      </c>
      <c r="D1220" s="3">
        <v>0.17150787588309607</v>
      </c>
      <c r="E1220" s="3">
        <v>0.18022450338509644</v>
      </c>
      <c r="F1220" s="3">
        <v>0.17008494370946056</v>
      </c>
      <c r="G1220" s="3">
        <v>0.17067689505863581</v>
      </c>
    </row>
    <row r="1221" spans="1:7" ht="12.75" customHeight="1">
      <c r="A1221" t="s">
        <v>4</v>
      </c>
      <c r="B1221" t="s">
        <v>107</v>
      </c>
      <c r="C1221" s="3">
        <v>0.31414743865468775</v>
      </c>
      <c r="D1221" s="3">
        <v>0.31877588299447818</v>
      </c>
      <c r="E1221" s="3">
        <v>0.31893655591278458</v>
      </c>
      <c r="F1221" s="3">
        <v>0.31169556004201926</v>
      </c>
      <c r="G1221" s="3">
        <v>0.31360741974965262</v>
      </c>
    </row>
    <row r="1222" spans="1:7" ht="12.75" customHeight="1">
      <c r="A1222" t="s">
        <v>4</v>
      </c>
      <c r="B1222" t="s">
        <v>99</v>
      </c>
      <c r="C1222" s="3">
        <v>0</v>
      </c>
      <c r="D1222" s="3">
        <v>0</v>
      </c>
      <c r="E1222" s="3">
        <v>0</v>
      </c>
      <c r="F1222" s="3">
        <v>0</v>
      </c>
      <c r="G1222" s="3">
        <v>0</v>
      </c>
    </row>
    <row r="1223" spans="1:7" ht="12.75" customHeight="1">
      <c r="A1223" t="s">
        <v>4</v>
      </c>
      <c r="B1223" t="s">
        <v>108</v>
      </c>
      <c r="C1223" s="3">
        <v>0.39178775283767975</v>
      </c>
      <c r="D1223" s="3">
        <v>0.3914602748175347</v>
      </c>
      <c r="E1223" s="3">
        <v>0.37954715960347007</v>
      </c>
      <c r="F1223" s="3">
        <v>0.40182847500786173</v>
      </c>
      <c r="G1223" s="3">
        <v>0.38484184885536166</v>
      </c>
    </row>
    <row r="1224" spans="1:7" ht="12.75" customHeight="1">
      <c r="A1224" t="s">
        <v>4</v>
      </c>
      <c r="B1224" t="s">
        <v>109</v>
      </c>
      <c r="C1224" s="3">
        <v>0.11993745000260184</v>
      </c>
      <c r="D1224" s="3">
        <v>0.11828637297296571</v>
      </c>
      <c r="E1224" s="3">
        <v>0.11357818302359964</v>
      </c>
      <c r="F1224" s="3">
        <v>0.11562770035511306</v>
      </c>
      <c r="G1224" s="3">
        <v>0.10909907918629257</v>
      </c>
    </row>
    <row r="1225" spans="1:7" ht="12.75" customHeight="1">
      <c r="A1225" t="s">
        <v>4</v>
      </c>
      <c r="B1225" t="s">
        <v>110</v>
      </c>
      <c r="C1225" s="3">
        <v>0.48827479715971861</v>
      </c>
      <c r="D1225" s="3">
        <v>0.49025335220949934</v>
      </c>
      <c r="E1225" s="3">
        <v>0.50687465737293014</v>
      </c>
      <c r="F1225" s="3">
        <v>0.48254382463702544</v>
      </c>
      <c r="G1225" s="3">
        <v>0.50605907195834554</v>
      </c>
    </row>
    <row r="1226" spans="1:7" ht="12.75" customHeight="1">
      <c r="A1226" t="s">
        <v>4</v>
      </c>
      <c r="B1226" t="s">
        <v>100</v>
      </c>
      <c r="C1226" s="5">
        <v>0</v>
      </c>
      <c r="D1226" s="5">
        <v>0</v>
      </c>
      <c r="E1226" s="5">
        <v>0</v>
      </c>
      <c r="F1226" s="5">
        <v>0</v>
      </c>
      <c r="G1226" s="5">
        <v>0</v>
      </c>
    </row>
    <row r="1227" spans="1:7" ht="12.75" customHeight="1">
      <c r="A1227" t="s">
        <v>4</v>
      </c>
      <c r="B1227" t="s">
        <v>101</v>
      </c>
      <c r="C1227" s="2">
        <v>-2371913</v>
      </c>
      <c r="D1227" s="2">
        <v>-2148512.0000000005</v>
      </c>
      <c r="E1227" s="2">
        <v>-2350000</v>
      </c>
      <c r="F1227" s="2">
        <v>-2145969</v>
      </c>
      <c r="G1227" s="2">
        <v>-2250000</v>
      </c>
    </row>
    <row r="1228" spans="1:7" ht="12.75" customHeight="1">
      <c r="A1228" t="s">
        <v>16</v>
      </c>
      <c r="B1228" t="s">
        <v>46</v>
      </c>
      <c r="C1228" s="1">
        <v>22.030136986301361</v>
      </c>
      <c r="D1228" s="1">
        <v>24.816438356164383</v>
      </c>
      <c r="E1228" s="1">
        <v>24.290410958904104</v>
      </c>
      <c r="F1228" s="1">
        <v>0</v>
      </c>
      <c r="G1228" s="1">
        <v>17.259562841530059</v>
      </c>
    </row>
    <row r="1229" spans="1:7" ht="12.75" customHeight="1">
      <c r="A1229" t="s">
        <v>4</v>
      </c>
      <c r="B1229" t="s">
        <v>47</v>
      </c>
      <c r="C1229" s="1">
        <v>3.8584452975047965</v>
      </c>
      <c r="D1229" s="1">
        <v>5.1612535612535622</v>
      </c>
      <c r="E1229" s="1">
        <v>3.9936936936936922</v>
      </c>
      <c r="F1229" s="1">
        <v>0</v>
      </c>
      <c r="G1229" s="1">
        <v>4.3959638135003489</v>
      </c>
    </row>
    <row r="1230" spans="1:7" ht="12.75" customHeight="1">
      <c r="A1230" t="s">
        <v>4</v>
      </c>
      <c r="B1230" t="s">
        <v>48</v>
      </c>
      <c r="C1230" s="1">
        <v>4.009968520461701</v>
      </c>
      <c r="D1230" s="1">
        <v>5.1612535612535622</v>
      </c>
      <c r="E1230" s="1">
        <v>4.1816377171215873</v>
      </c>
      <c r="F1230" s="1">
        <v>0</v>
      </c>
      <c r="G1230" s="1">
        <v>4.3959638135003489</v>
      </c>
    </row>
    <row r="1231" spans="1:7" ht="12.75" customHeight="1">
      <c r="A1231" t="s">
        <v>4</v>
      </c>
      <c r="B1231" t="s">
        <v>49</v>
      </c>
      <c r="C1231" s="2">
        <v>9772.5681161607044</v>
      </c>
      <c r="D1231" s="2">
        <v>8741.15502881881</v>
      </c>
      <c r="E1231" s="2">
        <v>9416.1781272252756</v>
      </c>
      <c r="F1231" s="2">
        <v>0</v>
      </c>
      <c r="G1231" s="2">
        <v>8403.5380815021854</v>
      </c>
    </row>
    <row r="1232" spans="1:7" ht="12.75" customHeight="1">
      <c r="A1232" t="s">
        <v>4</v>
      </c>
      <c r="B1232" t="s">
        <v>50</v>
      </c>
      <c r="C1232" s="2">
        <v>39187.690509872125</v>
      </c>
      <c r="D1232" s="2">
        <v>45115.317521960569</v>
      </c>
      <c r="E1232" s="2">
        <v>39375.045607940527</v>
      </c>
      <c r="F1232" s="2">
        <v>0</v>
      </c>
      <c r="G1232" s="2">
        <v>36941.649311655754</v>
      </c>
    </row>
    <row r="1233" spans="1:7" ht="12.75" customHeight="1">
      <c r="A1233" t="s">
        <v>4</v>
      </c>
      <c r="B1233" t="s">
        <v>51</v>
      </c>
      <c r="C1233" s="1">
        <v>20.939726027397263</v>
      </c>
      <c r="D1233" s="1">
        <v>24.816438356164383</v>
      </c>
      <c r="E1233" s="1">
        <v>23.084931506849319</v>
      </c>
      <c r="F1233" s="1">
        <v>0</v>
      </c>
      <c r="G1233" s="1">
        <v>17.259562841530059</v>
      </c>
    </row>
    <row r="1234" spans="1:7" ht="12.75" customHeight="1">
      <c r="A1234" t="s">
        <v>4</v>
      </c>
      <c r="B1234" t="s">
        <v>358</v>
      </c>
      <c r="C1234" s="2">
        <v>1905.9999999999998</v>
      </c>
      <c r="D1234" s="2">
        <v>1754.9999999999998</v>
      </c>
      <c r="E1234" s="2">
        <v>2015.0000000000007</v>
      </c>
      <c r="F1234" s="2">
        <v>0</v>
      </c>
      <c r="G1234" s="2">
        <v>1437</v>
      </c>
    </row>
    <row r="1235" spans="1:7" ht="12.75" customHeight="1">
      <c r="A1235" t="s">
        <v>4</v>
      </c>
      <c r="B1235" t="s">
        <v>356</v>
      </c>
      <c r="C1235" s="2">
        <v>7643.0000000000009</v>
      </c>
      <c r="D1235" s="2">
        <v>9058</v>
      </c>
      <c r="E1235" s="2">
        <v>8426.0000000000018</v>
      </c>
      <c r="F1235" s="2">
        <v>0</v>
      </c>
      <c r="G1235" s="2">
        <v>6317.0000000000009</v>
      </c>
    </row>
    <row r="1236" spans="1:7" ht="12.75" customHeight="1">
      <c r="A1236" t="s">
        <v>4</v>
      </c>
      <c r="B1236" t="s">
        <v>52</v>
      </c>
      <c r="C1236" s="1">
        <v>15.605492767280758</v>
      </c>
      <c r="D1236" s="1">
        <v>17.482729253942679</v>
      </c>
      <c r="E1236" s="1">
        <v>16.434718538881437</v>
      </c>
      <c r="F1236" s="1">
        <v>17.165819151255512</v>
      </c>
      <c r="G1236" s="1">
        <v>20.179523702696642</v>
      </c>
    </row>
    <row r="1237" spans="1:7" ht="12.75" customHeight="1">
      <c r="A1237" t="s">
        <v>4</v>
      </c>
      <c r="B1237" t="s">
        <v>53</v>
      </c>
      <c r="C1237" s="1">
        <v>19.813913759889516</v>
      </c>
      <c r="D1237" s="1">
        <v>0</v>
      </c>
      <c r="E1237" s="1">
        <v>21.526746639089968</v>
      </c>
      <c r="F1237" s="1">
        <v>32.22242290947441</v>
      </c>
      <c r="G1237" s="1">
        <v>25.573571181946697</v>
      </c>
    </row>
    <row r="1238" spans="1:7" ht="12.75" customHeight="1">
      <c r="A1238" t="s">
        <v>4</v>
      </c>
      <c r="B1238" t="s">
        <v>54</v>
      </c>
      <c r="C1238" s="1">
        <v>12.862731840879011</v>
      </c>
      <c r="D1238" s="1">
        <v>24.71023844730632</v>
      </c>
      <c r="E1238" s="1">
        <v>12.439896370254584</v>
      </c>
      <c r="F1238" s="1">
        <v>11.755625199393036</v>
      </c>
      <c r="G1238" s="1">
        <v>16.354693086595404</v>
      </c>
    </row>
    <row r="1239" spans="1:7" ht="12.75" customHeight="1">
      <c r="A1239" t="s">
        <v>4</v>
      </c>
      <c r="B1239" t="s">
        <v>55</v>
      </c>
      <c r="C1239" s="3">
        <v>0.36398065972506016</v>
      </c>
      <c r="D1239" s="3">
        <v>0.56279412046791477</v>
      </c>
      <c r="E1239" s="3">
        <v>0.25639909659160176</v>
      </c>
      <c r="F1239" s="3">
        <v>-1.6916626409730273</v>
      </c>
      <c r="G1239" s="3">
        <v>-0.95711372693851748</v>
      </c>
    </row>
    <row r="1240" spans="1:7" ht="12.75" customHeight="1">
      <c r="A1240" t="s">
        <v>4</v>
      </c>
      <c r="B1240" t="s">
        <v>56</v>
      </c>
      <c r="C1240" s="2">
        <v>565569.5581395349</v>
      </c>
      <c r="D1240" s="2">
        <v>751674.25714285718</v>
      </c>
      <c r="E1240" s="2">
        <v>468425</v>
      </c>
      <c r="F1240" s="2">
        <v>0</v>
      </c>
      <c r="G1240" s="2">
        <v>805706.48571428575</v>
      </c>
    </row>
    <row r="1241" spans="1:7" ht="12.75" customHeight="1">
      <c r="A1241" t="s">
        <v>4</v>
      </c>
      <c r="B1241" t="s">
        <v>57</v>
      </c>
      <c r="C1241" s="2">
        <v>308099.37209302327</v>
      </c>
      <c r="D1241" s="2">
        <v>354084.48571428569</v>
      </c>
      <c r="E1241" s="2">
        <v>463900.62790697673</v>
      </c>
      <c r="F1241" s="2">
        <v>0</v>
      </c>
      <c r="G1241" s="2">
        <v>322600</v>
      </c>
    </row>
    <row r="1242" spans="1:7" ht="12.75" customHeight="1">
      <c r="A1242" t="s">
        <v>4</v>
      </c>
      <c r="B1242" t="s">
        <v>58</v>
      </c>
      <c r="C1242" s="3">
        <v>0.23527009096036666</v>
      </c>
      <c r="D1242" s="3">
        <v>0.1016216244331381</v>
      </c>
      <c r="E1242" s="3">
        <v>0.20487112532295965</v>
      </c>
      <c r="F1242" s="3">
        <v>0.18070775704207859</v>
      </c>
      <c r="G1242" s="3">
        <v>0.14608663590361237</v>
      </c>
    </row>
    <row r="1243" spans="1:7" ht="12.75" customHeight="1">
      <c r="A1243" t="s">
        <v>4</v>
      </c>
      <c r="B1243" t="s">
        <v>59</v>
      </c>
      <c r="C1243" s="1">
        <v>-1.4269410215916234</v>
      </c>
      <c r="D1243" s="1">
        <v>-0.42830840281341853</v>
      </c>
      <c r="E1243" s="1">
        <v>2.5773501758415107</v>
      </c>
      <c r="F1243" s="1">
        <v>-0.74123765820582188</v>
      </c>
      <c r="G1243" s="1">
        <v>0.14323818181818598</v>
      </c>
    </row>
    <row r="1244" spans="1:7" ht="12.75" customHeight="1">
      <c r="A1244" t="s">
        <v>4</v>
      </c>
      <c r="B1244" t="s">
        <v>60</v>
      </c>
      <c r="C1244" s="1">
        <v>4.3116847405393699</v>
      </c>
      <c r="D1244" s="1">
        <v>4.0011084825475978</v>
      </c>
      <c r="E1244" s="1">
        <v>3.5627603059923492</v>
      </c>
      <c r="F1244" s="1">
        <v>4.1805610994869307</v>
      </c>
      <c r="G1244" s="1">
        <v>3.6673769894302031</v>
      </c>
    </row>
    <row r="1245" spans="1:7" ht="12.75" customHeight="1">
      <c r="A1245" t="s">
        <v>4</v>
      </c>
      <c r="B1245" t="s">
        <v>61</v>
      </c>
      <c r="C1245" s="3">
        <v>1.1115706228803477</v>
      </c>
      <c r="D1245" s="3">
        <v>0.19842017981929558</v>
      </c>
      <c r="E1245" s="3">
        <v>0.68104089441053095</v>
      </c>
      <c r="F1245" s="3">
        <v>0.81270025261173606</v>
      </c>
      <c r="G1245" s="3">
        <v>0.64996630908581343</v>
      </c>
    </row>
    <row r="1246" spans="1:7" ht="12.75" customHeight="1">
      <c r="A1246" t="s">
        <v>4</v>
      </c>
      <c r="B1246" t="s">
        <v>62</v>
      </c>
      <c r="C1246" s="1">
        <v>4.7927420927050379</v>
      </c>
      <c r="D1246" s="1">
        <v>0.7939006645836032</v>
      </c>
      <c r="E1246" s="1">
        <v>2.4263854653633659</v>
      </c>
      <c r="F1246" s="1">
        <v>3.3975430616118256</v>
      </c>
      <c r="G1246" s="1">
        <v>2.3836714858461909</v>
      </c>
    </row>
    <row r="1247" spans="1:7" ht="12.75" customHeight="1">
      <c r="A1247" t="s">
        <v>4</v>
      </c>
      <c r="B1247" t="s">
        <v>63</v>
      </c>
      <c r="C1247" s="3">
        <v>3.6280665744488447E-2</v>
      </c>
      <c r="D1247" s="3">
        <v>5.9238966992591997E-3</v>
      </c>
      <c r="E1247" s="3">
        <v>1.8878075970063628E-2</v>
      </c>
      <c r="F1247" s="3">
        <v>2.9291734124136576E-2</v>
      </c>
      <c r="G1247" s="3">
        <v>2.0065785914346015E-2</v>
      </c>
    </row>
    <row r="1248" spans="1:7" ht="12.75" customHeight="1">
      <c r="A1248" t="s">
        <v>4</v>
      </c>
      <c r="B1248" t="s">
        <v>64</v>
      </c>
      <c r="C1248" s="3">
        <v>0.54939571692667222</v>
      </c>
      <c r="D1248" s="3">
        <v>0.57897226897977827</v>
      </c>
      <c r="E1248" s="3">
        <v>0.55870174235389181</v>
      </c>
      <c r="F1248" s="3">
        <v>0.56998777346385787</v>
      </c>
      <c r="G1248" s="3">
        <v>0.54257811368472553</v>
      </c>
    </row>
    <row r="1249" spans="1:7" ht="12.75" customHeight="1">
      <c r="A1249" t="s">
        <v>4</v>
      </c>
      <c r="B1249" t="s">
        <v>65</v>
      </c>
      <c r="C1249" s="3">
        <v>4.2595272261332605E-2</v>
      </c>
      <c r="D1249" s="3">
        <v>4.6568818637870497E-2</v>
      </c>
      <c r="E1249" s="3">
        <v>3.4104772192173984E-2</v>
      </c>
      <c r="F1249" s="3">
        <v>4.8209301327933635E-2</v>
      </c>
      <c r="G1249" s="3">
        <v>4.0999996032929108E-2</v>
      </c>
    </row>
    <row r="1250" spans="1:7" ht="12.75" customHeight="1">
      <c r="A1250" t="s">
        <v>4</v>
      </c>
      <c r="B1250" t="s">
        <v>66</v>
      </c>
      <c r="C1250" s="3">
        <v>1.5646693049588885E-2</v>
      </c>
      <c r="D1250" s="3">
        <v>1.5646689087266036E-2</v>
      </c>
      <c r="E1250" s="3">
        <v>1.7475376210149971E-2</v>
      </c>
      <c r="F1250" s="3">
        <v>1.4206643050763208E-2</v>
      </c>
      <c r="G1250" s="3">
        <v>1.000000336826776E-2</v>
      </c>
    </row>
    <row r="1251" spans="1:7" ht="12.75" customHeight="1">
      <c r="A1251" t="s">
        <v>4</v>
      </c>
      <c r="B1251" t="s">
        <v>67</v>
      </c>
      <c r="C1251" s="3">
        <v>-7.1490021272241563E-2</v>
      </c>
      <c r="D1251" s="3">
        <v>-0.12751684854537926</v>
      </c>
      <c r="E1251" s="3">
        <v>2.0976244476224214E-2</v>
      </c>
      <c r="F1251" s="3">
        <v>-0.18389883334518589</v>
      </c>
      <c r="G1251" s="3">
        <v>-1.9534009005199058E-2</v>
      </c>
    </row>
    <row r="1252" spans="1:7" ht="12.75" customHeight="1">
      <c r="A1252" t="s">
        <v>4</v>
      </c>
      <c r="B1252" t="s">
        <v>68</v>
      </c>
      <c r="C1252" s="3">
        <v>-3.1917567061041423E-2</v>
      </c>
      <c r="D1252" s="3">
        <v>-0.12001447604800622</v>
      </c>
      <c r="E1252" s="3">
        <v>3.4383070249431505E-2</v>
      </c>
      <c r="F1252" s="3">
        <v>-0.38945580822908527</v>
      </c>
      <c r="G1252" s="3">
        <v>-1.9534009005199058E-2</v>
      </c>
    </row>
    <row r="1253" spans="1:7" ht="12.75" customHeight="1">
      <c r="A1253" t="s">
        <v>4</v>
      </c>
      <c r="B1253" t="s">
        <v>69</v>
      </c>
      <c r="C1253" s="3">
        <v>0.80405386019107838</v>
      </c>
      <c r="D1253" s="3">
        <v>0.79922561787156043</v>
      </c>
      <c r="E1253" s="3">
        <v>0.78461618301014047</v>
      </c>
      <c r="F1253" s="3">
        <v>0.81236460729910553</v>
      </c>
      <c r="G1253" s="3">
        <v>0.82900059640794466</v>
      </c>
    </row>
    <row r="1254" spans="1:7" ht="12.75" customHeight="1">
      <c r="A1254" t="s">
        <v>4</v>
      </c>
      <c r="B1254" t="s">
        <v>70</v>
      </c>
      <c r="C1254" s="3">
        <v>0.19503573445019892</v>
      </c>
      <c r="D1254" s="3">
        <v>0.20077438212843976</v>
      </c>
      <c r="E1254" s="3">
        <v>0.21399340292575514</v>
      </c>
      <c r="F1254" s="3">
        <v>0.18763539270089435</v>
      </c>
      <c r="G1254" s="3">
        <v>0.17099940359205548</v>
      </c>
    </row>
    <row r="1255" spans="1:7" ht="12.75" customHeight="1">
      <c r="A1255" t="s">
        <v>4</v>
      </c>
      <c r="B1255" t="s">
        <v>71</v>
      </c>
      <c r="C1255" s="3">
        <v>9.1040535872254503E-4</v>
      </c>
      <c r="D1255" s="3">
        <v>0</v>
      </c>
      <c r="E1255" s="3">
        <v>1.3904140641044689E-3</v>
      </c>
      <c r="F1255" s="3">
        <v>0</v>
      </c>
      <c r="G1255" s="3">
        <v>0</v>
      </c>
    </row>
    <row r="1256" spans="1:7" ht="12.75" customHeight="1">
      <c r="A1256" t="s">
        <v>4</v>
      </c>
      <c r="B1256" t="s">
        <v>368</v>
      </c>
      <c r="C1256" s="3">
        <v>0.45060428307332795</v>
      </c>
      <c r="D1256" s="3">
        <v>0.42102773451709463</v>
      </c>
      <c r="E1256" s="3">
        <v>0.44129825764610831</v>
      </c>
      <c r="F1256" s="3">
        <v>0.43001221102102627</v>
      </c>
      <c r="G1256" s="3">
        <v>0.45742189139179806</v>
      </c>
    </row>
    <row r="1257" spans="1:7" ht="12.75" customHeight="1">
      <c r="A1257" t="s">
        <v>4</v>
      </c>
      <c r="B1257" t="s">
        <v>72</v>
      </c>
      <c r="C1257" s="3">
        <v>0.34980805109111485</v>
      </c>
      <c r="D1257" s="3">
        <v>0.3083282204849237</v>
      </c>
      <c r="E1257" s="3">
        <v>0.38197099562034703</v>
      </c>
      <c r="F1257" s="3">
        <v>0.33922271569752854</v>
      </c>
      <c r="G1257" s="3">
        <v>0.38350081758407384</v>
      </c>
    </row>
    <row r="1258" spans="1:7" ht="12.75" customHeight="1">
      <c r="A1258" t="s">
        <v>4</v>
      </c>
      <c r="B1258" t="s">
        <v>73</v>
      </c>
      <c r="C1258" s="3">
        <v>0.27419850734632806</v>
      </c>
      <c r="D1258" s="3">
        <v>0.27419854248052472</v>
      </c>
      <c r="E1258" s="3">
        <v>0.37617807596528574</v>
      </c>
      <c r="F1258" s="3">
        <v>0.29372106053274588</v>
      </c>
      <c r="G1258" s="3">
        <v>0.40913936876360629</v>
      </c>
    </row>
    <row r="1259" spans="1:7" ht="12.75" customHeight="1">
      <c r="A1259" t="s">
        <v>4</v>
      </c>
      <c r="B1259" t="s">
        <v>74</v>
      </c>
      <c r="C1259" s="3">
        <v>0.63032894854574417</v>
      </c>
      <c r="D1259" s="3">
        <v>0.6131440603310111</v>
      </c>
      <c r="E1259" s="3">
        <v>0.53205135571916728</v>
      </c>
      <c r="F1259" s="3">
        <v>0.58163158496303502</v>
      </c>
      <c r="G1259" s="3">
        <v>0.54300896187971492</v>
      </c>
    </row>
    <row r="1260" spans="1:7" ht="12.75" customHeight="1">
      <c r="A1260" t="s">
        <v>4</v>
      </c>
      <c r="B1260" t="s">
        <v>75</v>
      </c>
      <c r="C1260" s="1">
        <v>32.815876817195104</v>
      </c>
      <c r="D1260" s="1">
        <v>26.328780207285572</v>
      </c>
      <c r="E1260" s="1">
        <v>30.199416700530069</v>
      </c>
      <c r="F1260" s="1">
        <v>0</v>
      </c>
      <c r="G1260" s="1">
        <v>28.303317778121944</v>
      </c>
    </row>
    <row r="1261" spans="1:7" ht="12.75" customHeight="1">
      <c r="A1261" t="s">
        <v>4</v>
      </c>
      <c r="B1261" t="s">
        <v>76</v>
      </c>
      <c r="C1261" s="1">
        <v>3.0473054417245149</v>
      </c>
      <c r="D1261" s="1">
        <v>3.798125063626324</v>
      </c>
      <c r="E1261" s="1">
        <v>3.3113222348511377</v>
      </c>
      <c r="F1261" s="1">
        <v>0</v>
      </c>
      <c r="G1261" s="1">
        <v>3.53315469175485</v>
      </c>
    </row>
    <row r="1262" spans="1:7" ht="12.75" customHeight="1">
      <c r="A1262" t="s">
        <v>4</v>
      </c>
      <c r="B1262" t="s">
        <v>77</v>
      </c>
      <c r="C1262" s="1">
        <v>2.773753660543409</v>
      </c>
      <c r="D1262" s="1">
        <v>2.686005699527966</v>
      </c>
      <c r="E1262" s="1">
        <v>2.8903331600725624</v>
      </c>
      <c r="F1262" s="1">
        <v>0</v>
      </c>
      <c r="G1262" s="1">
        <v>2.9336034535362945</v>
      </c>
    </row>
    <row r="1263" spans="1:7" ht="12.75" customHeight="1">
      <c r="A1263" t="s">
        <v>4</v>
      </c>
      <c r="B1263" t="s">
        <v>78</v>
      </c>
      <c r="C1263" s="3">
        <v>-4.3059511734167166E-2</v>
      </c>
      <c r="D1263" s="3">
        <v>-0.18536150121755793</v>
      </c>
      <c r="E1263" s="3">
        <v>4.3506644137021329E-2</v>
      </c>
      <c r="F1263" s="3">
        <v>-0.68401486051060278</v>
      </c>
      <c r="G1263" s="3">
        <v>-4.5370684733711655E-2</v>
      </c>
    </row>
    <row r="1264" spans="1:7" ht="12.75" customHeight="1">
      <c r="A1264" t="s">
        <v>4</v>
      </c>
      <c r="B1264" t="s">
        <v>79</v>
      </c>
      <c r="C1264" s="3">
        <v>0.21652837445732337</v>
      </c>
      <c r="D1264" s="3">
        <v>0.22767918442477345</v>
      </c>
      <c r="E1264" s="3">
        <v>0.22615992433986123</v>
      </c>
      <c r="F1264" s="3">
        <v>0.23071773321694011</v>
      </c>
      <c r="G1264" s="3">
        <v>0.24136372091268188</v>
      </c>
    </row>
    <row r="1265" spans="1:7" ht="12.75" customHeight="1">
      <c r="A1265" t="s">
        <v>4</v>
      </c>
      <c r="B1265" t="s">
        <v>80</v>
      </c>
      <c r="C1265" s="2">
        <v>5882.9669250324368</v>
      </c>
      <c r="D1265" s="2">
        <v>7076.8713477855827</v>
      </c>
      <c r="E1265" s="2">
        <v>6440.1490902837913</v>
      </c>
      <c r="F1265" s="2">
        <v>0</v>
      </c>
      <c r="G1265" s="2">
        <v>6118.6155761203736</v>
      </c>
    </row>
    <row r="1266" spans="1:7" ht="12.75" customHeight="1">
      <c r="A1266" t="s">
        <v>4</v>
      </c>
      <c r="B1266" t="s">
        <v>81</v>
      </c>
      <c r="C1266" s="2">
        <v>56538.546004029551</v>
      </c>
      <c r="D1266" s="2">
        <v>52097.593373493059</v>
      </c>
      <c r="E1266" s="2">
        <v>57900.060936497764</v>
      </c>
      <c r="F1266" s="2">
        <v>56543.971786833856</v>
      </c>
      <c r="G1266" s="2">
        <v>61841.126940823822</v>
      </c>
    </row>
    <row r="1267" spans="1:7" ht="12.75" customHeight="1">
      <c r="A1267" t="s">
        <v>4</v>
      </c>
      <c r="B1267" t="s">
        <v>82</v>
      </c>
      <c r="C1267" s="2">
        <v>75531.86030893217</v>
      </c>
      <c r="D1267" s="2">
        <v>69324.801204818374</v>
      </c>
      <c r="E1267" s="2">
        <v>75573.787684413095</v>
      </c>
      <c r="F1267" s="2">
        <v>76898.902821316631</v>
      </c>
      <c r="G1267" s="2">
        <v>83509.039776363235</v>
      </c>
    </row>
    <row r="1268" spans="1:7" ht="12.75" customHeight="1">
      <c r="A1268" t="s">
        <v>4</v>
      </c>
      <c r="B1268" t="s">
        <v>83</v>
      </c>
      <c r="C1268" s="3">
        <v>0.33593566950853221</v>
      </c>
      <c r="D1268" s="3">
        <v>0.33067185479800704</v>
      </c>
      <c r="E1268" s="3">
        <v>0.3052453911455999</v>
      </c>
      <c r="F1268" s="3">
        <v>0.35998410425109828</v>
      </c>
      <c r="G1268" s="3">
        <v>0.35038030364927775</v>
      </c>
    </row>
    <row r="1269" spans="1:7" ht="12.75" customHeight="1">
      <c r="A1269" t="s">
        <v>4</v>
      </c>
      <c r="B1269" t="s">
        <v>84</v>
      </c>
      <c r="C1269" s="3">
        <v>0.54655692825075253</v>
      </c>
      <c r="D1269" s="3">
        <v>0.53756853549151007</v>
      </c>
      <c r="E1269" s="3">
        <v>0.47299218135073917</v>
      </c>
      <c r="F1269" s="3">
        <v>0.64535159644566631</v>
      </c>
      <c r="G1269" s="3">
        <v>0.57117582239977149</v>
      </c>
    </row>
    <row r="1270" spans="1:7" ht="12.75" customHeight="1">
      <c r="A1270" t="s">
        <v>4</v>
      </c>
      <c r="B1270" t="s">
        <v>85</v>
      </c>
      <c r="C1270" s="3">
        <v>3.7817931789974196E-2</v>
      </c>
      <c r="D1270" s="3">
        <v>3.5828466546269887E-2</v>
      </c>
      <c r="E1270" s="3">
        <v>3.7791472192739789E-2</v>
      </c>
      <c r="F1270" s="3">
        <v>3.9077186315453108E-2</v>
      </c>
      <c r="G1270" s="3">
        <v>3.9077915467727382E-2</v>
      </c>
    </row>
    <row r="1271" spans="1:7" ht="12.75" customHeight="1">
      <c r="A1271" t="s">
        <v>4</v>
      </c>
      <c r="B1271" t="s">
        <v>86</v>
      </c>
      <c r="C1271" s="2">
        <v>222.48164189355094</v>
      </c>
      <c r="D1271" s="2">
        <v>253.55344833639163</v>
      </c>
      <c r="E1271" s="2">
        <v>243.38271526255835</v>
      </c>
      <c r="F1271" s="2">
        <v>0</v>
      </c>
      <c r="G1271" s="2">
        <v>239.10274226315201</v>
      </c>
    </row>
    <row r="1272" spans="1:7" ht="12.75" customHeight="1">
      <c r="A1272" t="s">
        <v>4</v>
      </c>
      <c r="B1272" t="s">
        <v>87</v>
      </c>
      <c r="C1272" s="3">
        <v>0.56285004537945216</v>
      </c>
      <c r="D1272" s="3">
        <v>0.58632332991743286</v>
      </c>
      <c r="E1272" s="3">
        <v>0.56642585636246057</v>
      </c>
      <c r="F1272" s="3">
        <v>0.57923402552770353</v>
      </c>
      <c r="G1272" s="3">
        <v>0.55099999424587565</v>
      </c>
    </row>
    <row r="1273" spans="1:7" ht="12.75" customHeight="1">
      <c r="A1273" t="s">
        <v>4</v>
      </c>
      <c r="B1273" t="s">
        <v>88</v>
      </c>
      <c r="C1273" s="1">
        <v>1.8009584072973321</v>
      </c>
      <c r="D1273" s="1">
        <v>0.45589973384846</v>
      </c>
      <c r="E1273" s="1">
        <v>2.6883703101019756</v>
      </c>
      <c r="F1273" s="1">
        <v>0.40454347533765256</v>
      </c>
      <c r="G1273" s="1">
        <v>0.39428188375480994</v>
      </c>
    </row>
    <row r="1274" spans="1:7" ht="12.75" customHeight="1">
      <c r="A1274" t="s">
        <v>4</v>
      </c>
      <c r="B1274" t="s">
        <v>89</v>
      </c>
      <c r="C1274" s="1">
        <v>100.02206750441621</v>
      </c>
      <c r="D1274" s="1">
        <v>141.45960106008363</v>
      </c>
      <c r="E1274" s="1">
        <v>65.239349538393625</v>
      </c>
      <c r="F1274" s="1">
        <v>176.76091816801005</v>
      </c>
      <c r="G1274" s="1">
        <v>186.76603222163027</v>
      </c>
    </row>
    <row r="1275" spans="1:7" ht="12.75" customHeight="1">
      <c r="A1275" t="s">
        <v>4</v>
      </c>
      <c r="B1275" t="s">
        <v>90</v>
      </c>
      <c r="C1275" s="1">
        <v>69.040172118308618</v>
      </c>
      <c r="D1275" s="1">
        <v>56.987762329406273</v>
      </c>
      <c r="E1275" s="1">
        <v>59.943215340281597</v>
      </c>
      <c r="F1275" s="1">
        <v>44.797096937080575</v>
      </c>
      <c r="G1275" s="1">
        <v>54.99999928409531</v>
      </c>
    </row>
    <row r="1276" spans="1:7" ht="12.75" customHeight="1">
      <c r="A1276" t="s">
        <v>4</v>
      </c>
      <c r="B1276" t="s">
        <v>91</v>
      </c>
      <c r="C1276" s="1">
        <v>101.16063339093944</v>
      </c>
      <c r="D1276" s="1">
        <v>46.450485249396216</v>
      </c>
      <c r="E1276" s="1">
        <v>106.77952511318759</v>
      </c>
      <c r="F1276" s="1">
        <v>16.575267647482736</v>
      </c>
      <c r="G1276" s="1">
        <v>3.7212898309733919</v>
      </c>
    </row>
    <row r="1277" spans="1:7" ht="12.75" customHeight="1">
      <c r="A1277" t="s">
        <v>4</v>
      </c>
      <c r="B1277" t="s">
        <v>92</v>
      </c>
      <c r="C1277" s="3">
        <v>-3.0968484734129925E-2</v>
      </c>
      <c r="D1277" s="3">
        <v>-8.7119648856915463E-2</v>
      </c>
      <c r="E1277" s="3">
        <v>5.7974993509132655E-2</v>
      </c>
      <c r="F1277" s="3">
        <v>-0.13763539805590852</v>
      </c>
      <c r="G1277" s="3">
        <v>2.0307254815179341E-2</v>
      </c>
    </row>
    <row r="1278" spans="1:7" ht="12.75" customHeight="1">
      <c r="A1278" t="s">
        <v>4</v>
      </c>
      <c r="B1278" t="s">
        <v>93</v>
      </c>
      <c r="C1278" s="1">
        <v>1.7124748531499261</v>
      </c>
      <c r="D1278" s="1">
        <v>2.6029409968321358</v>
      </c>
      <c r="E1278" s="1">
        <v>1.796313651983755</v>
      </c>
      <c r="F1278" s="1">
        <v>0.76565386213365583</v>
      </c>
      <c r="G1278" s="1">
        <v>0.19114397132136085</v>
      </c>
    </row>
    <row r="1279" spans="1:7" ht="12.75" customHeight="1">
      <c r="A1279" t="s">
        <v>4</v>
      </c>
      <c r="B1279" t="s">
        <v>94</v>
      </c>
      <c r="C1279" s="4">
        <v>0.1987883710230634</v>
      </c>
      <c r="D1279" s="4">
        <v>3.0901600651570982E-2</v>
      </c>
      <c r="E1279" s="4">
        <v>0.4225163741434359</v>
      </c>
      <c r="F1279" s="4">
        <v>-0.30212994548620936</v>
      </c>
      <c r="G1279" s="4">
        <v>0.17398136513874871</v>
      </c>
    </row>
    <row r="1280" spans="1:7" ht="12.75" customHeight="1">
      <c r="A1280" t="s">
        <v>4</v>
      </c>
      <c r="B1280" t="s">
        <v>95</v>
      </c>
      <c r="C1280" s="2">
        <v>10799.883397312859</v>
      </c>
      <c r="D1280" s="2">
        <v>14395.364894586903</v>
      </c>
      <c r="E1280" s="2">
        <v>13212.018918918915</v>
      </c>
      <c r="F1280" s="2">
        <v>0</v>
      </c>
      <c r="G1280" s="2">
        <v>12718.436325678496</v>
      </c>
    </row>
    <row r="1281" spans="1:7" ht="12.75" customHeight="1">
      <c r="A1281" t="s">
        <v>4</v>
      </c>
      <c r="B1281" t="s">
        <v>96</v>
      </c>
      <c r="C1281" s="2">
        <v>1212.3172844506578</v>
      </c>
      <c r="D1281" s="2">
        <v>0</v>
      </c>
      <c r="E1281" s="2">
        <v>1311.4906097560975</v>
      </c>
      <c r="F1281" s="2">
        <v>0</v>
      </c>
      <c r="G1281" s="2">
        <v>0</v>
      </c>
    </row>
    <row r="1282" spans="1:7" ht="12.75" customHeight="1">
      <c r="A1282" t="s">
        <v>4</v>
      </c>
      <c r="B1282" t="s">
        <v>97</v>
      </c>
      <c r="C1282" s="2">
        <v>11808.476915005249</v>
      </c>
      <c r="D1282" s="2">
        <v>14395.364894586897</v>
      </c>
      <c r="E1282" s="2">
        <v>14556.169727047138</v>
      </c>
      <c r="F1282" s="2">
        <v>0</v>
      </c>
      <c r="G1282" s="2">
        <v>12718.436325678498</v>
      </c>
    </row>
    <row r="1283" spans="1:7" ht="12.75" customHeight="1">
      <c r="A1283" t="s">
        <v>4</v>
      </c>
      <c r="B1283" t="s">
        <v>98</v>
      </c>
      <c r="C1283" s="2">
        <v>5320.950274473882</v>
      </c>
      <c r="D1283" s="2">
        <v>6060.8478187760747</v>
      </c>
      <c r="E1283" s="2">
        <v>6423.6123385469282</v>
      </c>
      <c r="F1283" s="2">
        <v>0</v>
      </c>
      <c r="G1283" s="2">
        <v>5817.6911350725668</v>
      </c>
    </row>
    <row r="1284" spans="1:7" ht="12.75" customHeight="1">
      <c r="A1284" t="s">
        <v>4</v>
      </c>
      <c r="B1284" t="s">
        <v>105</v>
      </c>
      <c r="C1284" s="3">
        <v>0.41262504154601842</v>
      </c>
      <c r="D1284" s="3">
        <v>0.41262503753314406</v>
      </c>
      <c r="E1284" s="3">
        <v>0.42722148897320861</v>
      </c>
      <c r="F1284" s="3">
        <v>0.42978813527834375</v>
      </c>
      <c r="G1284" s="3">
        <v>0.42044086601344388</v>
      </c>
    </row>
    <row r="1285" spans="1:7" ht="12.75" customHeight="1">
      <c r="A1285" t="s">
        <v>4</v>
      </c>
      <c r="B1285" t="s">
        <v>106</v>
      </c>
      <c r="C1285" s="3">
        <v>0.21741765937693891</v>
      </c>
      <c r="D1285" s="3">
        <v>0.21741766452200753</v>
      </c>
      <c r="E1285" s="3">
        <v>0.22043327264831664</v>
      </c>
      <c r="F1285" s="3">
        <v>0.19687072817620802</v>
      </c>
      <c r="G1285" s="3">
        <v>0.20127956748448364</v>
      </c>
    </row>
    <row r="1286" spans="1:7" ht="12.75" customHeight="1">
      <c r="A1286" t="s">
        <v>4</v>
      </c>
      <c r="B1286" t="s">
        <v>107</v>
      </c>
      <c r="C1286" s="3">
        <v>0.36995729907704233</v>
      </c>
      <c r="D1286" s="3">
        <v>0.36995729794484827</v>
      </c>
      <c r="E1286" s="3">
        <v>0.35234523837847492</v>
      </c>
      <c r="F1286" s="3">
        <v>0.37334113654544787</v>
      </c>
      <c r="G1286" s="3">
        <v>0.37827956650207206</v>
      </c>
    </row>
    <row r="1287" spans="1:7" ht="12.75" customHeight="1">
      <c r="A1287" t="s">
        <v>4</v>
      </c>
      <c r="B1287" t="s">
        <v>99</v>
      </c>
      <c r="C1287" s="3">
        <v>0</v>
      </c>
      <c r="D1287" s="3">
        <v>0</v>
      </c>
      <c r="E1287" s="3">
        <v>0</v>
      </c>
      <c r="F1287" s="3">
        <v>0</v>
      </c>
      <c r="G1287" s="3">
        <v>0</v>
      </c>
    </row>
    <row r="1288" spans="1:7" ht="12.75" customHeight="1">
      <c r="A1288" t="s">
        <v>4</v>
      </c>
      <c r="B1288" t="s">
        <v>108</v>
      </c>
      <c r="C1288" s="3">
        <v>0.33018317876732223</v>
      </c>
      <c r="D1288" s="3">
        <v>0.30754440061782085</v>
      </c>
      <c r="E1288" s="3">
        <v>0.37637442151053285</v>
      </c>
      <c r="F1288" s="3">
        <v>0.34649640719296293</v>
      </c>
      <c r="G1288" s="3">
        <v>0.35910782582530271</v>
      </c>
    </row>
    <row r="1289" spans="1:7" ht="12.75" customHeight="1">
      <c r="A1289" t="s">
        <v>4</v>
      </c>
      <c r="B1289" t="s">
        <v>109</v>
      </c>
      <c r="C1289" s="3">
        <v>0.13637333606413446</v>
      </c>
      <c r="D1289" s="3">
        <v>0.1441115997901338</v>
      </c>
      <c r="E1289" s="3">
        <v>0.19125255876166014</v>
      </c>
      <c r="F1289" s="3">
        <v>0.13742812531429405</v>
      </c>
      <c r="G1289" s="3">
        <v>0.18341067735021291</v>
      </c>
    </row>
    <row r="1290" spans="1:7" ht="12.75" customHeight="1">
      <c r="A1290" t="s">
        <v>4</v>
      </c>
      <c r="B1290" t="s">
        <v>110</v>
      </c>
      <c r="C1290" s="3">
        <v>0.53344348516854367</v>
      </c>
      <c r="D1290" s="3">
        <v>0.54834399959204527</v>
      </c>
      <c r="E1290" s="3">
        <v>0.43237301972780673</v>
      </c>
      <c r="F1290" s="3">
        <v>0.51607546749274291</v>
      </c>
      <c r="G1290" s="3">
        <v>0.45748149682448463</v>
      </c>
    </row>
    <row r="1291" spans="1:7" ht="12.75" customHeight="1">
      <c r="A1291" t="s">
        <v>4</v>
      </c>
      <c r="B1291" t="s">
        <v>100</v>
      </c>
      <c r="C1291" s="5">
        <v>0</v>
      </c>
      <c r="D1291" s="5">
        <v>0</v>
      </c>
      <c r="E1291" s="5">
        <v>0</v>
      </c>
      <c r="F1291" s="5">
        <v>0</v>
      </c>
      <c r="G1291" s="5">
        <v>0</v>
      </c>
    </row>
    <row r="1292" spans="1:7" ht="12.75" customHeight="1">
      <c r="A1292" t="s">
        <v>4</v>
      </c>
      <c r="B1292" t="s">
        <v>101</v>
      </c>
      <c r="C1292" s="2">
        <v>-1805615.0000000002</v>
      </c>
      <c r="D1292" s="2">
        <v>-1968855.9999999998</v>
      </c>
      <c r="E1292" s="2">
        <v>-2395236</v>
      </c>
      <c r="F1292" s="2">
        <v>-1565753.0000000002</v>
      </c>
      <c r="G1292" s="2">
        <v>-1068799.0000000002</v>
      </c>
    </row>
    <row r="1293" spans="1:7" ht="12.75" customHeight="1">
      <c r="A1293" t="s">
        <v>102</v>
      </c>
      <c r="B1293" t="s">
        <v>46</v>
      </c>
      <c r="C1293" s="1">
        <v>821.61095890410957</v>
      </c>
      <c r="D1293" s="1">
        <v>830.28219178082179</v>
      </c>
      <c r="E1293" s="1">
        <v>843.87232876712324</v>
      </c>
      <c r="F1293" s="1">
        <v>835.80958904311979</v>
      </c>
      <c r="G1293" s="1">
        <v>843.91256830601094</v>
      </c>
    </row>
    <row r="1294" spans="1:7" ht="12.75" customHeight="1">
      <c r="A1294" t="s">
        <v>4</v>
      </c>
      <c r="B1294" t="s">
        <v>47</v>
      </c>
      <c r="C1294" s="1">
        <v>5.4424158832710248</v>
      </c>
      <c r="D1294" s="1">
        <v>5.4401242213725416</v>
      </c>
      <c r="E1294" s="1">
        <v>5.5395004954759726</v>
      </c>
      <c r="F1294" s="1">
        <v>5.5964942855705964</v>
      </c>
      <c r="G1294" s="1">
        <v>5.599869463531375</v>
      </c>
    </row>
    <row r="1295" spans="1:7" ht="12.75" customHeight="1">
      <c r="A1295" t="s">
        <v>4</v>
      </c>
      <c r="B1295" t="s">
        <v>48</v>
      </c>
      <c r="C1295" s="1">
        <v>4.5876786281359143</v>
      </c>
      <c r="D1295" s="1">
        <v>4.5854107619421951</v>
      </c>
      <c r="E1295" s="1">
        <v>4.58952682571101</v>
      </c>
      <c r="F1295" s="1">
        <v>4.6821198371795969</v>
      </c>
      <c r="G1295" s="1">
        <v>4.6095501498103815</v>
      </c>
    </row>
    <row r="1296" spans="1:7" ht="12.75" customHeight="1">
      <c r="A1296" t="s">
        <v>4</v>
      </c>
      <c r="B1296" t="s">
        <v>49</v>
      </c>
      <c r="C1296" s="2">
        <v>177499.40103559414</v>
      </c>
      <c r="D1296" s="2">
        <v>178232.72613335369</v>
      </c>
      <c r="E1296" s="2">
        <v>174513.11071121923</v>
      </c>
      <c r="F1296" s="2">
        <v>173654.70424574174</v>
      </c>
      <c r="G1296" s="2">
        <v>175437.95752488417</v>
      </c>
    </row>
    <row r="1297" spans="1:7" ht="12.75" customHeight="1">
      <c r="A1297" t="s">
        <v>4</v>
      </c>
      <c r="B1297" t="s">
        <v>50</v>
      </c>
      <c r="C1297" s="2">
        <v>817685.01067463239</v>
      </c>
      <c r="D1297" s="2">
        <v>820428.80829704227</v>
      </c>
      <c r="E1297" s="2">
        <v>803439.71856018784</v>
      </c>
      <c r="F1297" s="2">
        <v>816401.15169016982</v>
      </c>
      <c r="G1297" s="2">
        <v>811231.97350018821</v>
      </c>
    </row>
    <row r="1298" spans="1:7" ht="12.75" customHeight="1">
      <c r="A1298" t="s">
        <v>4</v>
      </c>
      <c r="B1298" t="s">
        <v>51</v>
      </c>
      <c r="C1298" s="1">
        <v>593.69589041095867</v>
      </c>
      <c r="D1298" s="1">
        <v>607.24657534246546</v>
      </c>
      <c r="E1298" s="1">
        <v>603.49134246575329</v>
      </c>
      <c r="F1298" s="1">
        <v>605.00684931709179</v>
      </c>
      <c r="G1298" s="1">
        <v>601.09289617486354</v>
      </c>
    </row>
    <row r="1299" spans="1:7" ht="12.75" customHeight="1">
      <c r="A1299" t="s">
        <v>4</v>
      </c>
      <c r="B1299" t="s">
        <v>358</v>
      </c>
      <c r="C1299" s="2">
        <v>47235</v>
      </c>
      <c r="D1299" s="2">
        <v>48337.000000000007</v>
      </c>
      <c r="E1299" s="2">
        <v>47995</v>
      </c>
      <c r="F1299" s="2">
        <v>47164</v>
      </c>
      <c r="G1299" s="2">
        <v>47727</v>
      </c>
    </row>
    <row r="1300" spans="1:7" ht="12.75" customHeight="1">
      <c r="A1300" t="s">
        <v>4</v>
      </c>
      <c r="B1300" t="s">
        <v>356</v>
      </c>
      <c r="C1300" s="2">
        <v>216699.00000000003</v>
      </c>
      <c r="D1300" s="2">
        <v>221644.99999999991</v>
      </c>
      <c r="E1300" s="2">
        <v>220274.34</v>
      </c>
      <c r="F1300" s="2">
        <v>220827.50000073854</v>
      </c>
      <c r="G1300" s="2">
        <v>220000</v>
      </c>
    </row>
    <row r="1301" spans="1:7" ht="12.75" customHeight="1">
      <c r="A1301" t="s">
        <v>4</v>
      </c>
      <c r="B1301" t="s">
        <v>52</v>
      </c>
      <c r="C1301" s="1">
        <v>12.51936934140352</v>
      </c>
      <c r="D1301" s="1">
        <v>13.134173349596367</v>
      </c>
      <c r="E1301" s="1">
        <v>13.510101106141306</v>
      </c>
      <c r="F1301" s="1">
        <v>13.601136156350666</v>
      </c>
      <c r="G1301" s="1">
        <v>12.840120180490485</v>
      </c>
    </row>
    <row r="1302" spans="1:7" ht="12.75" customHeight="1">
      <c r="A1302" t="s">
        <v>4</v>
      </c>
      <c r="B1302" t="s">
        <v>53</v>
      </c>
      <c r="C1302" s="1">
        <v>14.720153527040567</v>
      </c>
      <c r="D1302" s="1">
        <v>14.491300046308702</v>
      </c>
      <c r="E1302" s="1">
        <v>14.488943255724818</v>
      </c>
      <c r="F1302" s="1">
        <v>14.390265735995937</v>
      </c>
      <c r="G1302" s="1">
        <v>13.91955993034809</v>
      </c>
    </row>
    <row r="1303" spans="1:7" ht="12.75" customHeight="1">
      <c r="A1303" t="s">
        <v>4</v>
      </c>
      <c r="B1303" t="s">
        <v>54</v>
      </c>
      <c r="C1303" s="1">
        <v>10.646371699137919</v>
      </c>
      <c r="D1303" s="1">
        <v>11.886219957549587</v>
      </c>
      <c r="E1303" s="1">
        <v>12.544887293751184</v>
      </c>
      <c r="F1303" s="1">
        <v>12.777947853595936</v>
      </c>
      <c r="G1303" s="1">
        <v>11.802911220915135</v>
      </c>
    </row>
    <row r="1304" spans="1:7" ht="12.75" customHeight="1">
      <c r="A1304" t="s">
        <v>4</v>
      </c>
      <c r="B1304" t="s">
        <v>55</v>
      </c>
      <c r="C1304" s="3">
        <v>0.28987951879210516</v>
      </c>
      <c r="D1304" s="3">
        <v>0.27132404834694823</v>
      </c>
      <c r="E1304" s="3">
        <v>0.2540660804565989</v>
      </c>
      <c r="F1304" s="3">
        <v>0.25868101637573004</v>
      </c>
      <c r="G1304" s="3">
        <v>0.24884276431940286</v>
      </c>
    </row>
    <row r="1305" spans="1:7" ht="12.75" customHeight="1">
      <c r="A1305" t="s">
        <v>4</v>
      </c>
      <c r="B1305" t="s">
        <v>56</v>
      </c>
      <c r="C1305" s="2">
        <v>913242.09324756323</v>
      </c>
      <c r="D1305" s="2">
        <v>907073.49686427461</v>
      </c>
      <c r="E1305" s="2">
        <v>867906.92495069338</v>
      </c>
      <c r="F1305" s="2">
        <v>919156.91300892131</v>
      </c>
      <c r="G1305" s="2">
        <v>870535.84327131778</v>
      </c>
    </row>
    <row r="1306" spans="1:7" ht="12.75" customHeight="1">
      <c r="A1306" t="s">
        <v>4</v>
      </c>
      <c r="B1306" t="s">
        <v>57</v>
      </c>
      <c r="C1306" s="2">
        <v>735736.89280311891</v>
      </c>
      <c r="D1306" s="2">
        <v>804812.27449297975</v>
      </c>
      <c r="E1306" s="2">
        <v>879561.38406856696</v>
      </c>
      <c r="F1306" s="2">
        <v>885822.31648823968</v>
      </c>
      <c r="G1306" s="2">
        <v>888268.54018604662</v>
      </c>
    </row>
    <row r="1307" spans="1:7" ht="12.75" customHeight="1">
      <c r="A1307" t="s">
        <v>4</v>
      </c>
      <c r="B1307" t="s">
        <v>58</v>
      </c>
      <c r="C1307" s="3">
        <v>0.23919340960704769</v>
      </c>
      <c r="D1307" s="3">
        <v>0.22341942254260524</v>
      </c>
      <c r="E1307" s="3">
        <v>0.21332163389081141</v>
      </c>
      <c r="F1307" s="3">
        <v>0.21393743927705958</v>
      </c>
      <c r="G1307" s="3">
        <v>0.20902986760490425</v>
      </c>
    </row>
    <row r="1308" spans="1:7" ht="12.75" customHeight="1">
      <c r="A1308" t="s">
        <v>4</v>
      </c>
      <c r="B1308" t="s">
        <v>59</v>
      </c>
      <c r="C1308" s="1">
        <v>3.9418539982542611</v>
      </c>
      <c r="D1308" s="1">
        <v>2.4123971132558251</v>
      </c>
      <c r="E1308" s="1">
        <v>3.6265761920785247</v>
      </c>
      <c r="F1308" s="1">
        <v>2.515209154334078</v>
      </c>
      <c r="G1308" s="1">
        <v>3.4109926241498689</v>
      </c>
    </row>
    <row r="1309" spans="1:7" ht="12.75" customHeight="1">
      <c r="A1309" t="s">
        <v>4</v>
      </c>
      <c r="B1309" t="s">
        <v>60</v>
      </c>
      <c r="C1309" s="1">
        <v>4.6376585094333542</v>
      </c>
      <c r="D1309" s="1">
        <v>4.3532930790609123</v>
      </c>
      <c r="E1309" s="1">
        <v>4.2160888900616023</v>
      </c>
      <c r="F1309" s="1">
        <v>4.2258737693580271</v>
      </c>
      <c r="G1309" s="1">
        <v>4.5579351623466762</v>
      </c>
    </row>
    <row r="1310" spans="1:7" ht="12.75" customHeight="1">
      <c r="A1310" t="s">
        <v>4</v>
      </c>
      <c r="B1310" t="s">
        <v>61</v>
      </c>
      <c r="C1310" s="3">
        <v>0.89104696609107303</v>
      </c>
      <c r="D1310" s="3">
        <v>0.79367562059266827</v>
      </c>
      <c r="E1310" s="3">
        <v>1.1056276297481809</v>
      </c>
      <c r="F1310" s="3">
        <v>0.79502774567239409</v>
      </c>
      <c r="G1310" s="3">
        <v>0.77140459826569752</v>
      </c>
    </row>
    <row r="1311" spans="1:7" ht="12.75" customHeight="1">
      <c r="A1311" t="s">
        <v>4</v>
      </c>
      <c r="B1311" t="s">
        <v>62</v>
      </c>
      <c r="C1311" s="1">
        <v>4.1323715445970386</v>
      </c>
      <c r="D1311" s="1">
        <v>3.4551025861454372</v>
      </c>
      <c r="E1311" s="1">
        <v>4.6614243663264476</v>
      </c>
      <c r="F1311" s="1">
        <v>3.3596868963488147</v>
      </c>
      <c r="G1311" s="1">
        <v>3.5160121428311339</v>
      </c>
    </row>
    <row r="1312" spans="1:7" ht="12.75" customHeight="1">
      <c r="A1312" t="s">
        <v>4</v>
      </c>
      <c r="B1312" t="s">
        <v>63</v>
      </c>
      <c r="C1312" s="3">
        <v>3.9071213082844183E-2</v>
      </c>
      <c r="D1312" s="3">
        <v>3.6394451877220631E-2</v>
      </c>
      <c r="E1312" s="3">
        <v>5.5358557406917974E-2</v>
      </c>
      <c r="F1312" s="3">
        <v>3.7724763915009056E-2</v>
      </c>
      <c r="G1312" s="3">
        <v>4.24626829679298E-2</v>
      </c>
    </row>
    <row r="1313" spans="1:7" ht="12.75" customHeight="1">
      <c r="A1313" t="s">
        <v>4</v>
      </c>
      <c r="B1313" t="s">
        <v>64</v>
      </c>
      <c r="C1313" s="3">
        <v>0.53151310394530527</v>
      </c>
      <c r="D1313" s="3">
        <v>0.5624226733353721</v>
      </c>
      <c r="E1313" s="3">
        <v>0.590784904551239</v>
      </c>
      <c r="F1313" s="3">
        <v>0.58663568837694824</v>
      </c>
      <c r="G1313" s="3">
        <v>0.60012943375399586</v>
      </c>
    </row>
    <row r="1314" spans="1:7" ht="12.75" customHeight="1">
      <c r="A1314" t="s">
        <v>4</v>
      </c>
      <c r="B1314" t="s">
        <v>65</v>
      </c>
      <c r="C1314" s="3">
        <v>1.3933760245325267E-2</v>
      </c>
      <c r="D1314" s="3">
        <v>1.4440922176277958E-2</v>
      </c>
      <c r="E1314" s="3">
        <v>1.4256880073611358E-2</v>
      </c>
      <c r="F1314" s="3">
        <v>1.5149979879826938E-2</v>
      </c>
      <c r="G1314" s="3">
        <v>1.4334580534426426E-2</v>
      </c>
    </row>
    <row r="1315" spans="1:7" ht="12.75" customHeight="1">
      <c r="A1315" t="s">
        <v>4</v>
      </c>
      <c r="B1315" t="s">
        <v>66</v>
      </c>
      <c r="C1315" s="3">
        <v>8.3382450256111566E-3</v>
      </c>
      <c r="D1315" s="3">
        <v>8.6281018646823995E-3</v>
      </c>
      <c r="E1315" s="3">
        <v>8.0063932124058365E-3</v>
      </c>
      <c r="F1315" s="3">
        <v>8.0116851087625139E-3</v>
      </c>
      <c r="G1315" s="3">
        <v>8.0187037340608541E-3</v>
      </c>
    </row>
    <row r="1316" spans="1:7" ht="12.75" customHeight="1">
      <c r="A1316" t="s">
        <v>4</v>
      </c>
      <c r="B1316" t="s">
        <v>67</v>
      </c>
      <c r="C1316" s="3">
        <v>2.6756817796861794E-2</v>
      </c>
      <c r="D1316" s="3">
        <v>1.0573919556651448E-2</v>
      </c>
      <c r="E1316" s="3">
        <v>2.3877741720030536E-2</v>
      </c>
      <c r="F1316" s="3">
        <v>7.493126598682948E-3</v>
      </c>
      <c r="G1316" s="3">
        <v>2.2660254254430318E-2</v>
      </c>
    </row>
    <row r="1317" spans="1:7" ht="12.75" customHeight="1">
      <c r="A1317" t="s">
        <v>4</v>
      </c>
      <c r="B1317" t="s">
        <v>68</v>
      </c>
      <c r="C1317" s="3">
        <v>5.8420716022333265E-2</v>
      </c>
      <c r="D1317" s="3">
        <v>3.5023050490660165E-2</v>
      </c>
      <c r="E1317" s="3">
        <v>4.1535346095738251E-2</v>
      </c>
      <c r="F1317" s="3">
        <v>1.9194939884846995E-2</v>
      </c>
      <c r="G1317" s="3">
        <v>3.4627409972166075E-2</v>
      </c>
    </row>
    <row r="1318" spans="1:7" ht="12.75" customHeight="1">
      <c r="A1318" t="s">
        <v>4</v>
      </c>
      <c r="B1318" t="s">
        <v>69</v>
      </c>
      <c r="C1318" s="3">
        <v>0.57686348899038886</v>
      </c>
      <c r="D1318" s="3">
        <v>0.5783295747358923</v>
      </c>
      <c r="E1318" s="3">
        <v>0.57076959286679019</v>
      </c>
      <c r="F1318" s="3">
        <v>0.57977608318273732</v>
      </c>
      <c r="G1318" s="3">
        <v>0.58202512766301306</v>
      </c>
    </row>
    <row r="1319" spans="1:7" ht="12.75" customHeight="1">
      <c r="A1319" t="s">
        <v>4</v>
      </c>
      <c r="B1319" t="s">
        <v>70</v>
      </c>
      <c r="C1319" s="3">
        <v>0.26855893857710589</v>
      </c>
      <c r="D1319" s="3">
        <v>0.2736306754693833</v>
      </c>
      <c r="E1319" s="3">
        <v>0.27750149647384914</v>
      </c>
      <c r="F1319" s="3">
        <v>0.2740967178709679</v>
      </c>
      <c r="G1319" s="3">
        <v>0.27433357662970131</v>
      </c>
    </row>
    <row r="1320" spans="1:7" ht="12.75" customHeight="1">
      <c r="A1320" t="s">
        <v>4</v>
      </c>
      <c r="B1320" t="s">
        <v>71</v>
      </c>
      <c r="C1320" s="3">
        <v>1.5118587512415552E-2</v>
      </c>
      <c r="D1320" s="3">
        <v>1.6022949519830857E-2</v>
      </c>
      <c r="E1320" s="3">
        <v>1.6260748654706707E-2</v>
      </c>
      <c r="F1320" s="3">
        <v>1.5639081692489957E-2</v>
      </c>
      <c r="G1320" s="3">
        <v>1.598115355086796E-2</v>
      </c>
    </row>
    <row r="1321" spans="1:7" ht="12.75" customHeight="1">
      <c r="A1321" t="s">
        <v>4</v>
      </c>
      <c r="B1321" t="s">
        <v>368</v>
      </c>
      <c r="C1321" s="3">
        <v>0.46848689608250171</v>
      </c>
      <c r="D1321" s="3">
        <v>0.43757732721884601</v>
      </c>
      <c r="E1321" s="3">
        <v>0.40921509513074722</v>
      </c>
      <c r="F1321" s="3">
        <v>0.41336431135482032</v>
      </c>
      <c r="G1321" s="3">
        <v>0.3998705664248744</v>
      </c>
    </row>
    <row r="1322" spans="1:7" ht="12.75" customHeight="1">
      <c r="A1322" t="s">
        <v>4</v>
      </c>
      <c r="B1322" t="s">
        <v>72</v>
      </c>
      <c r="C1322" s="3">
        <v>0.36269385476020688</v>
      </c>
      <c r="D1322" s="3">
        <v>0.31673355568292771</v>
      </c>
      <c r="E1322" s="3">
        <v>0.2839354505951957</v>
      </c>
      <c r="F1322" s="3">
        <v>0.27258880481837794</v>
      </c>
      <c r="G1322" s="3">
        <v>0.2540284596201085</v>
      </c>
    </row>
    <row r="1323" spans="1:7" ht="12.75" customHeight="1">
      <c r="A1323" t="s">
        <v>4</v>
      </c>
      <c r="B1323" t="s">
        <v>73</v>
      </c>
      <c r="C1323" s="3">
        <v>0.28356805720985151</v>
      </c>
      <c r="D1323" s="3">
        <v>0.24765938344523752</v>
      </c>
      <c r="E1323" s="3">
        <v>0.2180780090811823</v>
      </c>
      <c r="F1323" s="3">
        <v>0.21205311773955474</v>
      </c>
      <c r="G1323" s="3">
        <v>0.20119040407794317</v>
      </c>
    </row>
    <row r="1324" spans="1:7" ht="12.75" customHeight="1">
      <c r="A1324" t="s">
        <v>4</v>
      </c>
      <c r="B1324" t="s">
        <v>74</v>
      </c>
      <c r="C1324" s="3">
        <v>0.65209120751102678</v>
      </c>
      <c r="D1324" s="3">
        <v>0.65000797618951434</v>
      </c>
      <c r="E1324" s="3">
        <v>0.62586754627234509</v>
      </c>
      <c r="F1324" s="3">
        <v>0.6633221669340692</v>
      </c>
      <c r="G1324" s="3">
        <v>0.64418354625044449</v>
      </c>
    </row>
    <row r="1325" spans="1:7" ht="12.75" customHeight="1">
      <c r="A1325" t="s">
        <v>4</v>
      </c>
      <c r="B1325" t="s">
        <v>75</v>
      </c>
      <c r="C1325" s="1">
        <v>13.538393639442692</v>
      </c>
      <c r="D1325" s="1">
        <v>13.366385149189595</v>
      </c>
      <c r="E1325" s="1">
        <v>12.840108678950347</v>
      </c>
      <c r="F1325" s="1">
        <v>12.756052589730974</v>
      </c>
      <c r="G1325" s="1">
        <v>12.571745742001337</v>
      </c>
    </row>
    <row r="1326" spans="1:7" ht="12.75" customHeight="1">
      <c r="A1326" t="s">
        <v>4</v>
      </c>
      <c r="B1326" t="s">
        <v>76</v>
      </c>
      <c r="C1326" s="1">
        <v>7.3864006811458394</v>
      </c>
      <c r="D1326" s="1">
        <v>7.4814543261955162</v>
      </c>
      <c r="E1326" s="1">
        <v>7.7880960746022909</v>
      </c>
      <c r="F1326" s="1">
        <v>7.8394157829439468</v>
      </c>
      <c r="G1326" s="1">
        <v>7.954344770584</v>
      </c>
    </row>
    <row r="1327" spans="1:7" ht="12.75" customHeight="1">
      <c r="A1327" t="s">
        <v>4</v>
      </c>
      <c r="B1327" t="s">
        <v>77</v>
      </c>
      <c r="C1327" s="1">
        <v>5.8524347768728457</v>
      </c>
      <c r="D1327" s="1">
        <v>5.9323319107998032</v>
      </c>
      <c r="E1327" s="1">
        <v>6.1744592282579074</v>
      </c>
      <c r="F1327" s="1">
        <v>6.0863862164608813</v>
      </c>
      <c r="G1327" s="1">
        <v>6.278787407778152</v>
      </c>
    </row>
    <row r="1328" spans="1:7" ht="12.75" customHeight="1">
      <c r="A1328" t="s">
        <v>4</v>
      </c>
      <c r="B1328" t="s">
        <v>78</v>
      </c>
      <c r="C1328" s="3">
        <v>5.5650915141160363E-2</v>
      </c>
      <c r="D1328" s="3">
        <v>3.3063953170079388E-2</v>
      </c>
      <c r="E1328" s="3">
        <v>3.9054588045364387E-2</v>
      </c>
      <c r="F1328" s="3">
        <v>1.8677000315807872E-2</v>
      </c>
      <c r="G1328" s="3">
        <v>3.3813460299593846E-2</v>
      </c>
    </row>
    <row r="1329" spans="1:7" ht="12.75" customHeight="1">
      <c r="A1329" t="s">
        <v>4</v>
      </c>
      <c r="B1329" t="s">
        <v>79</v>
      </c>
      <c r="C1329" s="3">
        <v>0.27590224778496864</v>
      </c>
      <c r="D1329" s="3">
        <v>0.29904581780942247</v>
      </c>
      <c r="E1329" s="3">
        <v>0.30143231692995054</v>
      </c>
      <c r="F1329" s="3">
        <v>0.3053437425089261</v>
      </c>
      <c r="G1329" s="3">
        <v>0.31634588140456443</v>
      </c>
    </row>
    <row r="1330" spans="1:7" ht="12.75" customHeight="1">
      <c r="A1330" t="s">
        <v>4</v>
      </c>
      <c r="B1330" t="s">
        <v>80</v>
      </c>
      <c r="C1330" s="2">
        <v>14294.218362982587</v>
      </c>
      <c r="D1330" s="2">
        <v>14944.902245881836</v>
      </c>
      <c r="E1330" s="2">
        <v>15566.507687609012</v>
      </c>
      <c r="F1330" s="2">
        <v>16097.715359522417</v>
      </c>
      <c r="G1330" s="2">
        <v>16351.780951139375</v>
      </c>
    </row>
    <row r="1331" spans="1:7" ht="12.75" customHeight="1">
      <c r="A1331" t="s">
        <v>4</v>
      </c>
      <c r="B1331" t="s">
        <v>81</v>
      </c>
      <c r="C1331" s="2">
        <v>65422.118629288241</v>
      </c>
      <c r="D1331" s="2">
        <v>66067.454705873533</v>
      </c>
      <c r="E1331" s="2">
        <v>67435.472878776709</v>
      </c>
      <c r="F1331" s="2">
        <v>67848.876378762856</v>
      </c>
      <c r="G1331" s="2">
        <v>70084.562309483095</v>
      </c>
    </row>
    <row r="1332" spans="1:7" ht="12.75" customHeight="1">
      <c r="A1332" t="s">
        <v>4</v>
      </c>
      <c r="B1332" t="s">
        <v>82</v>
      </c>
      <c r="C1332" s="2">
        <v>85210.809416109129</v>
      </c>
      <c r="D1332" s="2">
        <v>84930.414971598642</v>
      </c>
      <c r="E1332" s="2">
        <v>86796.410879405812</v>
      </c>
      <c r="F1332" s="2">
        <v>87362.446740783824</v>
      </c>
      <c r="G1332" s="2">
        <v>89721.552619848473</v>
      </c>
    </row>
    <row r="1333" spans="1:7" ht="12.75" customHeight="1">
      <c r="A1333" t="s">
        <v>4</v>
      </c>
      <c r="B1333" t="s">
        <v>83</v>
      </c>
      <c r="C1333" s="3">
        <v>0.30247707046836386</v>
      </c>
      <c r="D1333" s="3">
        <v>0.2855106247047256</v>
      </c>
      <c r="E1333" s="3">
        <v>0.28709614233494229</v>
      </c>
      <c r="F1333" s="3">
        <v>0.2876005839641041</v>
      </c>
      <c r="G1333" s="3">
        <v>0.2801899542962305</v>
      </c>
    </row>
    <row r="1334" spans="1:7" ht="12.75" customHeight="1">
      <c r="A1334" t="s">
        <v>4</v>
      </c>
      <c r="B1334" t="s">
        <v>84</v>
      </c>
      <c r="C1334" s="3">
        <v>0.57761716705497057</v>
      </c>
      <c r="D1334" s="3">
        <v>0.57694500955613548</v>
      </c>
      <c r="E1334" s="3">
        <v>0.5726871043208781</v>
      </c>
      <c r="F1334" s="3">
        <v>0.57596472962660816</v>
      </c>
      <c r="G1334" s="3">
        <v>0.57294701097850498</v>
      </c>
    </row>
    <row r="1335" spans="1:7" ht="12.75" customHeight="1">
      <c r="A1335" t="s">
        <v>4</v>
      </c>
      <c r="B1335" t="s">
        <v>85</v>
      </c>
      <c r="C1335" s="3">
        <v>4.9817182832780506E-2</v>
      </c>
      <c r="D1335" s="3">
        <v>4.7538010464234684E-2</v>
      </c>
      <c r="E1335" s="3">
        <v>5.0457520859583445E-2</v>
      </c>
      <c r="F1335" s="3">
        <v>4.6944560599267375E-2</v>
      </c>
      <c r="G1335" s="3">
        <v>5.2943673210254491E-2</v>
      </c>
    </row>
    <row r="1336" spans="1:7" ht="12.75" customHeight="1">
      <c r="A1336" t="s">
        <v>4</v>
      </c>
      <c r="B1336" t="s">
        <v>86</v>
      </c>
      <c r="C1336" s="2">
        <v>712.09768964039199</v>
      </c>
      <c r="D1336" s="2">
        <v>710.45091935169512</v>
      </c>
      <c r="E1336" s="2">
        <v>785.44738635839781</v>
      </c>
      <c r="F1336" s="2">
        <v>755.70017420485738</v>
      </c>
      <c r="G1336" s="2">
        <v>865.72334708278731</v>
      </c>
    </row>
    <row r="1337" spans="1:7" ht="12.75" customHeight="1">
      <c r="A1337" t="s">
        <v>4</v>
      </c>
      <c r="B1337" t="s">
        <v>87</v>
      </c>
      <c r="C1337" s="3">
        <v>0.54400514309409609</v>
      </c>
      <c r="D1337" s="3">
        <v>0.57305221212872348</v>
      </c>
      <c r="E1337" s="3">
        <v>0.6002311753879116</v>
      </c>
      <c r="F1337" s="3">
        <v>0.59601556409688128</v>
      </c>
      <c r="G1337" s="3">
        <v>0.60921755442689651</v>
      </c>
    </row>
    <row r="1338" spans="1:7" ht="12.75" customHeight="1">
      <c r="A1338" t="s">
        <v>4</v>
      </c>
      <c r="B1338" t="s">
        <v>88</v>
      </c>
      <c r="C1338" s="1">
        <v>4.1961620285289536</v>
      </c>
      <c r="D1338" s="1">
        <v>3.6627806017055304</v>
      </c>
      <c r="E1338" s="1">
        <v>4.0967348031634119</v>
      </c>
      <c r="F1338" s="1">
        <v>3.8200851471027817</v>
      </c>
      <c r="G1338" s="1">
        <v>4.0389812183698339</v>
      </c>
    </row>
    <row r="1339" spans="1:7" ht="12.75" customHeight="1">
      <c r="A1339" t="s">
        <v>4</v>
      </c>
      <c r="B1339" t="s">
        <v>89</v>
      </c>
      <c r="C1339" s="1">
        <v>58.015648801370702</v>
      </c>
      <c r="D1339" s="1">
        <v>63.380229682412562</v>
      </c>
      <c r="E1339" s="1">
        <v>54.386085503980645</v>
      </c>
      <c r="F1339" s="1">
        <v>56.097691181744885</v>
      </c>
      <c r="G1339" s="1">
        <v>54.441515047082085</v>
      </c>
    </row>
    <row r="1340" spans="1:7" ht="12.75" customHeight="1">
      <c r="A1340" t="s">
        <v>4</v>
      </c>
      <c r="B1340" t="s">
        <v>90</v>
      </c>
      <c r="C1340" s="1">
        <v>43.361194582500147</v>
      </c>
      <c r="D1340" s="1">
        <v>42.925046491790333</v>
      </c>
      <c r="E1340" s="1">
        <v>43.885750264483889</v>
      </c>
      <c r="F1340" s="1">
        <v>46.224892882958478</v>
      </c>
      <c r="G1340" s="1">
        <v>46.947250244253169</v>
      </c>
    </row>
    <row r="1341" spans="1:7" ht="12.75" customHeight="1">
      <c r="A1341" t="s">
        <v>4</v>
      </c>
      <c r="B1341" t="s">
        <v>91</v>
      </c>
      <c r="C1341" s="1">
        <v>191.95308876071087</v>
      </c>
      <c r="D1341" s="1">
        <v>175.83259636046748</v>
      </c>
      <c r="E1341" s="1">
        <v>171.77297294423769</v>
      </c>
      <c r="F1341" s="1">
        <v>154.7336032642541</v>
      </c>
      <c r="G1341" s="1">
        <v>164.1707547431167</v>
      </c>
    </row>
    <row r="1342" spans="1:7" ht="12.75" customHeight="1">
      <c r="A1342" t="s">
        <v>4</v>
      </c>
      <c r="B1342" t="s">
        <v>92</v>
      </c>
      <c r="C1342" s="3">
        <v>7.524105134543263E-2</v>
      </c>
      <c r="D1342" s="3">
        <v>5.7609266922354047E-2</v>
      </c>
      <c r="E1342" s="3">
        <v>7.31304509286958E-2</v>
      </c>
      <c r="F1342" s="3">
        <v>5.4085925662260462E-2</v>
      </c>
      <c r="G1342" s="3">
        <v>7.4404210368576973E-2</v>
      </c>
    </row>
    <row r="1343" spans="1:7" ht="12.75" customHeight="1">
      <c r="A1343" t="s">
        <v>4</v>
      </c>
      <c r="B1343" t="s">
        <v>93</v>
      </c>
      <c r="C1343" s="1">
        <v>1.8938660552670505</v>
      </c>
      <c r="D1343" s="1">
        <v>1.8888672503173187</v>
      </c>
      <c r="E1343" s="1">
        <v>1.9092390117751465</v>
      </c>
      <c r="F1343" s="1">
        <v>1.8207368429520174</v>
      </c>
      <c r="G1343" s="1">
        <v>1.941652915328312</v>
      </c>
    </row>
    <row r="1344" spans="1:7" ht="12.75" customHeight="1">
      <c r="A1344" t="s">
        <v>4</v>
      </c>
      <c r="B1344" t="s">
        <v>94</v>
      </c>
      <c r="C1344" s="4">
        <v>0.31590869516063097</v>
      </c>
      <c r="D1344" s="4">
        <v>0.25559511177362315</v>
      </c>
      <c r="E1344" s="4">
        <v>0.30154893204992289</v>
      </c>
      <c r="F1344" s="4">
        <v>0.24097783383860275</v>
      </c>
      <c r="G1344" s="4">
        <v>0.30083299475992509</v>
      </c>
    </row>
    <row r="1345" spans="1:7" ht="12.75" customHeight="1">
      <c r="A1345" t="s">
        <v>4</v>
      </c>
      <c r="B1345" t="s">
        <v>95</v>
      </c>
      <c r="C1345" s="2">
        <v>25153.222679939019</v>
      </c>
      <c r="D1345" s="2">
        <v>26119.69588866748</v>
      </c>
      <c r="E1345" s="2">
        <v>27678.99067156516</v>
      </c>
      <c r="F1345" s="2">
        <v>28262.586565463855</v>
      </c>
      <c r="G1345" s="2">
        <v>28886.544850880218</v>
      </c>
    </row>
    <row r="1346" spans="1:7" ht="12.75" customHeight="1">
      <c r="A1346" t="s">
        <v>4</v>
      </c>
      <c r="B1346" t="s">
        <v>96</v>
      </c>
      <c r="C1346" s="2">
        <v>891.46656216191241</v>
      </c>
      <c r="D1346" s="2">
        <v>928.8020406566261</v>
      </c>
      <c r="E1346" s="2">
        <v>891.99018856936596</v>
      </c>
      <c r="F1346" s="2">
        <v>2010.6177783851695</v>
      </c>
      <c r="G1346" s="2">
        <v>974.65692065259111</v>
      </c>
    </row>
    <row r="1347" spans="1:7" ht="12.75" customHeight="1">
      <c r="A1347" t="s">
        <v>4</v>
      </c>
      <c r="B1347" t="s">
        <v>97</v>
      </c>
      <c r="C1347" s="2">
        <v>29075.319407219231</v>
      </c>
      <c r="D1347" s="2">
        <v>29834.973383122677</v>
      </c>
      <c r="E1347" s="2">
        <v>31780.144318785387</v>
      </c>
      <c r="F1347" s="2">
        <v>32367.239910736993</v>
      </c>
      <c r="G1347" s="2">
        <v>33105.008757097661</v>
      </c>
    </row>
    <row r="1348" spans="1:7" ht="12.75" customHeight="1">
      <c r="A1348" t="s">
        <v>4</v>
      </c>
      <c r="B1348" t="s">
        <v>98</v>
      </c>
      <c r="C1348" s="2">
        <v>13621.406140886964</v>
      </c>
      <c r="D1348" s="2">
        <v>13055.107894097147</v>
      </c>
      <c r="E1348" s="2">
        <v>13004.914790787163</v>
      </c>
      <c r="F1348" s="2">
        <v>13379.461844839965</v>
      </c>
      <c r="G1348" s="2">
        <v>13237.718597279567</v>
      </c>
    </row>
    <row r="1349" spans="1:7" ht="12.75" customHeight="1">
      <c r="A1349" t="s">
        <v>4</v>
      </c>
      <c r="B1349" t="s">
        <v>105</v>
      </c>
      <c r="C1349" s="3">
        <v>0.43916624822408196</v>
      </c>
      <c r="D1349" s="3">
        <v>0.44703917805799642</v>
      </c>
      <c r="E1349" s="3">
        <v>0.44328232507070647</v>
      </c>
      <c r="F1349" s="3">
        <v>0.4627916218890854</v>
      </c>
      <c r="G1349" s="3">
        <v>0.45041900015766517</v>
      </c>
    </row>
    <row r="1350" spans="1:7" ht="12.75" customHeight="1">
      <c r="A1350" t="s">
        <v>4</v>
      </c>
      <c r="B1350" t="s">
        <v>106</v>
      </c>
      <c r="C1350" s="3">
        <v>0.17175921933281196</v>
      </c>
      <c r="D1350" s="3">
        <v>0.17008084638404616</v>
      </c>
      <c r="E1350" s="3">
        <v>0.16949187639311952</v>
      </c>
      <c r="F1350" s="3">
        <v>0.16214764469390205</v>
      </c>
      <c r="G1350" s="3">
        <v>0.16366491810144665</v>
      </c>
    </row>
    <row r="1351" spans="1:7" ht="12.75" customHeight="1">
      <c r="A1351" t="s">
        <v>4</v>
      </c>
      <c r="B1351" t="s">
        <v>107</v>
      </c>
      <c r="C1351" s="3">
        <v>0.38907453244310625</v>
      </c>
      <c r="D1351" s="3">
        <v>0.38287997555795772</v>
      </c>
      <c r="E1351" s="3">
        <v>0.38722579853617406</v>
      </c>
      <c r="F1351" s="3">
        <v>0.37506073341701279</v>
      </c>
      <c r="G1351" s="3">
        <v>0.38591608174088826</v>
      </c>
    </row>
    <row r="1352" spans="1:7" ht="12.75" customHeight="1">
      <c r="A1352" t="s">
        <v>4</v>
      </c>
      <c r="B1352" t="s">
        <v>99</v>
      </c>
      <c r="C1352" s="3">
        <v>0</v>
      </c>
      <c r="D1352" s="3">
        <v>0</v>
      </c>
      <c r="E1352" s="3">
        <v>0</v>
      </c>
      <c r="F1352" s="3">
        <v>0</v>
      </c>
      <c r="G1352" s="3">
        <v>0</v>
      </c>
    </row>
    <row r="1353" spans="1:7" ht="12.75" customHeight="1">
      <c r="A1353" t="s">
        <v>4</v>
      </c>
      <c r="B1353" t="s">
        <v>108</v>
      </c>
      <c r="C1353" s="3">
        <v>0.34098156004957664</v>
      </c>
      <c r="D1353" s="3">
        <v>0.3525758111072218</v>
      </c>
      <c r="E1353" s="3">
        <v>0.34153838990633889</v>
      </c>
      <c r="F1353" s="3">
        <v>0.3495333665780207</v>
      </c>
      <c r="G1353" s="3">
        <v>0.33621296117756072</v>
      </c>
    </row>
    <row r="1354" spans="1:7" ht="12.75" customHeight="1">
      <c r="A1354" t="s">
        <v>4</v>
      </c>
      <c r="B1354" t="s">
        <v>109</v>
      </c>
      <c r="C1354" s="3">
        <v>0.11588956854342672</v>
      </c>
      <c r="D1354" s="3">
        <v>0.11588575584943533</v>
      </c>
      <c r="E1354" s="3">
        <v>0.11509258532090559</v>
      </c>
      <c r="F1354" s="3">
        <v>0.10662640069682543</v>
      </c>
      <c r="G1354" s="3">
        <v>0.1103410691627988</v>
      </c>
    </row>
    <row r="1355" spans="1:7" ht="12.75" customHeight="1">
      <c r="A1355" t="s">
        <v>4</v>
      </c>
      <c r="B1355" t="s">
        <v>110</v>
      </c>
      <c r="C1355" s="3">
        <v>0.54312887140699673</v>
      </c>
      <c r="D1355" s="3">
        <v>0.53153843304334292</v>
      </c>
      <c r="E1355" s="3">
        <v>0.54336902477275573</v>
      </c>
      <c r="F1355" s="3">
        <v>0.54384023272515414</v>
      </c>
      <c r="G1355" s="3">
        <v>0.55344596965964044</v>
      </c>
    </row>
    <row r="1356" spans="1:7" ht="12.75" customHeight="1">
      <c r="A1356" t="s">
        <v>4</v>
      </c>
      <c r="B1356" t="s">
        <v>100</v>
      </c>
      <c r="C1356" s="5">
        <v>0</v>
      </c>
      <c r="D1356" s="5">
        <v>0</v>
      </c>
      <c r="E1356" s="5">
        <v>0</v>
      </c>
      <c r="F1356" s="5">
        <v>0</v>
      </c>
      <c r="G1356" s="5">
        <v>0</v>
      </c>
    </row>
    <row r="1357" spans="1:7" ht="12.75" customHeight="1">
      <c r="A1357" t="s">
        <v>4</v>
      </c>
      <c r="B1357" t="s">
        <v>101</v>
      </c>
      <c r="C1357" s="2">
        <v>-43032446.679999992</v>
      </c>
      <c r="D1357" s="2">
        <v>-45880523.899999991</v>
      </c>
      <c r="E1357" s="2">
        <v>-44403871.838833734</v>
      </c>
      <c r="F1357" s="2">
        <v>-45031466.55671712</v>
      </c>
      <c r="G1357" s="2">
        <v>-46571629.913215593</v>
      </c>
    </row>
  </sheetData>
  <mergeCells count="2">
    <mergeCell ref="A1:A2"/>
    <mergeCell ref="B1:B2"/>
  </mergeCells>
  <pageMargins left="0.7" right="0.7" top="0.75" bottom="0.75" header="0.3" footer="0.3"/>
  <pageSetup scale="7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2:B5"/>
  <sheetViews>
    <sheetView workbookViewId="0">
      <selection activeCell="B4" sqref="B4"/>
    </sheetView>
  </sheetViews>
  <sheetFormatPr defaultRowHeight="12.75"/>
  <sheetData>
    <row r="2" spans="1:2" ht="12.75" customHeight="1">
      <c r="A2" t="s">
        <v>17</v>
      </c>
    </row>
    <row r="3" spans="1:2" ht="12.75" customHeight="1">
      <c r="A3" t="s">
        <v>18</v>
      </c>
      <c r="B3" s="246" t="s">
        <v>520</v>
      </c>
    </row>
    <row r="4" spans="1:2" ht="12.75" customHeight="1"/>
    <row r="5" spans="1:2" ht="12.75" customHeight="1">
      <c r="A5" t="s">
        <v>19</v>
      </c>
      <c r="B5" t="s">
        <v>20</v>
      </c>
    </row>
  </sheetData>
  <pageMargins left="0.7" right="0.7" top="0.75" bottom="0.75" header="0.3" footer="0.3"/>
  <pageSetup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AM119"/>
  <sheetViews>
    <sheetView zoomScale="85" zoomScaleNormal="85" workbookViewId="0">
      <pane xSplit="4" ySplit="6" topLeftCell="E7" activePane="bottomRight" state="frozen"/>
      <selection pane="topRight" activeCell="D1" sqref="D1"/>
      <selection pane="bottomLeft" activeCell="A7" sqref="A7"/>
      <selection pane="bottomRight" activeCell="AL7" sqref="AL7"/>
    </sheetView>
  </sheetViews>
  <sheetFormatPr defaultRowHeight="12.75" outlineLevelCol="1"/>
  <cols>
    <col min="1" max="1" width="75.28515625" style="193" hidden="1" customWidth="1" outlineLevel="1"/>
    <col min="2" max="2" width="54.7109375" style="193" hidden="1" customWidth="1" outlineLevel="1"/>
    <col min="3" max="3" width="9.140625" style="193" customWidth="1" collapsed="1"/>
    <col min="4" max="4" width="67.5703125" style="193" customWidth="1"/>
    <col min="5" max="5" width="14.28515625" style="194" customWidth="1"/>
    <col min="6" max="6" width="1" style="194" customWidth="1"/>
    <col min="7" max="7" width="14.28515625" style="194" customWidth="1"/>
    <col min="8" max="8" width="0.5703125" style="194" customWidth="1"/>
    <col min="9" max="9" width="14.28515625" style="194" customWidth="1"/>
    <col min="10" max="10" width="0.85546875" style="194" customWidth="1"/>
    <col min="11" max="11" width="14.28515625" style="194" customWidth="1"/>
    <col min="12" max="12" width="0.7109375" style="194" customWidth="1"/>
    <col min="13" max="13" width="13.7109375" style="195" hidden="1" customWidth="1" outlineLevel="1"/>
    <col min="14" max="14" width="0.42578125" style="195" hidden="1" customWidth="1" outlineLevel="1"/>
    <col min="15" max="15" width="13.7109375" style="175" customWidth="1" collapsed="1"/>
    <col min="16" max="16" width="0.85546875" style="175" customWidth="1"/>
    <col min="17" max="17" width="13.7109375" style="175" hidden="1" customWidth="1" outlineLevel="1"/>
    <col min="18" max="18" width="0.5703125" style="175" hidden="1" customWidth="1" outlineLevel="1"/>
    <col min="19" max="19" width="13.7109375" style="175" customWidth="1" collapsed="1"/>
    <col min="20" max="20" width="0.85546875" style="175" customWidth="1"/>
    <col min="21" max="21" width="13.7109375" style="175" hidden="1" customWidth="1" outlineLevel="1"/>
    <col min="22" max="22" width="0.7109375" style="175" hidden="1" customWidth="1" outlineLevel="1"/>
    <col min="23" max="23" width="13.7109375" style="175" customWidth="1" collapsed="1"/>
    <col min="24" max="24" width="1" style="175" customWidth="1"/>
    <col min="25" max="25" width="13.85546875" style="175" customWidth="1"/>
    <col min="26" max="26" width="0.85546875" style="175" customWidth="1"/>
    <col min="27" max="27" width="14" style="175" customWidth="1"/>
    <col min="28" max="28" width="1.140625" style="175" customWidth="1"/>
    <col min="29" max="29" width="14.140625" style="175" hidden="1" customWidth="1"/>
    <col min="30" max="30" width="0.85546875" style="175" hidden="1" customWidth="1"/>
    <col min="31" max="31" width="15.140625" style="175" customWidth="1"/>
    <col min="32" max="32" width="0.5703125" style="175" customWidth="1"/>
    <col min="33" max="33" width="0.42578125" style="289" customWidth="1"/>
    <col min="34" max="34" width="16" style="284" bestFit="1" customWidth="1"/>
    <col min="35" max="35" width="1.140625" style="284" customWidth="1"/>
    <col min="36" max="36" width="16" style="284" bestFit="1" customWidth="1"/>
    <col min="37" max="37" width="1.5703125" style="284" customWidth="1"/>
    <col min="38" max="38" width="13.7109375" style="278" customWidth="1"/>
    <col min="39" max="16384" width="9.140625" style="278"/>
  </cols>
  <sheetData>
    <row r="1" spans="1:39">
      <c r="C1" s="187"/>
      <c r="D1" s="188" t="str">
        <f>+[1]STAT!$D$1</f>
        <v>COPLEY HOSPITAL</v>
      </c>
      <c r="E1" s="189"/>
      <c r="F1" s="189"/>
      <c r="G1" s="189"/>
      <c r="H1" s="189"/>
      <c r="I1" s="189"/>
      <c r="J1" s="189"/>
      <c r="K1" s="189"/>
      <c r="L1" s="189"/>
      <c r="M1" s="190"/>
      <c r="N1" s="190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285"/>
      <c r="AH1" s="277"/>
      <c r="AI1" s="277"/>
      <c r="AJ1" s="277"/>
      <c r="AK1" s="277"/>
      <c r="AL1" s="277"/>
    </row>
    <row r="2" spans="1:39">
      <c r="C2" s="187"/>
      <c r="D2" s="191" t="s">
        <v>511</v>
      </c>
      <c r="E2" s="189"/>
      <c r="F2" s="189"/>
      <c r="G2" s="189"/>
      <c r="H2" s="189"/>
      <c r="I2" s="189"/>
      <c r="J2" s="189"/>
      <c r="K2" s="189"/>
      <c r="L2" s="189"/>
      <c r="M2" s="190"/>
      <c r="N2" s="190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285"/>
      <c r="AH2" s="277"/>
      <c r="AI2" s="277"/>
      <c r="AJ2" s="277"/>
      <c r="AK2" s="277"/>
      <c r="AL2" s="277"/>
    </row>
    <row r="3" spans="1:39" ht="13.5" thickBot="1">
      <c r="C3" s="187"/>
      <c r="D3" s="192" t="s">
        <v>148</v>
      </c>
      <c r="E3" s="189"/>
      <c r="F3" s="189"/>
      <c r="G3" s="189"/>
      <c r="H3" s="189"/>
      <c r="I3" s="189"/>
      <c r="J3" s="189"/>
      <c r="K3" s="189"/>
      <c r="L3" s="189"/>
      <c r="M3" s="190"/>
      <c r="N3" s="190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285"/>
      <c r="AH3" s="295" t="s">
        <v>503</v>
      </c>
      <c r="AI3" s="277"/>
      <c r="AJ3" s="295" t="s">
        <v>504</v>
      </c>
      <c r="AK3" s="277"/>
      <c r="AL3" s="295" t="s">
        <v>505</v>
      </c>
    </row>
    <row r="5" spans="1:39">
      <c r="A5" s="196"/>
      <c r="B5" s="279"/>
      <c r="C5" s="196"/>
      <c r="D5" s="196"/>
      <c r="E5" s="411" t="str">
        <f>"Ingenix/Optimum Almanac of Hospital Indicators ("&amp;'[1]Report Data'!G1&amp;" Data)"</f>
        <v>Ingenix/Optimum Almanac of Hospital Indicators (2015 Data)</v>
      </c>
      <c r="F5" s="411"/>
      <c r="G5" s="411"/>
      <c r="H5" s="411"/>
      <c r="I5" s="411"/>
      <c r="J5" s="411"/>
      <c r="K5" s="411"/>
      <c r="L5" s="411"/>
      <c r="M5" s="197"/>
      <c r="N5" s="197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410" t="s">
        <v>280</v>
      </c>
      <c r="AI5" s="410"/>
      <c r="AJ5" s="410" t="s">
        <v>280</v>
      </c>
      <c r="AK5" s="410"/>
      <c r="AL5" s="290" t="s">
        <v>280</v>
      </c>
      <c r="AM5" s="291"/>
    </row>
    <row r="6" spans="1:39" ht="25.5">
      <c r="A6" s="280" t="s">
        <v>391</v>
      </c>
      <c r="B6" s="280" t="s">
        <v>392</v>
      </c>
      <c r="C6" s="198" t="s">
        <v>281</v>
      </c>
      <c r="D6" s="198" t="s">
        <v>282</v>
      </c>
      <c r="E6" s="199" t="s">
        <v>41</v>
      </c>
      <c r="F6" s="199"/>
      <c r="G6" s="199" t="s">
        <v>42</v>
      </c>
      <c r="H6" s="199"/>
      <c r="I6" s="199" t="s">
        <v>43</v>
      </c>
      <c r="J6" s="199"/>
      <c r="K6" s="198" t="s">
        <v>44</v>
      </c>
      <c r="L6" s="198"/>
      <c r="M6" s="200" t="str">
        <f>'[1]Report Data'!C1&amp;IF(ISERROR(FIND("Budget",'[1]Report Data'!C2)),IF(ISERROR(FIND("Actual",'[1]Report Data'!C2)),IF(ISERROR(FIND("Projection",'[1]Report Data'!C2)),'[1]Report Data'!C2,"P"),"A"),"B")</f>
        <v>2014B</v>
      </c>
      <c r="N6" s="200"/>
      <c r="O6" s="182" t="str">
        <f>'[1]Report Data'!C1&amp;IF(ISERROR(FIND("Budget",'[1]Report Data'!E2)),IF(ISERROR(FIND("Actual",'[1]Report Data'!E2)),IF(ISERROR(FIND("Projection",'[1]Report Data'!E2)),'[1]Report Data'!E2,"P"),"A"),"B")</f>
        <v>2014A</v>
      </c>
      <c r="P6" s="182"/>
      <c r="Q6" s="182" t="str">
        <f>'[1]Report Data'!G1&amp;IF(ISERROR(FIND("Budget",'[1]Report Data'!G2)),IF(ISERROR(FIND("Actual",'[1]Report Data'!G2)),IF(ISERROR(FIND("Projection",'[1]Report Data'!G2)),'[1]Report Data'!G2,"P"),"A"),"B")</f>
        <v>2015B</v>
      </c>
      <c r="R6" s="182"/>
      <c r="S6" s="182" t="str">
        <f>'[1]Report Data'!G1&amp;IF(ISERROR(FIND("Budget",'[1]Report Data'!I2)),IF(ISERROR(FIND("Actual",'[1]Report Data'!I2)),IF(ISERROR(FIND("Projection",'[1]Report Data'!I2)),'[1]Report Data'!I2,"P"),"A"),"B")</f>
        <v>2015A</v>
      </c>
      <c r="T6" s="182"/>
      <c r="U6" s="182" t="str">
        <f>'[1]Report Data'!K1&amp;IF(ISERROR(FIND("Budget",'[1]Report Data'!K2)),IF(ISERROR(FIND("Actual",'[1]Report Data'!K2)),IF(ISERROR(FIND("Projection",'[1]Report Data'!K2)),'[1]Report Data'!K2,"P"),"A"),"B")</f>
        <v>2016B</v>
      </c>
      <c r="V6" s="182"/>
      <c r="W6" s="182" t="str">
        <f>'[1]Report Data'!K1&amp;IF(ISERROR(FIND("Budget",'[1]Report Data'!M2)),IF(ISERROR(FIND("Actual",'[1]Report Data'!M2)),IF(ISERROR(FIND("Projection",'[1]Report Data'!M2)),'[1]Report Data'!M2,"P"),"A"),"B")</f>
        <v>2016A</v>
      </c>
      <c r="X6" s="182"/>
      <c r="Y6" s="182" t="str">
        <f>'[1]Report Data'!O1&amp;IF(ISERROR(FIND("Budget",'[1]Report Data'!O2)),IF(ISERROR(FIND("Actual",'[1]Report Data'!O2)),IF(ISERROR(FIND("Projection",'[1]Report Data'!O2)),'[1]Report Data'!O2,"P"),"A"),"B")</f>
        <v>2017B</v>
      </c>
      <c r="Z6" s="182"/>
      <c r="AA6" s="182" t="str">
        <f>'[1]Report Data'!O1&amp;MID('[1]Report Data'!Q2,1,1)</f>
        <v>2017P</v>
      </c>
      <c r="AB6" s="182"/>
      <c r="AC6" s="182" t="str">
        <f>'[1]Report Data'!S1&amp;IF(ISERROR(FIND("Budget",'[1]Report Data'!S2)),IF(ISERROR(FIND("Actual",'[1]Report Data'!S2)),IF(ISERROR(FIND("Projection",'[1]Report Data'!S2)),'[1]Report Data'!S2,"P"),"A"),"B")</f>
        <v>2018B</v>
      </c>
      <c r="AD6" s="181"/>
      <c r="AE6" s="182" t="str">
        <f>'[1]Report Data'!S1&amp;IF(ISERROR(FIND("Budget",'[1]Report Data'!S2)),IF(ISERROR(FIND("Actual",'[1]Report Data'!S2)),IF(ISERROR(FIND("Projection",'[1]Report Data'!S2)),'[1]Report Data'!S2,"P"),"A"),"B")</f>
        <v>2018B</v>
      </c>
      <c r="AF6" s="181"/>
      <c r="AG6" s="181"/>
      <c r="AH6" s="281" t="str">
        <f>Y6</f>
        <v>2017B</v>
      </c>
      <c r="AI6" s="281"/>
      <c r="AJ6" s="281" t="str">
        <f>AA6</f>
        <v>2017P</v>
      </c>
      <c r="AK6" s="281"/>
      <c r="AL6" s="281" t="str">
        <f>AE6</f>
        <v>2018B</v>
      </c>
    </row>
    <row r="7" spans="1:39" ht="15">
      <c r="A7" s="278" t="s">
        <v>393</v>
      </c>
      <c r="B7" s="242" t="s">
        <v>394</v>
      </c>
      <c r="C7" s="201" t="s">
        <v>283</v>
      </c>
      <c r="D7" s="202" t="str">
        <f>"  "&amp;UPPER(MID(A7,FIND("]",A7)+1,LEN(A7)-FIND("]",A7)+1))</f>
        <v xml:space="preserve">   AVERAGE DAILY CENSUS</v>
      </c>
      <c r="E7" s="203" t="e">
        <f>IF(SUMIFS('[1]Report Data'!$I:$I,'[1]Report Data'!$A:$A,[1]STAT!$B7,'[1]Report Data'!$B:$B,[1]STAT!E$6)=0,"N/A",SUMIFS('[1]Report Data'!$I:$I,'[1]Report Data'!$A:$A,[1]STAT!$B7,'[1]Report Data'!$B:$B,[1]STAT!E$6))</f>
        <v>#VALUE!</v>
      </c>
      <c r="F7" s="201"/>
      <c r="G7" s="201" t="e">
        <f>IF(SUMIFS('[1]Report Data'!$I:$I,'[1]Report Data'!$A:$A,[1]STAT!$B7,'[1]Report Data'!$B:$B,[1]STAT!G$6)=0,"N/A",SUMIFS('[1]Report Data'!$I:$I,'[1]Report Data'!$A:$A,[1]STAT!$B7,'[1]Report Data'!$B:$B,[1]STAT!G$6))</f>
        <v>#VALUE!</v>
      </c>
      <c r="H7" s="201"/>
      <c r="I7" s="201" t="e">
        <f>IF(SUMIFS('[1]Report Data'!$I:$I,'[1]Report Data'!$A:$A,[1]STAT!$B7,'[1]Report Data'!$B:$B,[1]STAT!I$6)=0,"N/A",SUMIFS('[1]Report Data'!$I:$I,'[1]Report Data'!$A:$A,[1]STAT!$B7,'[1]Report Data'!$B:$B,[1]STAT!I$6))</f>
        <v>#VALUE!</v>
      </c>
      <c r="J7" s="201"/>
      <c r="K7" s="201" t="e">
        <f>IF(SUMIFS('[1]Report Data'!$I:$I,'[1]Report Data'!$A:$A,[1]STAT!$B7,'[1]Report Data'!$B:$B,[1]STAT!K$6)=0,"N/A",SUMIFS('[1]Report Data'!$I:$I,'[1]Report Data'!$A:$A,[1]STAT!$B7,'[1]Report Data'!$B:$B,[1]STAT!K$6))</f>
        <v>#VALUE!</v>
      </c>
      <c r="L7" s="201"/>
      <c r="M7" s="204" t="e">
        <f>SUMIF('[1]Report Data'!$A:$A,[1]STAT!$A7,'[1]Report Data'!C:C)</f>
        <v>#VALUE!</v>
      </c>
      <c r="N7" s="204"/>
      <c r="O7" s="180" t="e">
        <f>SUMIF('[1]Report Data'!$A:$A,[1]STAT!$A7,'[1]Report Data'!E:E)</f>
        <v>#VALUE!</v>
      </c>
      <c r="P7" s="180"/>
      <c r="Q7" s="180" t="e">
        <f>SUMIF('[1]Report Data'!$A:$A,[1]STAT!$A7,'[1]Report Data'!G:G)</f>
        <v>#VALUE!</v>
      </c>
      <c r="R7" s="180"/>
      <c r="S7" s="180" t="e">
        <f>SUMIF('[1]Report Data'!$A:$A,[1]STAT!$A7,'[1]Report Data'!I:I)</f>
        <v>#VALUE!</v>
      </c>
      <c r="T7" s="180"/>
      <c r="U7" s="180" t="e">
        <f>SUMIF('[1]Report Data'!$A:$A,[1]STAT!$A7,'[1]Report Data'!K:K)</f>
        <v>#VALUE!</v>
      </c>
      <c r="V7" s="180"/>
      <c r="W7" s="180" t="e">
        <f>SUMIF('[1]Report Data'!$A:$A,[1]STAT!$A7,'[1]Report Data'!M:M)</f>
        <v>#VALUE!</v>
      </c>
      <c r="X7" s="180"/>
      <c r="Y7" s="180" t="e">
        <f>SUMIF('[1]Report Data'!$A:$A,[1]STAT!$A7,'[1]Report Data'!O:O)</f>
        <v>#VALUE!</v>
      </c>
      <c r="Z7" s="180"/>
      <c r="AA7" s="180" t="e">
        <f>SUMIF('[1]Report Data'!$A:$A,[1]STAT!$A7,'[1]Report Data'!Q:Q)</f>
        <v>#VALUE!</v>
      </c>
      <c r="AB7" s="180"/>
      <c r="AC7" s="180" t="e">
        <f>SUMIF('[1]Report Data'!$A:$A,[1]STAT!$A7,'[1]Report Data'!S:S)</f>
        <v>#VALUE!</v>
      </c>
      <c r="AD7" s="180"/>
      <c r="AE7" s="180" t="e">
        <f>SUMIF('[1]Report Data'!$A:$A,[1]STAT!$A7,'[1]Report Data'!S:S)</f>
        <v>#VALUE!</v>
      </c>
      <c r="AF7" s="286"/>
      <c r="AG7" s="287"/>
      <c r="AH7" s="286" t="e">
        <f>$Y7-'PAGE 5'!$L$8</f>
        <v>#VALUE!</v>
      </c>
      <c r="AI7" s="286"/>
      <c r="AJ7" s="286" t="e">
        <f>$AA7-'PAGE 5'!$P$8</f>
        <v>#VALUE!</v>
      </c>
      <c r="AK7" s="288"/>
      <c r="AL7" s="286" t="e">
        <f>$AE7-'PAGE 5'!$T$8</f>
        <v>#VALUE!</v>
      </c>
    </row>
    <row r="8" spans="1:39" ht="15">
      <c r="A8" s="278" t="s">
        <v>395</v>
      </c>
      <c r="B8" s="242" t="s">
        <v>396</v>
      </c>
      <c r="C8" s="203" t="s">
        <v>283</v>
      </c>
      <c r="D8" s="205" t="str">
        <f t="shared" ref="D8:D74" si="0">"  "&amp;UPPER(MID(A8,FIND("]",A8)+1,LEN(A8)-FIND("]",A8)+1))</f>
        <v xml:space="preserve">   AVERAGE LENGTH OF STAY</v>
      </c>
      <c r="E8" s="203" t="e">
        <f>IF(SUMIFS('[1]Report Data'!$I:$I,'[1]Report Data'!$A:$A,[1]STAT!$B8,'[1]Report Data'!$B:$B,[1]STAT!E$6)=0,"N/A",SUMIFS('[1]Report Data'!$I:$I,'[1]Report Data'!$A:$A,[1]STAT!$B8,'[1]Report Data'!$B:$B,[1]STAT!E$6))</f>
        <v>#VALUE!</v>
      </c>
      <c r="F8" s="203"/>
      <c r="G8" s="203" t="e">
        <f>IF(SUMIFS('[1]Report Data'!$I:$I,'[1]Report Data'!$A:$A,[1]STAT!$B8,'[1]Report Data'!$B:$B,[1]STAT!G$6)=0,"N/A",SUMIFS('[1]Report Data'!$I:$I,'[1]Report Data'!$A:$A,[1]STAT!$B8,'[1]Report Data'!$B:$B,[1]STAT!G$6))</f>
        <v>#VALUE!</v>
      </c>
      <c r="H8" s="203"/>
      <c r="I8" s="203" t="e">
        <f>IF(SUMIFS('[1]Report Data'!$I:$I,'[1]Report Data'!$A:$A,[1]STAT!$B8,'[1]Report Data'!$B:$B,[1]STAT!I$6)=0,"N/A",SUMIFS('[1]Report Data'!$I:$I,'[1]Report Data'!$A:$A,[1]STAT!$B8,'[1]Report Data'!$B:$B,[1]STAT!I$6))</f>
        <v>#VALUE!</v>
      </c>
      <c r="J8" s="203"/>
      <c r="K8" s="203" t="e">
        <f>IF(SUMIFS('[1]Report Data'!$I:$I,'[1]Report Data'!$A:$A,[1]STAT!$B8,'[1]Report Data'!$B:$B,[1]STAT!K$6)=0,"N/A",SUMIFS('[1]Report Data'!$I:$I,'[1]Report Data'!$A:$A,[1]STAT!$B8,'[1]Report Data'!$B:$B,[1]STAT!K$6))</f>
        <v>#VALUE!</v>
      </c>
      <c r="L8" s="203"/>
      <c r="M8" s="206" t="e">
        <f>SUMIF('[1]Report Data'!$A:$A,[1]STAT!$A8,'[1]Report Data'!C:C)</f>
        <v>#VALUE!</v>
      </c>
      <c r="N8" s="206"/>
      <c r="O8" s="179" t="e">
        <f>SUMIF('[1]Report Data'!$A:$A,[1]STAT!$A8,'[1]Report Data'!E:E)</f>
        <v>#VALUE!</v>
      </c>
      <c r="P8" s="179"/>
      <c r="Q8" s="179" t="e">
        <f>SUMIF('[1]Report Data'!$A:$A,[1]STAT!$A8,'[1]Report Data'!G:G)</f>
        <v>#VALUE!</v>
      </c>
      <c r="R8" s="179"/>
      <c r="S8" s="179" t="e">
        <f>SUMIF('[1]Report Data'!$A:$A,[1]STAT!$A8,'[1]Report Data'!I:I)</f>
        <v>#VALUE!</v>
      </c>
      <c r="T8" s="179"/>
      <c r="U8" s="179" t="e">
        <f>SUMIF('[1]Report Data'!$A:$A,[1]STAT!$A8,'[1]Report Data'!K:K)</f>
        <v>#VALUE!</v>
      </c>
      <c r="V8" s="179"/>
      <c r="W8" s="179" t="e">
        <f>SUMIF('[1]Report Data'!$A:$A,[1]STAT!$A8,'[1]Report Data'!M:M)</f>
        <v>#VALUE!</v>
      </c>
      <c r="X8" s="179"/>
      <c r="Y8" s="179" t="e">
        <f>SUMIF('[1]Report Data'!$A:$A,[1]STAT!$A8,'[1]Report Data'!O:O)</f>
        <v>#VALUE!</v>
      </c>
      <c r="Z8" s="179"/>
      <c r="AA8" s="179" t="e">
        <f>SUMIF('[1]Report Data'!$A:$A,[1]STAT!$A8,'[1]Report Data'!Q:Q)</f>
        <v>#VALUE!</v>
      </c>
      <c r="AB8" s="179"/>
      <c r="AC8" s="179" t="e">
        <f>SUMIF('[1]Report Data'!$A:$A,[1]STAT!$A8,'[1]Report Data'!S:S)</f>
        <v>#VALUE!</v>
      </c>
      <c r="AD8" s="179"/>
      <c r="AE8" s="179" t="e">
        <f>SUMIF('[1]Report Data'!$A:$A,[1]STAT!$A8,'[1]Report Data'!S:S)</f>
        <v>#VALUE!</v>
      </c>
      <c r="AF8" s="179"/>
      <c r="AG8" s="179"/>
      <c r="AH8" s="286" t="e">
        <f>$Y8-'PAGE 6'!$L$8</f>
        <v>#VALUE!</v>
      </c>
      <c r="AI8" s="288"/>
      <c r="AJ8" s="286" t="e">
        <f>$AA8-'PAGE 6'!$P$8</f>
        <v>#VALUE!</v>
      </c>
      <c r="AK8" s="288"/>
      <c r="AL8" s="286" t="e">
        <f>$AE8-'PAGE 6'!$T$8</f>
        <v>#VALUE!</v>
      </c>
    </row>
    <row r="9" spans="1:39" ht="15">
      <c r="A9" s="278" t="s">
        <v>397</v>
      </c>
      <c r="B9" s="242" t="s">
        <v>398</v>
      </c>
      <c r="C9" s="203" t="s">
        <v>283</v>
      </c>
      <c r="D9" s="205" t="str">
        <f t="shared" si="0"/>
        <v xml:space="preserve">   ACUTE ALOS</v>
      </c>
      <c r="E9" s="203" t="e">
        <f>IF(SUMIFS('[1]Report Data'!$I:$I,'[1]Report Data'!$A:$A,[1]STAT!$B9,'[1]Report Data'!$B:$B,[1]STAT!E$6)=0,"N/A",SUMIFS('[1]Report Data'!$I:$I,'[1]Report Data'!$A:$A,[1]STAT!$B9,'[1]Report Data'!$B:$B,[1]STAT!E$6))</f>
        <v>#VALUE!</v>
      </c>
      <c r="F9" s="203"/>
      <c r="G9" s="203" t="e">
        <f>IF(SUMIFS('[1]Report Data'!$I:$I,'[1]Report Data'!$A:$A,[1]STAT!$B9,'[1]Report Data'!$B:$B,[1]STAT!G$6)=0,"N/A",SUMIFS('[1]Report Data'!$I:$I,'[1]Report Data'!$A:$A,[1]STAT!$B9,'[1]Report Data'!$B:$B,[1]STAT!G$6))</f>
        <v>#VALUE!</v>
      </c>
      <c r="H9" s="203"/>
      <c r="I9" s="203" t="e">
        <f>IF(SUMIFS('[1]Report Data'!$I:$I,'[1]Report Data'!$A:$A,[1]STAT!$B9,'[1]Report Data'!$B:$B,[1]STAT!I$6)=0,"N/A",SUMIFS('[1]Report Data'!$I:$I,'[1]Report Data'!$A:$A,[1]STAT!$B9,'[1]Report Data'!$B:$B,[1]STAT!I$6))</f>
        <v>#VALUE!</v>
      </c>
      <c r="J9" s="203"/>
      <c r="K9" s="203" t="e">
        <f>IF(SUMIFS('[1]Report Data'!$I:$I,'[1]Report Data'!$A:$A,[1]STAT!$B9,'[1]Report Data'!$B:$B,[1]STAT!K$6)=0,"N/A",SUMIFS('[1]Report Data'!$I:$I,'[1]Report Data'!$A:$A,[1]STAT!$B9,'[1]Report Data'!$B:$B,[1]STAT!K$6))</f>
        <v>#VALUE!</v>
      </c>
      <c r="L9" s="203"/>
      <c r="M9" s="206" t="e">
        <f>SUMIF('[1]Report Data'!$A:$A,[1]STAT!$A9,'[1]Report Data'!C:C)</f>
        <v>#VALUE!</v>
      </c>
      <c r="N9" s="206"/>
      <c r="O9" s="179" t="e">
        <f>SUMIF('[1]Report Data'!$A:$A,[1]STAT!$A9,'[1]Report Data'!E:E)</f>
        <v>#VALUE!</v>
      </c>
      <c r="P9" s="179"/>
      <c r="Q9" s="179" t="e">
        <f>SUMIF('[1]Report Data'!$A:$A,[1]STAT!$A9,'[1]Report Data'!G:G)</f>
        <v>#VALUE!</v>
      </c>
      <c r="R9" s="179"/>
      <c r="S9" s="179" t="e">
        <f>SUMIF('[1]Report Data'!$A:$A,[1]STAT!$A9,'[1]Report Data'!I:I)</f>
        <v>#VALUE!</v>
      </c>
      <c r="T9" s="179"/>
      <c r="U9" s="179" t="e">
        <f>SUMIF('[1]Report Data'!$A:$A,[1]STAT!$A9,'[1]Report Data'!K:K)</f>
        <v>#VALUE!</v>
      </c>
      <c r="V9" s="179"/>
      <c r="W9" s="179" t="e">
        <f>SUMIF('[1]Report Data'!$A:$A,[1]STAT!$A9,'[1]Report Data'!M:M)</f>
        <v>#VALUE!</v>
      </c>
      <c r="X9" s="179"/>
      <c r="Y9" s="179" t="e">
        <f>SUMIF('[1]Report Data'!$A:$A,[1]STAT!$A9,'[1]Report Data'!O:O)</f>
        <v>#VALUE!</v>
      </c>
      <c r="Z9" s="179"/>
      <c r="AA9" s="179" t="e">
        <f>SUMIF('[1]Report Data'!$A:$A,[1]STAT!$A9,'[1]Report Data'!Q:Q)</f>
        <v>#VALUE!</v>
      </c>
      <c r="AB9" s="179"/>
      <c r="AC9" s="179" t="e">
        <f>SUMIF('[1]Report Data'!$A:$A,[1]STAT!$A9,'[1]Report Data'!S:S)</f>
        <v>#VALUE!</v>
      </c>
      <c r="AD9" s="179"/>
      <c r="AE9" s="179" t="e">
        <f>SUMIF('[1]Report Data'!$A:$A,[1]STAT!$A9,'[1]Report Data'!S:S)</f>
        <v>#VALUE!</v>
      </c>
      <c r="AF9" s="179"/>
      <c r="AG9" s="179"/>
      <c r="AH9" s="286" t="e">
        <f>$Y9-'PAGE 7'!$L$8</f>
        <v>#VALUE!</v>
      </c>
      <c r="AI9" s="288"/>
      <c r="AJ9" s="286" t="e">
        <f>$AA9-'PAGE 7'!$P$8</f>
        <v>#VALUE!</v>
      </c>
      <c r="AK9" s="288"/>
      <c r="AL9" s="286" t="e">
        <f>$AE9-'PAGE 7'!$T$8</f>
        <v>#VALUE!</v>
      </c>
    </row>
    <row r="10" spans="1:39" ht="15">
      <c r="A10" s="278" t="s">
        <v>399</v>
      </c>
      <c r="B10" s="242" t="s">
        <v>400</v>
      </c>
      <c r="C10" s="203" t="s">
        <v>283</v>
      </c>
      <c r="D10" s="205" t="str">
        <f t="shared" si="0"/>
        <v xml:space="preserve">   ADJUSTED ADMISSIONS</v>
      </c>
      <c r="E10" s="203" t="e">
        <f>IF(SUMIFS('[1]Report Data'!$I:$I,'[1]Report Data'!$A:$A,[1]STAT!$B10,'[1]Report Data'!$B:$B,[1]STAT!E$6)=0,"N/A",SUMIFS('[1]Report Data'!$I:$I,'[1]Report Data'!$A:$A,[1]STAT!$B10,'[1]Report Data'!$B:$B,[1]STAT!E$6))</f>
        <v>#VALUE!</v>
      </c>
      <c r="F10" s="203"/>
      <c r="G10" s="203" t="e">
        <f>IF(SUMIFS('[1]Report Data'!$I:$I,'[1]Report Data'!$A:$A,[1]STAT!$B10,'[1]Report Data'!$B:$B,[1]STAT!G$6)=0,"N/A",SUMIFS('[1]Report Data'!$I:$I,'[1]Report Data'!$A:$A,[1]STAT!$B10,'[1]Report Data'!$B:$B,[1]STAT!G$6))</f>
        <v>#VALUE!</v>
      </c>
      <c r="H10" s="203"/>
      <c r="I10" s="203" t="e">
        <f>IF(SUMIFS('[1]Report Data'!$I:$I,'[1]Report Data'!$A:$A,[1]STAT!$B10,'[1]Report Data'!$B:$B,[1]STAT!I$6)=0,"N/A",SUMIFS('[1]Report Data'!$I:$I,'[1]Report Data'!$A:$A,[1]STAT!$B10,'[1]Report Data'!$B:$B,[1]STAT!I$6))</f>
        <v>#VALUE!</v>
      </c>
      <c r="J10" s="203"/>
      <c r="K10" s="203" t="e">
        <f>IF(SUMIFS('[1]Report Data'!$I:$I,'[1]Report Data'!$A:$A,[1]STAT!$B10,'[1]Report Data'!$B:$B,[1]STAT!K$6)=0,"N/A",SUMIFS('[1]Report Data'!$I:$I,'[1]Report Data'!$A:$A,[1]STAT!$B10,'[1]Report Data'!$B:$B,[1]STAT!K$6))</f>
        <v>#VALUE!</v>
      </c>
      <c r="L10" s="203"/>
      <c r="M10" s="207" t="e">
        <f>SUMIF('[1]Report Data'!$A:$A,[1]STAT!$A10,'[1]Report Data'!C:C)</f>
        <v>#VALUE!</v>
      </c>
      <c r="N10" s="207"/>
      <c r="O10" s="176" t="e">
        <f>SUMIF('[1]Report Data'!$A:$A,[1]STAT!$A10,'[1]Report Data'!E:E)</f>
        <v>#VALUE!</v>
      </c>
      <c r="P10" s="176"/>
      <c r="Q10" s="176" t="e">
        <f>SUMIF('[1]Report Data'!$A:$A,[1]STAT!$A10,'[1]Report Data'!G:G)</f>
        <v>#VALUE!</v>
      </c>
      <c r="R10" s="176"/>
      <c r="S10" s="176" t="e">
        <f>SUMIF('[1]Report Data'!$A:$A,[1]STAT!$A10,'[1]Report Data'!I:I)</f>
        <v>#VALUE!</v>
      </c>
      <c r="T10" s="176"/>
      <c r="U10" s="176" t="e">
        <f>SUMIF('[1]Report Data'!$A:$A,[1]STAT!$A10,'[1]Report Data'!K:K)</f>
        <v>#VALUE!</v>
      </c>
      <c r="V10" s="176"/>
      <c r="W10" s="176" t="e">
        <f>SUMIF('[1]Report Data'!$A:$A,[1]STAT!$A10,'[1]Report Data'!M:M)</f>
        <v>#VALUE!</v>
      </c>
      <c r="X10" s="176"/>
      <c r="Y10" s="176" t="e">
        <f>SUMIF('[1]Report Data'!$A:$A,[1]STAT!$A10,'[1]Report Data'!O:O)</f>
        <v>#VALUE!</v>
      </c>
      <c r="Z10" s="176"/>
      <c r="AA10" s="176" t="e">
        <f>SUMIF('[1]Report Data'!$A:$A,[1]STAT!$A10,'[1]Report Data'!Q:Q)</f>
        <v>#VALUE!</v>
      </c>
      <c r="AB10" s="176"/>
      <c r="AC10" s="176" t="e">
        <f>SUMIF('[1]Report Data'!$A:$A,[1]STAT!$A10,'[1]Report Data'!S:S)</f>
        <v>#VALUE!</v>
      </c>
      <c r="AD10" s="176"/>
      <c r="AE10" s="176" t="e">
        <f>SUMIF('[1]Report Data'!$A:$A,[1]STAT!$A10,'[1]Report Data'!S:S)</f>
        <v>#VALUE!</v>
      </c>
      <c r="AF10" s="176"/>
      <c r="AG10" s="176"/>
      <c r="AH10" s="286" t="e">
        <f>$Y10-'PAGE 8'!$L$8</f>
        <v>#VALUE!</v>
      </c>
      <c r="AI10" s="288"/>
      <c r="AJ10" s="286" t="e">
        <f>$AA10-'PAGE 8'!$P$8</f>
        <v>#VALUE!</v>
      </c>
      <c r="AK10" s="288"/>
      <c r="AL10" s="286" t="e">
        <f>$AE10-'PAGE 8'!$T$8</f>
        <v>#VALUE!</v>
      </c>
    </row>
    <row r="11" spans="1:39" ht="15">
      <c r="A11" s="278" t="s">
        <v>401</v>
      </c>
      <c r="B11" s="242" t="s">
        <v>402</v>
      </c>
      <c r="C11" s="203" t="s">
        <v>283</v>
      </c>
      <c r="D11" s="205" t="str">
        <f t="shared" si="0"/>
        <v xml:space="preserve">   ADJUSTED DAYS</v>
      </c>
      <c r="E11" s="203" t="e">
        <f>IF(SUMIFS('[1]Report Data'!$I:$I,'[1]Report Data'!$A:$A,[1]STAT!$B11,'[1]Report Data'!$B:$B,[1]STAT!E$6)=0,"N/A",SUMIFS('[1]Report Data'!$I:$I,'[1]Report Data'!$A:$A,[1]STAT!$B11,'[1]Report Data'!$B:$B,[1]STAT!E$6))</f>
        <v>#VALUE!</v>
      </c>
      <c r="F11" s="203"/>
      <c r="G11" s="203" t="e">
        <f>IF(SUMIFS('[1]Report Data'!$I:$I,'[1]Report Data'!$A:$A,[1]STAT!$B11,'[1]Report Data'!$B:$B,[1]STAT!G$6)=0,"N/A",SUMIFS('[1]Report Data'!$I:$I,'[1]Report Data'!$A:$A,[1]STAT!$B11,'[1]Report Data'!$B:$B,[1]STAT!G$6))</f>
        <v>#VALUE!</v>
      </c>
      <c r="H11" s="203"/>
      <c r="I11" s="203" t="e">
        <f>IF(SUMIFS('[1]Report Data'!$I:$I,'[1]Report Data'!$A:$A,[1]STAT!$B11,'[1]Report Data'!$B:$B,[1]STAT!I$6)=0,"N/A",SUMIFS('[1]Report Data'!$I:$I,'[1]Report Data'!$A:$A,[1]STAT!$B11,'[1]Report Data'!$B:$B,[1]STAT!I$6))</f>
        <v>#VALUE!</v>
      </c>
      <c r="J11" s="203"/>
      <c r="K11" s="203" t="e">
        <f>IF(SUMIFS('[1]Report Data'!$I:$I,'[1]Report Data'!$A:$A,[1]STAT!$B11,'[1]Report Data'!$B:$B,[1]STAT!K$6)=0,"N/A",SUMIFS('[1]Report Data'!$I:$I,'[1]Report Data'!$A:$A,[1]STAT!$B11,'[1]Report Data'!$B:$B,[1]STAT!K$6))</f>
        <v>#VALUE!</v>
      </c>
      <c r="L11" s="203"/>
      <c r="M11" s="207" t="e">
        <f>SUMIF('[1]Report Data'!$A:$A,[1]STAT!$A11,'[1]Report Data'!C:C)</f>
        <v>#VALUE!</v>
      </c>
      <c r="N11" s="207"/>
      <c r="O11" s="176" t="e">
        <f>SUMIF('[1]Report Data'!$A:$A,[1]STAT!$A11,'[1]Report Data'!E:E)</f>
        <v>#VALUE!</v>
      </c>
      <c r="P11" s="176"/>
      <c r="Q11" s="176" t="e">
        <f>SUMIF('[1]Report Data'!$A:$A,[1]STAT!$A11,'[1]Report Data'!G:G)</f>
        <v>#VALUE!</v>
      </c>
      <c r="R11" s="176"/>
      <c r="S11" s="176" t="e">
        <f>SUMIF('[1]Report Data'!$A:$A,[1]STAT!$A11,'[1]Report Data'!I:I)</f>
        <v>#VALUE!</v>
      </c>
      <c r="T11" s="176"/>
      <c r="U11" s="176" t="e">
        <f>SUMIF('[1]Report Data'!$A:$A,[1]STAT!$A11,'[1]Report Data'!K:K)</f>
        <v>#VALUE!</v>
      </c>
      <c r="V11" s="176"/>
      <c r="W11" s="176" t="e">
        <f>SUMIF('[1]Report Data'!$A:$A,[1]STAT!$A11,'[1]Report Data'!M:M)</f>
        <v>#VALUE!</v>
      </c>
      <c r="X11" s="176"/>
      <c r="Y11" s="176" t="e">
        <f>SUMIF('[1]Report Data'!$A:$A,[1]STAT!$A11,'[1]Report Data'!O:O)</f>
        <v>#VALUE!</v>
      </c>
      <c r="Z11" s="176"/>
      <c r="AA11" s="176" t="e">
        <f>SUMIF('[1]Report Data'!$A:$A,[1]STAT!$A11,'[1]Report Data'!Q:Q)</f>
        <v>#VALUE!</v>
      </c>
      <c r="AB11" s="176"/>
      <c r="AC11" s="176" t="e">
        <f>SUMIF('[1]Report Data'!$A:$A,[1]STAT!$A11,'[1]Report Data'!S:S)</f>
        <v>#VALUE!</v>
      </c>
      <c r="AD11" s="176"/>
      <c r="AE11" s="176" t="e">
        <f>SUMIF('[1]Report Data'!$A:$A,[1]STAT!$A11,'[1]Report Data'!S:S)</f>
        <v>#VALUE!</v>
      </c>
      <c r="AF11" s="176"/>
      <c r="AG11" s="176"/>
      <c r="AH11" s="286" t="e">
        <f>$Y11-'PAGE 9'!$L$8</f>
        <v>#VALUE!</v>
      </c>
      <c r="AI11" s="288"/>
      <c r="AJ11" s="286" t="e">
        <f>$AA11-'PAGE 9'!$P$8</f>
        <v>#VALUE!</v>
      </c>
      <c r="AK11" s="288"/>
      <c r="AL11" s="286" t="e">
        <f>$AE11-'PAGE 9'!$T$8</f>
        <v>#VALUE!</v>
      </c>
    </row>
    <row r="12" spans="1:39" ht="15">
      <c r="A12" s="193" t="s">
        <v>403</v>
      </c>
      <c r="B12" s="242" t="s">
        <v>404</v>
      </c>
      <c r="C12" s="203" t="s">
        <v>283</v>
      </c>
      <c r="D12" s="205" t="str">
        <f t="shared" si="0"/>
        <v xml:space="preserve">   ACUTE CARE AVE DAILY CENSUS</v>
      </c>
      <c r="E12" s="203" t="e">
        <f>IF(SUMIFS('[1]Report Data'!$I:$I,'[1]Report Data'!$A:$A,[1]STAT!$B12,'[1]Report Data'!$B:$B,[1]STAT!E$6)=0,"N/A",SUMIFS('[1]Report Data'!$I:$I,'[1]Report Data'!$A:$A,[1]STAT!$B12,'[1]Report Data'!$B:$B,[1]STAT!E$6))</f>
        <v>#VALUE!</v>
      </c>
      <c r="F12" s="203"/>
      <c r="G12" s="203" t="e">
        <f>IF(SUMIFS('[1]Report Data'!$I:$I,'[1]Report Data'!$A:$A,[1]STAT!$B12,'[1]Report Data'!$B:$B,[1]STAT!G$6)=0,"N/A",SUMIFS('[1]Report Data'!$I:$I,'[1]Report Data'!$A:$A,[1]STAT!$B12,'[1]Report Data'!$B:$B,[1]STAT!G$6))</f>
        <v>#VALUE!</v>
      </c>
      <c r="H12" s="203"/>
      <c r="I12" s="203" t="e">
        <f>IF(SUMIFS('[1]Report Data'!$I:$I,'[1]Report Data'!$A:$A,[1]STAT!$B12,'[1]Report Data'!$B:$B,[1]STAT!I$6)=0,"N/A",SUMIFS('[1]Report Data'!$I:$I,'[1]Report Data'!$A:$A,[1]STAT!$B12,'[1]Report Data'!$B:$B,[1]STAT!I$6))</f>
        <v>#VALUE!</v>
      </c>
      <c r="J12" s="203"/>
      <c r="K12" s="203" t="e">
        <f>IF(SUMIFS('[1]Report Data'!$I:$I,'[1]Report Data'!$A:$A,[1]STAT!$B12,'[1]Report Data'!$B:$B,[1]STAT!K$6)=0,"N/A",SUMIFS('[1]Report Data'!$I:$I,'[1]Report Data'!$A:$A,[1]STAT!$B12,'[1]Report Data'!$B:$B,[1]STAT!K$6))</f>
        <v>#VALUE!</v>
      </c>
      <c r="L12" s="203"/>
      <c r="M12" s="206" t="e">
        <f>SUMIF('[1]Report Data'!$A:$A,[1]STAT!$A12,'[1]Report Data'!C:C)</f>
        <v>#VALUE!</v>
      </c>
      <c r="N12" s="206"/>
      <c r="O12" s="179" t="e">
        <f>SUMIF('[1]Report Data'!$A:$A,[1]STAT!$A12,'[1]Report Data'!E:E)</f>
        <v>#VALUE!</v>
      </c>
      <c r="P12" s="179"/>
      <c r="Q12" s="179" t="e">
        <f>SUMIF('[1]Report Data'!$A:$A,[1]STAT!$A12,'[1]Report Data'!G:G)</f>
        <v>#VALUE!</v>
      </c>
      <c r="R12" s="179"/>
      <c r="S12" s="179" t="e">
        <f>SUMIF('[1]Report Data'!$A:$A,[1]STAT!$A12,'[1]Report Data'!I:I)</f>
        <v>#VALUE!</v>
      </c>
      <c r="T12" s="179"/>
      <c r="U12" s="179" t="e">
        <f>SUMIF('[1]Report Data'!$A:$A,[1]STAT!$A12,'[1]Report Data'!K:K)</f>
        <v>#VALUE!</v>
      </c>
      <c r="V12" s="179"/>
      <c r="W12" s="179" t="e">
        <f>SUMIF('[1]Report Data'!$A:$A,[1]STAT!$A12,'[1]Report Data'!M:M)</f>
        <v>#VALUE!</v>
      </c>
      <c r="X12" s="179"/>
      <c r="Y12" s="179" t="e">
        <f>SUMIF('[1]Report Data'!$A:$A,[1]STAT!$A12,'[1]Report Data'!O:O)</f>
        <v>#VALUE!</v>
      </c>
      <c r="Z12" s="179"/>
      <c r="AA12" s="179" t="e">
        <f>SUMIF('[1]Report Data'!$A:$A,[1]STAT!$A12,'[1]Report Data'!Q:Q)</f>
        <v>#VALUE!</v>
      </c>
      <c r="AB12" s="179"/>
      <c r="AC12" s="179" t="e">
        <f>SUMIF('[1]Report Data'!$A:$A,[1]STAT!$A12,'[1]Report Data'!S:S)</f>
        <v>#VALUE!</v>
      </c>
      <c r="AD12" s="179"/>
      <c r="AE12" s="179" t="e">
        <f>SUMIF('[1]Report Data'!$A:$A,[1]STAT!$A12,'[1]Report Data'!S:S)</f>
        <v>#VALUE!</v>
      </c>
      <c r="AF12" s="288"/>
      <c r="AG12" s="176"/>
      <c r="AH12" s="286" t="e">
        <f>$Y12-'PAGE 12'!$L$8</f>
        <v>#VALUE!</v>
      </c>
      <c r="AI12" s="288"/>
      <c r="AJ12" s="286" t="e">
        <f>$AA12-'PAGE 12'!$P$8</f>
        <v>#VALUE!</v>
      </c>
      <c r="AK12" s="288"/>
      <c r="AL12" s="286" t="e">
        <f>$AE12-'PAGE 12'!$T$8</f>
        <v>#VALUE!</v>
      </c>
    </row>
    <row r="13" spans="1:39" ht="15">
      <c r="A13" s="242" t="s">
        <v>405</v>
      </c>
      <c r="B13" s="242"/>
      <c r="C13" s="203" t="s">
        <v>283</v>
      </c>
      <c r="D13" s="205" t="str">
        <f t="shared" si="0"/>
        <v xml:space="preserve">   ACUTE ADMISSIONS</v>
      </c>
      <c r="E13" s="203" t="e">
        <f>IF(SUMIFS('[1]Report Data'!$I:$I,'[1]Report Data'!$A:$A,[1]STAT!$B13,'[1]Report Data'!$B:$B,[1]STAT!E$6)=0,"N/A",SUMIFS('[1]Report Data'!$I:$I,'[1]Report Data'!$A:$A,[1]STAT!$B13,'[1]Report Data'!$B:$B,[1]STAT!E$6))</f>
        <v>#VALUE!</v>
      </c>
      <c r="F13" s="203"/>
      <c r="G13" s="203" t="e">
        <f>IF(SUMIFS('[1]Report Data'!$I:$I,'[1]Report Data'!$A:$A,[1]STAT!$B13,'[1]Report Data'!$B:$B,[1]STAT!G$6)=0,"N/A",SUMIFS('[1]Report Data'!$I:$I,'[1]Report Data'!$A:$A,[1]STAT!$B13,'[1]Report Data'!$B:$B,[1]STAT!G$6))</f>
        <v>#VALUE!</v>
      </c>
      <c r="H13" s="203"/>
      <c r="I13" s="203" t="e">
        <f>IF(SUMIFS('[1]Report Data'!$I:$I,'[1]Report Data'!$A:$A,[1]STAT!$B13,'[1]Report Data'!$B:$B,[1]STAT!I$6)=0,"N/A",SUMIFS('[1]Report Data'!$I:$I,'[1]Report Data'!$A:$A,[1]STAT!$B13,'[1]Report Data'!$B:$B,[1]STAT!I$6))</f>
        <v>#VALUE!</v>
      </c>
      <c r="J13" s="203"/>
      <c r="K13" s="203" t="e">
        <f>IF(SUMIFS('[1]Report Data'!$I:$I,'[1]Report Data'!$A:$A,[1]STAT!$B13,'[1]Report Data'!$B:$B,[1]STAT!K$6)=0,"N/A",SUMIFS('[1]Report Data'!$I:$I,'[1]Report Data'!$A:$A,[1]STAT!$B13,'[1]Report Data'!$B:$B,[1]STAT!K$6))</f>
        <v>#VALUE!</v>
      </c>
      <c r="L13" s="203"/>
      <c r="M13" s="206" t="e">
        <f>SUMIF('[1]Report Data'!$A:$A,[1]STAT!$A13,'[1]Report Data'!C:C)</f>
        <v>#VALUE!</v>
      </c>
      <c r="N13" s="206"/>
      <c r="O13" s="179" t="e">
        <f>SUMIF('[1]Report Data'!$A:$A,[1]STAT!$A13,'[1]Report Data'!E:E)</f>
        <v>#VALUE!</v>
      </c>
      <c r="P13" s="179"/>
      <c r="Q13" s="179" t="e">
        <f>SUMIF('[1]Report Data'!$A:$A,[1]STAT!$A13,'[1]Report Data'!G:G)</f>
        <v>#VALUE!</v>
      </c>
      <c r="R13" s="179"/>
      <c r="S13" s="179" t="e">
        <f>SUMIF('[1]Report Data'!$A:$A,[1]STAT!$A13,'[1]Report Data'!I:I)</f>
        <v>#VALUE!</v>
      </c>
      <c r="T13" s="179"/>
      <c r="U13" s="179" t="e">
        <f>SUMIF('[1]Report Data'!$A:$A,[1]STAT!$A13,'[1]Report Data'!K:K)</f>
        <v>#VALUE!</v>
      </c>
      <c r="V13" s="179"/>
      <c r="W13" s="179" t="e">
        <f>SUMIF('[1]Report Data'!$A:$A,[1]STAT!$A13,'[1]Report Data'!M:M)</f>
        <v>#VALUE!</v>
      </c>
      <c r="X13" s="179"/>
      <c r="Y13" s="179" t="e">
        <f>SUMIF('[1]Report Data'!$A:$A,[1]STAT!$A13,'[1]Report Data'!O:O)</f>
        <v>#VALUE!</v>
      </c>
      <c r="Z13" s="179"/>
      <c r="AA13" s="179" t="e">
        <f>SUMIF('[1]Report Data'!$A:$A,[1]STAT!$A13,'[1]Report Data'!Q:Q)</f>
        <v>#VALUE!</v>
      </c>
      <c r="AB13" s="179"/>
      <c r="AC13" s="179" t="e">
        <f>SUMIF('[1]Report Data'!$A:$A,[1]STAT!$A13,'[1]Report Data'!S:S)</f>
        <v>#VALUE!</v>
      </c>
      <c r="AD13" s="179"/>
      <c r="AE13" s="179" t="e">
        <f>SUMIF('[1]Report Data'!$A:$A,[1]STAT!$A13,'[1]Report Data'!S:S)</f>
        <v>#VALUE!</v>
      </c>
      <c r="AF13" s="288"/>
      <c r="AG13" s="176"/>
      <c r="AH13" s="286" t="e">
        <f>$Y13-'PAGE 10'!$L$8</f>
        <v>#VALUE!</v>
      </c>
      <c r="AI13" s="288"/>
      <c r="AJ13" s="286" t="e">
        <f>$AA13-'PAGE 10'!$P$8</f>
        <v>#VALUE!</v>
      </c>
      <c r="AK13" s="288"/>
      <c r="AL13" s="286" t="e">
        <f>$AE13-'PAGE 10'!$T$8</f>
        <v>#VALUE!</v>
      </c>
    </row>
    <row r="14" spans="1:39" ht="15">
      <c r="A14" s="282"/>
      <c r="B14" s="282"/>
      <c r="C14" s="208"/>
      <c r="D14" s="209"/>
      <c r="E14" s="208"/>
      <c r="F14" s="208"/>
      <c r="G14" s="208"/>
      <c r="H14" s="208"/>
      <c r="I14" s="208"/>
      <c r="J14" s="208"/>
      <c r="K14" s="208"/>
      <c r="L14" s="208"/>
      <c r="M14" s="210"/>
      <c r="N14" s="210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409"/>
      <c r="AI14" s="409"/>
      <c r="AJ14" s="292"/>
      <c r="AK14" s="292"/>
      <c r="AL14" s="296"/>
    </row>
    <row r="15" spans="1:39" ht="15">
      <c r="A15" s="283"/>
      <c r="B15" s="283"/>
      <c r="C15" s="211"/>
      <c r="D15" s="212"/>
      <c r="E15" s="211"/>
      <c r="F15" s="211"/>
      <c r="G15" s="211"/>
      <c r="H15" s="211"/>
      <c r="I15" s="211"/>
      <c r="J15" s="211"/>
      <c r="K15" s="211"/>
      <c r="L15" s="211"/>
      <c r="M15" s="213"/>
      <c r="N15" s="213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293"/>
      <c r="AI15" s="293"/>
      <c r="AJ15" s="293"/>
      <c r="AK15" s="293"/>
      <c r="AL15" s="293"/>
    </row>
    <row r="16" spans="1:39" ht="15">
      <c r="A16" s="193" t="s">
        <v>406</v>
      </c>
      <c r="B16" s="242" t="s">
        <v>407</v>
      </c>
      <c r="C16" s="203" t="s">
        <v>170</v>
      </c>
      <c r="D16" s="205" t="str">
        <f t="shared" si="0"/>
        <v xml:space="preserve">   AGE OF PLANT</v>
      </c>
      <c r="E16" s="203" t="e">
        <f>IF(SUMIFS('[1]Report Data'!$I:$I,'[1]Report Data'!$A:$A,[1]STAT!$B16,'[1]Report Data'!$B:$B,[1]STAT!E$6)=0,"N/A",SUMIFS('[1]Report Data'!$I:$I,'[1]Report Data'!$A:$A,[1]STAT!$B16,'[1]Report Data'!$B:$B,[1]STAT!E$6))</f>
        <v>#VALUE!</v>
      </c>
      <c r="F16" s="203"/>
      <c r="G16" s="203" t="e">
        <f>IF(SUMIFS('[1]Report Data'!$I:$I,'[1]Report Data'!$A:$A,[1]STAT!$B16,'[1]Report Data'!$B:$B,[1]STAT!G$6)=0,"N/A",SUMIFS('[1]Report Data'!$I:$I,'[1]Report Data'!$A:$A,[1]STAT!$B16,'[1]Report Data'!$B:$B,[1]STAT!G$6))</f>
        <v>#VALUE!</v>
      </c>
      <c r="H16" s="203"/>
      <c r="I16" s="214" t="e">
        <f>IF(SUMIFS('[1]Report Data'!$I:$I,'[1]Report Data'!$A:$A,[1]STAT!$B16,'[1]Report Data'!$B:$B,[1]STAT!I$6)=0,"N/A",SUMIFS('[1]Report Data'!$I:$I,'[1]Report Data'!$A:$A,[1]STAT!$B16,'[1]Report Data'!$B:$B,[1]STAT!I$6))</f>
        <v>#VALUE!</v>
      </c>
      <c r="J16" s="214"/>
      <c r="K16" s="214" t="e">
        <f>IF(SUMIFS('[1]Report Data'!$I:$I,'[1]Report Data'!$A:$A,[1]STAT!$B16,'[1]Report Data'!$B:$B,[1]STAT!K$6)=0,"N/A",SUMIFS('[1]Report Data'!$I:$I,'[1]Report Data'!$A:$A,[1]STAT!$B16,'[1]Report Data'!$B:$B,[1]STAT!K$6))</f>
        <v>#VALUE!</v>
      </c>
      <c r="L16" s="203"/>
      <c r="M16" s="215" t="e">
        <f>SUMIF('[1]Report Data'!$A:$A,[1]STAT!$A16,'[1]Report Data'!C:C)</f>
        <v>#VALUE!</v>
      </c>
      <c r="N16" s="215"/>
      <c r="O16" s="179" t="e">
        <f>SUMIF('[1]Report Data'!$A:$A,[1]STAT!$A16,'[1]Report Data'!E:E)</f>
        <v>#VALUE!</v>
      </c>
      <c r="P16" s="179"/>
      <c r="Q16" s="179" t="e">
        <f>SUMIF('[1]Report Data'!$A:$A,[1]STAT!$A16,'[1]Report Data'!G:G)</f>
        <v>#VALUE!</v>
      </c>
      <c r="R16" s="179"/>
      <c r="S16" s="179" t="e">
        <f>SUMIF('[1]Report Data'!$A:$A,[1]STAT!$A16,'[1]Report Data'!I:I)</f>
        <v>#VALUE!</v>
      </c>
      <c r="T16" s="179"/>
      <c r="U16" s="179" t="e">
        <f>SUMIF('[1]Report Data'!$A:$A,[1]STAT!$A16,'[1]Report Data'!K:K)</f>
        <v>#VALUE!</v>
      </c>
      <c r="V16" s="179"/>
      <c r="W16" s="179" t="e">
        <f>SUMIF('[1]Report Data'!$A:$A,[1]STAT!$A16,'[1]Report Data'!M:M)</f>
        <v>#VALUE!</v>
      </c>
      <c r="X16" s="179"/>
      <c r="Y16" s="179" t="e">
        <f>SUMIF('[1]Report Data'!$A:$A,[1]STAT!$A16,'[1]Report Data'!O:O)</f>
        <v>#VALUE!</v>
      </c>
      <c r="Z16" s="179"/>
      <c r="AA16" s="179" t="e">
        <f>SUMIF('[1]Report Data'!$A:$A,[1]STAT!$A16,'[1]Report Data'!Q:Q)</f>
        <v>#VALUE!</v>
      </c>
      <c r="AB16" s="179"/>
      <c r="AC16" s="179" t="e">
        <f>SUMIF('[1]Report Data'!$A:$A,[1]STAT!$A16,'[1]Report Data'!S:S)</f>
        <v>#VALUE!</v>
      </c>
      <c r="AD16" s="179"/>
      <c r="AE16" s="179" t="e">
        <f>SUMIF('[1]Report Data'!$A:$A,[1]STAT!$A16,'[1]Report Data'!S:S)</f>
        <v>#VALUE!</v>
      </c>
      <c r="AF16" s="179"/>
      <c r="AG16" s="176"/>
      <c r="AH16" s="286" t="e">
        <f>$Y16-'PAGE 13'!$L$8</f>
        <v>#VALUE!</v>
      </c>
      <c r="AI16" s="288"/>
      <c r="AJ16" s="286" t="e">
        <f>$AA16-'PAGE 13'!$P$8</f>
        <v>#VALUE!</v>
      </c>
      <c r="AK16" s="288"/>
      <c r="AL16" s="286" t="e">
        <f>$AE16-'PAGE 13'!$T$8</f>
        <v>#VALUE!</v>
      </c>
    </row>
    <row r="17" spans="1:38" ht="15">
      <c r="A17" s="193" t="s">
        <v>408</v>
      </c>
      <c r="B17" s="242" t="s">
        <v>409</v>
      </c>
      <c r="C17" s="203" t="s">
        <v>170</v>
      </c>
      <c r="D17" s="205" t="str">
        <f t="shared" si="0"/>
        <v xml:space="preserve">   AGE OF PLANT BUILDING</v>
      </c>
      <c r="E17" s="203" t="e">
        <f>IF(SUMIFS('[1]Report Data'!$I:$I,'[1]Report Data'!$A:$A,[1]STAT!$B17,'[1]Report Data'!$B:$B,[1]STAT!E$6)=0,"N/A",SUMIFS('[1]Report Data'!$I:$I,'[1]Report Data'!$A:$A,[1]STAT!$B17,'[1]Report Data'!$B:$B,[1]STAT!E$6))</f>
        <v>#VALUE!</v>
      </c>
      <c r="F17" s="203"/>
      <c r="G17" s="203" t="e">
        <f>IF(SUMIFS('[1]Report Data'!$I:$I,'[1]Report Data'!$A:$A,[1]STAT!$B17,'[1]Report Data'!$B:$B,[1]STAT!G$6)=0,"N/A",SUMIFS('[1]Report Data'!$I:$I,'[1]Report Data'!$A:$A,[1]STAT!$B17,'[1]Report Data'!$B:$B,[1]STAT!G$6))</f>
        <v>#VALUE!</v>
      </c>
      <c r="H17" s="203"/>
      <c r="I17" s="203" t="e">
        <f>IF(SUMIFS('[1]Report Data'!$I:$I,'[1]Report Data'!$A:$A,[1]STAT!$B17,'[1]Report Data'!$B:$B,[1]STAT!I$6)=0,"N/A",SUMIFS('[1]Report Data'!$I:$I,'[1]Report Data'!$A:$A,[1]STAT!$B17,'[1]Report Data'!$B:$B,[1]STAT!I$6))</f>
        <v>#VALUE!</v>
      </c>
      <c r="J17" s="203"/>
      <c r="K17" s="203" t="e">
        <f>IF(SUMIFS('[1]Report Data'!$I:$I,'[1]Report Data'!$A:$A,[1]STAT!$B17,'[1]Report Data'!$B:$B,[1]STAT!K$6)=0,"N/A",SUMIFS('[1]Report Data'!$I:$I,'[1]Report Data'!$A:$A,[1]STAT!$B17,'[1]Report Data'!$B:$B,[1]STAT!K$6))</f>
        <v>#VALUE!</v>
      </c>
      <c r="L17" s="203"/>
      <c r="M17" s="215" t="e">
        <f>SUMIF('[1]Report Data'!$A:$A,[1]STAT!$A17,'[1]Report Data'!C:C)</f>
        <v>#VALUE!</v>
      </c>
      <c r="N17" s="215"/>
      <c r="O17" s="179" t="e">
        <f>SUMIF('[1]Report Data'!$A:$A,[1]STAT!$A17,'[1]Report Data'!E:E)</f>
        <v>#VALUE!</v>
      </c>
      <c r="P17" s="179"/>
      <c r="Q17" s="179" t="e">
        <f>SUMIF('[1]Report Data'!$A:$A,[1]STAT!$A17,'[1]Report Data'!G:G)</f>
        <v>#VALUE!</v>
      </c>
      <c r="R17" s="179"/>
      <c r="S17" s="179" t="e">
        <f>SUMIF('[1]Report Data'!$A:$A,[1]STAT!$A17,'[1]Report Data'!I:I)</f>
        <v>#VALUE!</v>
      </c>
      <c r="T17" s="179"/>
      <c r="U17" s="179" t="e">
        <f>SUMIF('[1]Report Data'!$A:$A,[1]STAT!$A17,'[1]Report Data'!K:K)</f>
        <v>#VALUE!</v>
      </c>
      <c r="V17" s="179"/>
      <c r="W17" s="179" t="e">
        <f>SUMIF('[1]Report Data'!$A:$A,[1]STAT!$A17,'[1]Report Data'!M:M)</f>
        <v>#VALUE!</v>
      </c>
      <c r="X17" s="179"/>
      <c r="Y17" s="179" t="e">
        <f>SUMIF('[1]Report Data'!$A:$A,[1]STAT!$A17,'[1]Report Data'!O:O)</f>
        <v>#VALUE!</v>
      </c>
      <c r="Z17" s="179"/>
      <c r="AA17" s="179" t="e">
        <f>SUMIF('[1]Report Data'!$A:$A,[1]STAT!$A17,'[1]Report Data'!Q:Q)</f>
        <v>#VALUE!</v>
      </c>
      <c r="AB17" s="179"/>
      <c r="AC17" s="179" t="e">
        <f>SUMIF('[1]Report Data'!$A:$A,[1]STAT!$A17,'[1]Report Data'!S:S)</f>
        <v>#VALUE!</v>
      </c>
      <c r="AD17" s="179"/>
      <c r="AE17" s="179" t="e">
        <f>SUMIF('[1]Report Data'!$A:$A,[1]STAT!$A17,'[1]Report Data'!S:S)</f>
        <v>#VALUE!</v>
      </c>
      <c r="AF17" s="179"/>
      <c r="AG17" s="176"/>
      <c r="AH17" s="286" t="e">
        <f>$Y17-'PAGE 14'!$L$8</f>
        <v>#VALUE!</v>
      </c>
      <c r="AI17" s="288"/>
      <c r="AJ17" s="286" t="e">
        <f>$AA17-'PAGE 14'!$P$8</f>
        <v>#VALUE!</v>
      </c>
      <c r="AK17" s="288"/>
      <c r="AL17" s="286" t="e">
        <f>$AE17-'PAGE 14'!$T$8</f>
        <v>#VALUE!</v>
      </c>
    </row>
    <row r="18" spans="1:38" ht="15">
      <c r="A18" s="193" t="s">
        <v>410</v>
      </c>
      <c r="B18" s="242" t="s">
        <v>411</v>
      </c>
      <c r="C18" s="203" t="s">
        <v>170</v>
      </c>
      <c r="D18" s="205" t="str">
        <f t="shared" si="0"/>
        <v xml:space="preserve">   AGE OF PLANT EQUIPMENT</v>
      </c>
      <c r="E18" s="203" t="e">
        <f>IF(SUMIFS('[1]Report Data'!$I:$I,'[1]Report Data'!$A:$A,[1]STAT!$B18,'[1]Report Data'!$B:$B,[1]STAT!E$6)=0,"N/A",SUMIFS('[1]Report Data'!$I:$I,'[1]Report Data'!$A:$A,[1]STAT!$B18,'[1]Report Data'!$B:$B,[1]STAT!E$6))</f>
        <v>#VALUE!</v>
      </c>
      <c r="F18" s="203"/>
      <c r="G18" s="203" t="e">
        <f>IF(SUMIFS('[1]Report Data'!$I:$I,'[1]Report Data'!$A:$A,[1]STAT!$B18,'[1]Report Data'!$B:$B,[1]STAT!G$6)=0,"N/A",SUMIFS('[1]Report Data'!$I:$I,'[1]Report Data'!$A:$A,[1]STAT!$B18,'[1]Report Data'!$B:$B,[1]STAT!G$6))</f>
        <v>#VALUE!</v>
      </c>
      <c r="H18" s="203"/>
      <c r="I18" s="203" t="e">
        <f>IF(SUMIFS('[1]Report Data'!$I:$I,'[1]Report Data'!$A:$A,[1]STAT!$B18,'[1]Report Data'!$B:$B,[1]STAT!I$6)=0,"N/A",SUMIFS('[1]Report Data'!$I:$I,'[1]Report Data'!$A:$A,[1]STAT!$B18,'[1]Report Data'!$B:$B,[1]STAT!I$6))</f>
        <v>#VALUE!</v>
      </c>
      <c r="J18" s="203"/>
      <c r="K18" s="203" t="e">
        <f>IF(SUMIFS('[1]Report Data'!$I:$I,'[1]Report Data'!$A:$A,[1]STAT!$B18,'[1]Report Data'!$B:$B,[1]STAT!K$6)=0,"N/A",SUMIFS('[1]Report Data'!$I:$I,'[1]Report Data'!$A:$A,[1]STAT!$B18,'[1]Report Data'!$B:$B,[1]STAT!K$6))</f>
        <v>#VALUE!</v>
      </c>
      <c r="L18" s="203"/>
      <c r="M18" s="215" t="e">
        <f>SUMIF('[1]Report Data'!$A:$A,[1]STAT!$A18,'[1]Report Data'!C:C)</f>
        <v>#VALUE!</v>
      </c>
      <c r="N18" s="215"/>
      <c r="O18" s="179" t="e">
        <f>SUMIF('[1]Report Data'!$A:$A,[1]STAT!$A18,'[1]Report Data'!E:E)</f>
        <v>#VALUE!</v>
      </c>
      <c r="P18" s="179"/>
      <c r="Q18" s="179" t="e">
        <f>SUMIF('[1]Report Data'!$A:$A,[1]STAT!$A18,'[1]Report Data'!G:G)</f>
        <v>#VALUE!</v>
      </c>
      <c r="R18" s="179"/>
      <c r="S18" s="179" t="e">
        <f>SUMIF('[1]Report Data'!$A:$A,[1]STAT!$A18,'[1]Report Data'!I:I)</f>
        <v>#VALUE!</v>
      </c>
      <c r="T18" s="179"/>
      <c r="U18" s="179" t="e">
        <f>SUMIF('[1]Report Data'!$A:$A,[1]STAT!$A18,'[1]Report Data'!K:K)</f>
        <v>#VALUE!</v>
      </c>
      <c r="V18" s="179"/>
      <c r="W18" s="179" t="e">
        <f>SUMIF('[1]Report Data'!$A:$A,[1]STAT!$A18,'[1]Report Data'!M:M)</f>
        <v>#VALUE!</v>
      </c>
      <c r="X18" s="179"/>
      <c r="Y18" s="179" t="e">
        <f>SUMIF('[1]Report Data'!$A:$A,[1]STAT!$A18,'[1]Report Data'!O:O)</f>
        <v>#VALUE!</v>
      </c>
      <c r="Z18" s="179"/>
      <c r="AA18" s="179" t="e">
        <f>SUMIF('[1]Report Data'!$A:$A,[1]STAT!$A18,'[1]Report Data'!Q:Q)</f>
        <v>#VALUE!</v>
      </c>
      <c r="AB18" s="179"/>
      <c r="AC18" s="179" t="e">
        <f>SUMIF('[1]Report Data'!$A:$A,[1]STAT!$A18,'[1]Report Data'!S:S)</f>
        <v>#VALUE!</v>
      </c>
      <c r="AD18" s="179"/>
      <c r="AE18" s="179" t="e">
        <f>SUMIF('[1]Report Data'!$A:$A,[1]STAT!$A18,'[1]Report Data'!S:S)</f>
        <v>#VALUE!</v>
      </c>
      <c r="AF18" s="179"/>
      <c r="AG18" s="176"/>
      <c r="AH18" s="286" t="e">
        <f>$Y18-'PAGE 15'!$L$8</f>
        <v>#VALUE!</v>
      </c>
      <c r="AI18" s="288"/>
      <c r="AJ18" s="286" t="e">
        <f>$AA18-'PAGE 15'!$P$8</f>
        <v>#VALUE!</v>
      </c>
      <c r="AK18" s="288"/>
      <c r="AL18" s="286" t="e">
        <f>$AE18-'PAGE 15'!$T$8</f>
        <v>#VALUE!</v>
      </c>
    </row>
    <row r="19" spans="1:38" ht="15">
      <c r="A19" s="193" t="s">
        <v>412</v>
      </c>
      <c r="B19" s="242" t="s">
        <v>413</v>
      </c>
      <c r="C19" s="203" t="s">
        <v>170</v>
      </c>
      <c r="D19" s="205" t="str">
        <f t="shared" si="0"/>
        <v xml:space="preserve">   LONG TERM DEBT TO CAPITALIZATION</v>
      </c>
      <c r="E19" s="216" t="e">
        <f>IF(SUMIFS('[1]Report Data'!$I:$I,'[1]Report Data'!$A:$A,[1]STAT!$B19,'[1]Report Data'!$B:$B,[1]STAT!E$6)=0,"N/A",SUMIFS('[1]Report Data'!$I:$I,'[1]Report Data'!$A:$A,[1]STAT!$B19,'[1]Report Data'!$B:$B,[1]STAT!E$6))</f>
        <v>#VALUE!</v>
      </c>
      <c r="F19" s="216"/>
      <c r="G19" s="216" t="e">
        <f>IF(SUMIFS('[1]Report Data'!$I:$I,'[1]Report Data'!$A:$A,[1]STAT!$B19,'[1]Report Data'!$B:$B,[1]STAT!G$6)=0,"N/A",SUMIFS('[1]Report Data'!$I:$I,'[1]Report Data'!$A:$A,[1]STAT!$B19,'[1]Report Data'!$B:$B,[1]STAT!G$6))</f>
        <v>#VALUE!</v>
      </c>
      <c r="H19" s="216"/>
      <c r="I19" s="216" t="e">
        <f>IF(SUMIFS('[1]Report Data'!$I:$I,'[1]Report Data'!$A:$A,[1]STAT!$B19,'[1]Report Data'!$B:$B,[1]STAT!I$6)=0,"N/A",SUMIFS('[1]Report Data'!$I:$I,'[1]Report Data'!$A:$A,[1]STAT!$B19,'[1]Report Data'!$B:$B,[1]STAT!I$6))</f>
        <v>#VALUE!</v>
      </c>
      <c r="J19" s="216"/>
      <c r="K19" s="216" t="e">
        <f>IF(SUMIFS('[1]Report Data'!$I:$I,'[1]Report Data'!$A:$A,[1]STAT!$B19,'[1]Report Data'!$B:$B,[1]STAT!K$6)=0,"N/A",SUMIFS('[1]Report Data'!$I:$I,'[1]Report Data'!$A:$A,[1]STAT!$B19,'[1]Report Data'!$B:$B,[1]STAT!K$6))</f>
        <v>#VALUE!</v>
      </c>
      <c r="L19" s="203"/>
      <c r="M19" s="217" t="e">
        <f>SUMIF('[1]Report Data'!$A:$A,[1]STAT!$A19,'[1]Report Data'!C:C)</f>
        <v>#VALUE!</v>
      </c>
      <c r="N19" s="217"/>
      <c r="O19" s="167" t="e">
        <f>SUMIF('[1]Report Data'!$A:$A,[1]STAT!$A19,'[1]Report Data'!E:E)</f>
        <v>#VALUE!</v>
      </c>
      <c r="P19" s="167"/>
      <c r="Q19" s="167" t="e">
        <f>SUMIF('[1]Report Data'!$A:$A,[1]STAT!$A19,'[1]Report Data'!G:G)</f>
        <v>#VALUE!</v>
      </c>
      <c r="R19" s="167"/>
      <c r="S19" s="167" t="e">
        <f>SUMIF('[1]Report Data'!$A:$A,[1]STAT!$A19,'[1]Report Data'!I:I)</f>
        <v>#VALUE!</v>
      </c>
      <c r="T19" s="167"/>
      <c r="U19" s="167" t="e">
        <f>SUMIF('[1]Report Data'!$A:$A,[1]STAT!$A19,'[1]Report Data'!K:K)</f>
        <v>#VALUE!</v>
      </c>
      <c r="V19" s="167"/>
      <c r="W19" s="167" t="e">
        <f>SUMIF('[1]Report Data'!$A:$A,[1]STAT!$A19,'[1]Report Data'!M:M)</f>
        <v>#VALUE!</v>
      </c>
      <c r="X19" s="167"/>
      <c r="Y19" s="167" t="e">
        <f>SUMIF('[1]Report Data'!$A:$A,[1]STAT!$A19,'[1]Report Data'!O:O)</f>
        <v>#VALUE!</v>
      </c>
      <c r="Z19" s="167"/>
      <c r="AA19" s="167" t="e">
        <f>SUMIF('[1]Report Data'!$A:$A,[1]STAT!$A19,'[1]Report Data'!Q:Q)</f>
        <v>#VALUE!</v>
      </c>
      <c r="AB19" s="167"/>
      <c r="AC19" s="167" t="e">
        <f>SUMIF('[1]Report Data'!$A:$A,[1]STAT!$A19,'[1]Report Data'!S:S)</f>
        <v>#VALUE!</v>
      </c>
      <c r="AD19" s="167"/>
      <c r="AE19" s="167" t="e">
        <f>SUMIF('[1]Report Data'!$A:$A,[1]STAT!$A19,'[1]Report Data'!S:S)</f>
        <v>#VALUE!</v>
      </c>
      <c r="AF19" s="167"/>
      <c r="AG19" s="176"/>
      <c r="AH19" s="297" t="e">
        <f>$Y19-'PAGE 16'!$L$8</f>
        <v>#VALUE!</v>
      </c>
      <c r="AI19" s="288"/>
      <c r="AJ19" s="297" t="e">
        <f>$AA19-'PAGE 16'!$P$8</f>
        <v>#VALUE!</v>
      </c>
      <c r="AK19" s="288"/>
      <c r="AL19" s="297" t="e">
        <f>$AE19-'PAGE 16'!$T$8</f>
        <v>#VALUE!</v>
      </c>
    </row>
    <row r="20" spans="1:38" ht="15">
      <c r="A20" s="193" t="s">
        <v>414</v>
      </c>
      <c r="B20" s="242" t="s">
        <v>415</v>
      </c>
      <c r="C20" s="203" t="s">
        <v>170</v>
      </c>
      <c r="D20" s="205" t="str">
        <f t="shared" si="0"/>
        <v xml:space="preserve">   DEBT PER STAFFED BED</v>
      </c>
      <c r="E20" s="203" t="e">
        <f>IF(SUMIFS('[1]Report Data'!$I:$I,'[1]Report Data'!$A:$A,[1]STAT!$B20,'[1]Report Data'!$B:$B,[1]STAT!E$6)=0,"N/A",SUMIFS('[1]Report Data'!$I:$I,'[1]Report Data'!$A:$A,[1]STAT!$B20,'[1]Report Data'!$B:$B,[1]STAT!E$6))</f>
        <v>#VALUE!</v>
      </c>
      <c r="F20" s="203"/>
      <c r="G20" s="203" t="e">
        <f>IF(SUMIFS('[1]Report Data'!$I:$I,'[1]Report Data'!$A:$A,[1]STAT!$B20,'[1]Report Data'!$B:$B,[1]STAT!G$6)=0,"N/A",SUMIFS('[1]Report Data'!$I:$I,'[1]Report Data'!$A:$A,[1]STAT!$B20,'[1]Report Data'!$B:$B,[1]STAT!G$6))</f>
        <v>#VALUE!</v>
      </c>
      <c r="H20" s="203"/>
      <c r="I20" s="203" t="e">
        <f>IF(SUMIFS('[1]Report Data'!$I:$I,'[1]Report Data'!$A:$A,[1]STAT!$B20,'[1]Report Data'!$B:$B,[1]STAT!I$6)=0,"N/A",SUMIFS('[1]Report Data'!$I:$I,'[1]Report Data'!$A:$A,[1]STAT!$B20,'[1]Report Data'!$B:$B,[1]STAT!I$6))</f>
        <v>#VALUE!</v>
      </c>
      <c r="J20" s="203"/>
      <c r="K20" s="203" t="e">
        <f>IF(SUMIFS('[1]Report Data'!$I:$I,'[1]Report Data'!$A:$A,[1]STAT!$B20,'[1]Report Data'!$B:$B,[1]STAT!K$6)=0,"N/A",SUMIFS('[1]Report Data'!$I:$I,'[1]Report Data'!$A:$A,[1]STAT!$B20,'[1]Report Data'!$B:$B,[1]STAT!K$6))</f>
        <v>#VALUE!</v>
      </c>
      <c r="L20" s="203"/>
      <c r="M20" s="207" t="e">
        <f>SUMIF('[1]Report Data'!$A:$A,[1]STAT!$A20,'[1]Report Data'!C:C)</f>
        <v>#VALUE!</v>
      </c>
      <c r="N20" s="207"/>
      <c r="O20" s="176" t="e">
        <f>SUMIF('[1]Report Data'!$A:$A,[1]STAT!$A20,'[1]Report Data'!E:E)</f>
        <v>#VALUE!</v>
      </c>
      <c r="P20" s="176"/>
      <c r="Q20" s="176" t="e">
        <f>SUMIF('[1]Report Data'!$A:$A,[1]STAT!$A20,'[1]Report Data'!G:G)</f>
        <v>#VALUE!</v>
      </c>
      <c r="R20" s="176"/>
      <c r="S20" s="176" t="e">
        <f>SUMIF('[1]Report Data'!$A:$A,[1]STAT!$A20,'[1]Report Data'!I:I)</f>
        <v>#VALUE!</v>
      </c>
      <c r="T20" s="176"/>
      <c r="U20" s="176" t="e">
        <f>SUMIF('[1]Report Data'!$A:$A,[1]STAT!$A20,'[1]Report Data'!K:K)</f>
        <v>#VALUE!</v>
      </c>
      <c r="V20" s="176"/>
      <c r="W20" s="176" t="e">
        <f>SUMIF('[1]Report Data'!$A:$A,[1]STAT!$A20,'[1]Report Data'!M:M)</f>
        <v>#VALUE!</v>
      </c>
      <c r="X20" s="176"/>
      <c r="Y20" s="176" t="e">
        <f>SUMIF('[1]Report Data'!$A:$A,[1]STAT!$A20,'[1]Report Data'!O:O)</f>
        <v>#VALUE!</v>
      </c>
      <c r="Z20" s="176"/>
      <c r="AA20" s="176" t="e">
        <f>SUMIF('[1]Report Data'!$A:$A,[1]STAT!$A20,'[1]Report Data'!Q:Q)</f>
        <v>#VALUE!</v>
      </c>
      <c r="AB20" s="176"/>
      <c r="AC20" s="176" t="e">
        <f>SUMIF('[1]Report Data'!$A:$A,[1]STAT!$A20,'[1]Report Data'!S:S)</f>
        <v>#VALUE!</v>
      </c>
      <c r="AD20" s="176"/>
      <c r="AE20" s="176" t="e">
        <f>SUMIF('[1]Report Data'!$A:$A,[1]STAT!$A20,'[1]Report Data'!S:S)</f>
        <v>#VALUE!</v>
      </c>
      <c r="AF20" s="176"/>
      <c r="AG20" s="176"/>
      <c r="AH20" s="286" t="e">
        <f>$Y20-'PAGE 17'!$L$8</f>
        <v>#VALUE!</v>
      </c>
      <c r="AI20" s="288"/>
      <c r="AJ20" s="286" t="e">
        <f>$AA20-'PAGE 17'!$P$8</f>
        <v>#VALUE!</v>
      </c>
      <c r="AK20" s="288"/>
      <c r="AL20" s="286" t="e">
        <f>$AE20-'PAGE 17'!$T$8</f>
        <v>#VALUE!</v>
      </c>
    </row>
    <row r="21" spans="1:38" ht="15">
      <c r="A21" s="193" t="s">
        <v>416</v>
      </c>
      <c r="B21" s="242" t="s">
        <v>417</v>
      </c>
      <c r="C21" s="203" t="s">
        <v>170</v>
      </c>
      <c r="D21" s="205" t="str">
        <f t="shared" si="0"/>
        <v xml:space="preserve">   NET PROP, PLANT &amp; EQUIP PER STAFFED BED</v>
      </c>
      <c r="E21" s="203" t="e">
        <f>IF(SUMIFS('[1]Report Data'!$I:$I,'[1]Report Data'!$A:$A,[1]STAT!$B21,'[1]Report Data'!$B:$B,[1]STAT!E$6)=0,"N/A",SUMIFS('[1]Report Data'!$I:$I,'[1]Report Data'!$A:$A,[1]STAT!$B21,'[1]Report Data'!$B:$B,[1]STAT!E$6))</f>
        <v>#VALUE!</v>
      </c>
      <c r="F21" s="203"/>
      <c r="G21" s="203" t="e">
        <f>IF(SUMIFS('[1]Report Data'!$I:$I,'[1]Report Data'!$A:$A,[1]STAT!$B21,'[1]Report Data'!$B:$B,[1]STAT!G$6)=0,"N/A",SUMIFS('[1]Report Data'!$I:$I,'[1]Report Data'!$A:$A,[1]STAT!$B21,'[1]Report Data'!$B:$B,[1]STAT!G$6))</f>
        <v>#VALUE!</v>
      </c>
      <c r="H21" s="203"/>
      <c r="I21" s="203" t="e">
        <f>IF(SUMIFS('[1]Report Data'!$I:$I,'[1]Report Data'!$A:$A,[1]STAT!$B21,'[1]Report Data'!$B:$B,[1]STAT!I$6)=0,"N/A",SUMIFS('[1]Report Data'!$I:$I,'[1]Report Data'!$A:$A,[1]STAT!$B21,'[1]Report Data'!$B:$B,[1]STAT!I$6))</f>
        <v>#VALUE!</v>
      </c>
      <c r="J21" s="203"/>
      <c r="K21" s="203" t="e">
        <f>IF(SUMIFS('[1]Report Data'!$I:$I,'[1]Report Data'!$A:$A,[1]STAT!$B21,'[1]Report Data'!$B:$B,[1]STAT!K$6)=0,"N/A",SUMIFS('[1]Report Data'!$I:$I,'[1]Report Data'!$A:$A,[1]STAT!$B21,'[1]Report Data'!$B:$B,[1]STAT!K$6))</f>
        <v>#VALUE!</v>
      </c>
      <c r="L21" s="203"/>
      <c r="M21" s="207" t="e">
        <f>SUMIF('[1]Report Data'!$A:$A,[1]STAT!$A21,'[1]Report Data'!C:C)</f>
        <v>#VALUE!</v>
      </c>
      <c r="N21" s="207"/>
      <c r="O21" s="176" t="e">
        <f>SUMIF('[1]Report Data'!$A:$A,[1]STAT!$A21,'[1]Report Data'!E:E)</f>
        <v>#VALUE!</v>
      </c>
      <c r="P21" s="176"/>
      <c r="Q21" s="176" t="e">
        <f>SUMIF('[1]Report Data'!$A:$A,[1]STAT!$A21,'[1]Report Data'!G:G)</f>
        <v>#VALUE!</v>
      </c>
      <c r="R21" s="176"/>
      <c r="S21" s="176" t="e">
        <f>SUMIF('[1]Report Data'!$A:$A,[1]STAT!$A21,'[1]Report Data'!I:I)</f>
        <v>#VALUE!</v>
      </c>
      <c r="T21" s="176"/>
      <c r="U21" s="176" t="e">
        <f>SUMIF('[1]Report Data'!$A:$A,[1]STAT!$A21,'[1]Report Data'!K:K)</f>
        <v>#VALUE!</v>
      </c>
      <c r="V21" s="176"/>
      <c r="W21" s="176" t="e">
        <f>SUMIF('[1]Report Data'!$A:$A,[1]STAT!$A21,'[1]Report Data'!M:M)</f>
        <v>#VALUE!</v>
      </c>
      <c r="X21" s="176"/>
      <c r="Y21" s="176" t="e">
        <f>SUMIF('[1]Report Data'!$A:$A,[1]STAT!$A21,'[1]Report Data'!O:O)</f>
        <v>#VALUE!</v>
      </c>
      <c r="Z21" s="176"/>
      <c r="AA21" s="176" t="e">
        <f>SUMIF('[1]Report Data'!$A:$A,[1]STAT!$A21,'[1]Report Data'!Q:Q)</f>
        <v>#VALUE!</v>
      </c>
      <c r="AB21" s="176"/>
      <c r="AC21" s="176" t="e">
        <f>SUMIF('[1]Report Data'!$A:$A,[1]STAT!$A21,'[1]Report Data'!S:S)</f>
        <v>#VALUE!</v>
      </c>
      <c r="AD21" s="176"/>
      <c r="AE21" s="176" t="e">
        <f>SUMIF('[1]Report Data'!$A:$A,[1]STAT!$A21,'[1]Report Data'!S:S)</f>
        <v>#VALUE!</v>
      </c>
      <c r="AF21" s="176"/>
      <c r="AG21" s="176"/>
      <c r="AH21" s="286" t="e">
        <f>$Y21-'PAGE 18'!$L$8</f>
        <v>#VALUE!</v>
      </c>
      <c r="AI21" s="288"/>
      <c r="AJ21" s="286" t="e">
        <f>$AA21-'PAGE 18'!$P$8</f>
        <v>#VALUE!</v>
      </c>
      <c r="AK21" s="288"/>
      <c r="AL21" s="286" t="e">
        <f>$AE21-'PAGE 18'!$T$8</f>
        <v>#VALUE!</v>
      </c>
    </row>
    <row r="22" spans="1:38" ht="15">
      <c r="A22" s="193" t="s">
        <v>418</v>
      </c>
      <c r="B22" s="242" t="s">
        <v>419</v>
      </c>
      <c r="C22" s="203" t="s">
        <v>170</v>
      </c>
      <c r="D22" s="205" t="str">
        <f t="shared" si="0"/>
        <v xml:space="preserve">   LONG TERM DEBT TO TOTAL ASSETS</v>
      </c>
      <c r="E22" s="203" t="e">
        <f>IF(SUMIFS('[1]Report Data'!$I:$I,'[1]Report Data'!$A:$A,[1]STAT!$B22,'[1]Report Data'!$B:$B,[1]STAT!E$6)=0,"N/A",SUMIFS('[1]Report Data'!$I:$I,'[1]Report Data'!$A:$A,[1]STAT!$B22,'[1]Report Data'!$B:$B,[1]STAT!E$6))</f>
        <v>#VALUE!</v>
      </c>
      <c r="F22" s="203"/>
      <c r="G22" s="203" t="e">
        <f>IF(SUMIFS('[1]Report Data'!$I:$I,'[1]Report Data'!$A:$A,[1]STAT!$B22,'[1]Report Data'!$B:$B,[1]STAT!G$6)=0,"N/A",SUMIFS('[1]Report Data'!$I:$I,'[1]Report Data'!$A:$A,[1]STAT!$B22,'[1]Report Data'!$B:$B,[1]STAT!G$6))</f>
        <v>#VALUE!</v>
      </c>
      <c r="H22" s="203"/>
      <c r="I22" s="203" t="e">
        <f>IF(SUMIFS('[1]Report Data'!$I:$I,'[1]Report Data'!$A:$A,[1]STAT!$B22,'[1]Report Data'!$B:$B,[1]STAT!I$6)=0,"N/A",SUMIFS('[1]Report Data'!$I:$I,'[1]Report Data'!$A:$A,[1]STAT!$B22,'[1]Report Data'!$B:$B,[1]STAT!I$6))</f>
        <v>#VALUE!</v>
      </c>
      <c r="J22" s="203"/>
      <c r="K22" s="203" t="e">
        <f>IF(SUMIFS('[1]Report Data'!$I:$I,'[1]Report Data'!$A:$A,[1]STAT!$B22,'[1]Report Data'!$B:$B,[1]STAT!K$6)=0,"N/A",SUMIFS('[1]Report Data'!$I:$I,'[1]Report Data'!$A:$A,[1]STAT!$B22,'[1]Report Data'!$B:$B,[1]STAT!K$6))</f>
        <v>#VALUE!</v>
      </c>
      <c r="L22" s="203"/>
      <c r="M22" s="217" t="e">
        <f>SUMIF('[1]Report Data'!$A:$A,[1]STAT!$A22,'[1]Report Data'!C:C)</f>
        <v>#VALUE!</v>
      </c>
      <c r="N22" s="217"/>
      <c r="O22" s="167" t="e">
        <f>SUMIF('[1]Report Data'!$A:$A,[1]STAT!$A22,'[1]Report Data'!E:E)</f>
        <v>#VALUE!</v>
      </c>
      <c r="P22" s="167"/>
      <c r="Q22" s="167" t="e">
        <f>SUMIF('[1]Report Data'!$A:$A,[1]STAT!$A22,'[1]Report Data'!G:G)</f>
        <v>#VALUE!</v>
      </c>
      <c r="R22" s="167"/>
      <c r="S22" s="167" t="e">
        <f>SUMIF('[1]Report Data'!$A:$A,[1]STAT!$A22,'[1]Report Data'!I:I)</f>
        <v>#VALUE!</v>
      </c>
      <c r="T22" s="167"/>
      <c r="U22" s="167" t="e">
        <f>SUMIF('[1]Report Data'!$A:$A,[1]STAT!$A22,'[1]Report Data'!K:K)</f>
        <v>#VALUE!</v>
      </c>
      <c r="V22" s="167"/>
      <c r="W22" s="167" t="e">
        <f>SUMIF('[1]Report Data'!$A:$A,[1]STAT!$A22,'[1]Report Data'!M:M)</f>
        <v>#VALUE!</v>
      </c>
      <c r="X22" s="167"/>
      <c r="Y22" s="167" t="e">
        <f>SUMIF('[1]Report Data'!$A:$A,[1]STAT!$A22,'[1]Report Data'!O:O)</f>
        <v>#VALUE!</v>
      </c>
      <c r="Z22" s="167"/>
      <c r="AA22" s="167" t="e">
        <f>SUMIF('[1]Report Data'!$A:$A,[1]STAT!$A22,'[1]Report Data'!Q:Q)</f>
        <v>#VALUE!</v>
      </c>
      <c r="AB22" s="167"/>
      <c r="AC22" s="167" t="e">
        <f>SUMIF('[1]Report Data'!$A:$A,[1]STAT!$A22,'[1]Report Data'!S:S)</f>
        <v>#VALUE!</v>
      </c>
      <c r="AD22" s="167"/>
      <c r="AE22" s="167" t="e">
        <f>SUMIF('[1]Report Data'!$A:$A,[1]STAT!$A22,'[1]Report Data'!S:S)</f>
        <v>#VALUE!</v>
      </c>
      <c r="AF22" s="167"/>
      <c r="AG22" s="176"/>
      <c r="AH22" s="297" t="e">
        <f>$Y22-'PAGE 19'!$L$8</f>
        <v>#VALUE!</v>
      </c>
      <c r="AI22" s="288"/>
      <c r="AJ22" s="297" t="e">
        <f>$AA22-'PAGE 19'!$P$8</f>
        <v>#VALUE!</v>
      </c>
      <c r="AK22" s="288"/>
      <c r="AL22" s="297" t="e">
        <f>$AE22-'PAGE 19'!$T$8</f>
        <v>#VALUE!</v>
      </c>
    </row>
    <row r="23" spans="1:38" ht="15">
      <c r="A23" s="193" t="s">
        <v>420</v>
      </c>
      <c r="B23" s="242" t="s">
        <v>421</v>
      </c>
      <c r="C23" s="203" t="s">
        <v>170</v>
      </c>
      <c r="D23" s="205" t="str">
        <f t="shared" si="0"/>
        <v xml:space="preserve">   DEBT SERVICE COVERAGE RATIO</v>
      </c>
      <c r="E23" s="203" t="e">
        <f>IF(SUMIFS('[1]Report Data'!$I:$I,'[1]Report Data'!$A:$A,[1]STAT!$B23,'[1]Report Data'!$B:$B,[1]STAT!E$6)=0,"N/A",SUMIFS('[1]Report Data'!$I:$I,'[1]Report Data'!$A:$A,[1]STAT!$B23,'[1]Report Data'!$B:$B,[1]STAT!E$6))</f>
        <v>#VALUE!</v>
      </c>
      <c r="F23" s="203"/>
      <c r="G23" s="203" t="e">
        <f>IF(SUMIFS('[1]Report Data'!$I:$I,'[1]Report Data'!$A:$A,[1]STAT!$B23,'[1]Report Data'!$B:$B,[1]STAT!G$6)=0,"N/A",SUMIFS('[1]Report Data'!$I:$I,'[1]Report Data'!$A:$A,[1]STAT!$B23,'[1]Report Data'!$B:$B,[1]STAT!G$6))</f>
        <v>#VALUE!</v>
      </c>
      <c r="H23" s="203"/>
      <c r="I23" s="203" t="e">
        <f>IF(SUMIFS('[1]Report Data'!$I:$I,'[1]Report Data'!$A:$A,[1]STAT!$B23,'[1]Report Data'!$B:$B,[1]STAT!I$6)=0,"N/A",SUMIFS('[1]Report Data'!$I:$I,'[1]Report Data'!$A:$A,[1]STAT!$B23,'[1]Report Data'!$B:$B,[1]STAT!I$6))</f>
        <v>#VALUE!</v>
      </c>
      <c r="J23" s="203"/>
      <c r="K23" s="203" t="e">
        <f>IF(SUMIFS('[1]Report Data'!$I:$I,'[1]Report Data'!$A:$A,[1]STAT!$B23,'[1]Report Data'!$B:$B,[1]STAT!K$6)=0,"N/A",SUMIFS('[1]Report Data'!$I:$I,'[1]Report Data'!$A:$A,[1]STAT!$B23,'[1]Report Data'!$B:$B,[1]STAT!K$6))</f>
        <v>#VALUE!</v>
      </c>
      <c r="L23" s="203"/>
      <c r="M23" s="215" t="e">
        <f>SUMIF('[1]Report Data'!$A:$A,[1]STAT!$A23,'[1]Report Data'!C:C)</f>
        <v>#VALUE!</v>
      </c>
      <c r="N23" s="215"/>
      <c r="O23" s="179" t="e">
        <f>SUMIF('[1]Report Data'!$A:$A,[1]STAT!$A23,'[1]Report Data'!E:E)</f>
        <v>#VALUE!</v>
      </c>
      <c r="P23" s="179"/>
      <c r="Q23" s="179" t="e">
        <f>SUMIF('[1]Report Data'!$A:$A,[1]STAT!$A23,'[1]Report Data'!G:G)</f>
        <v>#VALUE!</v>
      </c>
      <c r="R23" s="179"/>
      <c r="S23" s="179" t="e">
        <f>SUMIF('[1]Report Data'!$A:$A,[1]STAT!$A23,'[1]Report Data'!I:I)</f>
        <v>#VALUE!</v>
      </c>
      <c r="T23" s="179"/>
      <c r="U23" s="179" t="e">
        <f>SUMIF('[1]Report Data'!$A:$A,[1]STAT!$A23,'[1]Report Data'!K:K)</f>
        <v>#VALUE!</v>
      </c>
      <c r="V23" s="179"/>
      <c r="W23" s="179" t="e">
        <f>SUMIF('[1]Report Data'!$A:$A,[1]STAT!$A23,'[1]Report Data'!M:M)</f>
        <v>#VALUE!</v>
      </c>
      <c r="X23" s="179"/>
      <c r="Y23" s="179" t="e">
        <f>SUMIF('[1]Report Data'!$A:$A,[1]STAT!$A23,'[1]Report Data'!O:O)</f>
        <v>#VALUE!</v>
      </c>
      <c r="Z23" s="179"/>
      <c r="AA23" s="179" t="e">
        <f>SUMIF('[1]Report Data'!$A:$A,[1]STAT!$A23,'[1]Report Data'!Q:Q)</f>
        <v>#VALUE!</v>
      </c>
      <c r="AB23" s="179"/>
      <c r="AC23" s="179" t="e">
        <f>SUMIF('[1]Report Data'!$A:$A,[1]STAT!$A23,'[1]Report Data'!S:S)</f>
        <v>#VALUE!</v>
      </c>
      <c r="AD23" s="179"/>
      <c r="AE23" s="179" t="e">
        <f>SUMIF('[1]Report Data'!$A:$A,[1]STAT!$A23,'[1]Report Data'!S:S)</f>
        <v>#VALUE!</v>
      </c>
      <c r="AF23" s="179"/>
      <c r="AG23" s="176"/>
      <c r="AH23" s="286" t="e">
        <f>$Y23-'PAGE 20'!$L$8</f>
        <v>#VALUE!</v>
      </c>
      <c r="AI23" s="288"/>
      <c r="AJ23" s="286" t="e">
        <f>$AA23-'PAGE 20'!$P$8</f>
        <v>#VALUE!</v>
      </c>
      <c r="AK23" s="288"/>
      <c r="AL23" s="286" t="e">
        <f>$AE23-'PAGE 20'!$T$8</f>
        <v>#VALUE!</v>
      </c>
    </row>
    <row r="24" spans="1:38" ht="15">
      <c r="A24" s="193" t="s">
        <v>422</v>
      </c>
      <c r="B24" s="242" t="s">
        <v>423</v>
      </c>
      <c r="C24" s="203" t="s">
        <v>170</v>
      </c>
      <c r="D24" s="205" t="str">
        <f t="shared" si="0"/>
        <v xml:space="preserve">   DEPRECIATION RATE</v>
      </c>
      <c r="E24" s="203" t="e">
        <f>IF(SUMIFS('[1]Report Data'!$I:$I,'[1]Report Data'!$A:$A,[1]STAT!$B24,'[1]Report Data'!$B:$B,[1]STAT!E$6)=0,"N/A",SUMIFS('[1]Report Data'!$I:$I,'[1]Report Data'!$A:$A,[1]STAT!$B24,'[1]Report Data'!$B:$B,[1]STAT!E$6))</f>
        <v>#VALUE!</v>
      </c>
      <c r="F24" s="203"/>
      <c r="G24" s="203" t="e">
        <f>IF(SUMIFS('[1]Report Data'!$I:$I,'[1]Report Data'!$A:$A,[1]STAT!$B24,'[1]Report Data'!$B:$B,[1]STAT!G$6)=0,"N/A",SUMIFS('[1]Report Data'!$I:$I,'[1]Report Data'!$A:$A,[1]STAT!$B24,'[1]Report Data'!$B:$B,[1]STAT!G$6))</f>
        <v>#VALUE!</v>
      </c>
      <c r="H24" s="203"/>
      <c r="I24" s="203" t="e">
        <f>IF(SUMIFS('[1]Report Data'!$I:$I,'[1]Report Data'!$A:$A,[1]STAT!$B24,'[1]Report Data'!$B:$B,[1]STAT!I$6)=0,"N/A",SUMIFS('[1]Report Data'!$I:$I,'[1]Report Data'!$A:$A,[1]STAT!$B24,'[1]Report Data'!$B:$B,[1]STAT!I$6))</f>
        <v>#VALUE!</v>
      </c>
      <c r="J24" s="203"/>
      <c r="K24" s="203" t="e">
        <f>IF(SUMIFS('[1]Report Data'!$I:$I,'[1]Report Data'!$A:$A,[1]STAT!$B24,'[1]Report Data'!$B:$B,[1]STAT!K$6)=0,"N/A",SUMIFS('[1]Report Data'!$I:$I,'[1]Report Data'!$A:$A,[1]STAT!$B24,'[1]Report Data'!$B:$B,[1]STAT!K$6))</f>
        <v>#VALUE!</v>
      </c>
      <c r="L24" s="203"/>
      <c r="M24" s="215" t="e">
        <f>SUMIF('[1]Report Data'!$A:$A,[1]STAT!$A24,'[1]Report Data'!C:C)</f>
        <v>#VALUE!</v>
      </c>
      <c r="N24" s="215"/>
      <c r="O24" s="179" t="e">
        <f>SUMIF('[1]Report Data'!$A:$A,[1]STAT!$A24,'[1]Report Data'!E:E)</f>
        <v>#VALUE!</v>
      </c>
      <c r="P24" s="179"/>
      <c r="Q24" s="179" t="e">
        <f>SUMIF('[1]Report Data'!$A:$A,[1]STAT!$A24,'[1]Report Data'!G:G)</f>
        <v>#VALUE!</v>
      </c>
      <c r="R24" s="179"/>
      <c r="S24" s="179" t="e">
        <f>SUMIF('[1]Report Data'!$A:$A,[1]STAT!$A24,'[1]Report Data'!I:I)</f>
        <v>#VALUE!</v>
      </c>
      <c r="T24" s="179"/>
      <c r="U24" s="179" t="e">
        <f>SUMIF('[1]Report Data'!$A:$A,[1]STAT!$A24,'[1]Report Data'!K:K)</f>
        <v>#VALUE!</v>
      </c>
      <c r="V24" s="179"/>
      <c r="W24" s="179" t="e">
        <f>SUMIF('[1]Report Data'!$A:$A,[1]STAT!$A24,'[1]Report Data'!M:M)</f>
        <v>#VALUE!</v>
      </c>
      <c r="X24" s="179"/>
      <c r="Y24" s="179" t="e">
        <f>SUMIF('[1]Report Data'!$A:$A,[1]STAT!$A24,'[1]Report Data'!O:O)</f>
        <v>#VALUE!</v>
      </c>
      <c r="Z24" s="179"/>
      <c r="AA24" s="179" t="e">
        <f>SUMIF('[1]Report Data'!$A:$A,[1]STAT!$A24,'[1]Report Data'!Q:Q)</f>
        <v>#VALUE!</v>
      </c>
      <c r="AB24" s="179"/>
      <c r="AC24" s="179" t="e">
        <f>SUMIF('[1]Report Data'!$A:$A,[1]STAT!$A24,'[1]Report Data'!S:S)</f>
        <v>#VALUE!</v>
      </c>
      <c r="AD24" s="179"/>
      <c r="AE24" s="179" t="e">
        <f>SUMIF('[1]Report Data'!$A:$A,[1]STAT!$A24,'[1]Report Data'!S:S)</f>
        <v>#VALUE!</v>
      </c>
      <c r="AF24" s="179"/>
      <c r="AG24" s="176"/>
      <c r="AH24" s="286" t="e">
        <f>$Y24-'PAGE 21'!$L$8</f>
        <v>#VALUE!</v>
      </c>
      <c r="AI24" s="288"/>
      <c r="AJ24" s="286" t="e">
        <f>$AA24-'PAGE 21'!$P$8</f>
        <v>#VALUE!</v>
      </c>
      <c r="AK24" s="288"/>
      <c r="AL24" s="286" t="e">
        <f>$AE24-'PAGE 21'!$T$8</f>
        <v>#VALUE!</v>
      </c>
    </row>
    <row r="25" spans="1:38" ht="15">
      <c r="A25" s="193" t="s">
        <v>424</v>
      </c>
      <c r="B25" s="242" t="s">
        <v>425</v>
      </c>
      <c r="C25" s="203" t="s">
        <v>170</v>
      </c>
      <c r="D25" s="205" t="str">
        <f t="shared" si="0"/>
        <v xml:space="preserve">   CAPITAL EXPENDITURES TO DEPRECIATION</v>
      </c>
      <c r="E25" s="203" t="e">
        <f>IF(SUMIFS('[1]Report Data'!$I:$I,'[1]Report Data'!$A:$A,[1]STAT!$B25,'[1]Report Data'!$B:$B,[1]STAT!E$6)=0,"N/A",SUMIFS('[1]Report Data'!$I:$I,'[1]Report Data'!$A:$A,[1]STAT!$B25,'[1]Report Data'!$B:$B,[1]STAT!E$6))</f>
        <v>#VALUE!</v>
      </c>
      <c r="F25" s="203"/>
      <c r="G25" s="203" t="e">
        <f>IF(SUMIFS('[1]Report Data'!$I:$I,'[1]Report Data'!$A:$A,[1]STAT!$B25,'[1]Report Data'!$B:$B,[1]STAT!G$6)=0,"N/A",SUMIFS('[1]Report Data'!$I:$I,'[1]Report Data'!$A:$A,[1]STAT!$B25,'[1]Report Data'!$B:$B,[1]STAT!G$6))</f>
        <v>#VALUE!</v>
      </c>
      <c r="H25" s="203"/>
      <c r="I25" s="203" t="e">
        <f>IF(SUMIFS('[1]Report Data'!$I:$I,'[1]Report Data'!$A:$A,[1]STAT!$B25,'[1]Report Data'!$B:$B,[1]STAT!I$6)=0,"N/A",SUMIFS('[1]Report Data'!$I:$I,'[1]Report Data'!$A:$A,[1]STAT!$B25,'[1]Report Data'!$B:$B,[1]STAT!I$6))</f>
        <v>#VALUE!</v>
      </c>
      <c r="J25" s="203"/>
      <c r="K25" s="203" t="e">
        <f>IF(SUMIFS('[1]Report Data'!$I:$I,'[1]Report Data'!$A:$A,[1]STAT!$B25,'[1]Report Data'!$B:$B,[1]STAT!K$6)=0,"N/A",SUMIFS('[1]Report Data'!$I:$I,'[1]Report Data'!$A:$A,[1]STAT!$B25,'[1]Report Data'!$B:$B,[1]STAT!K$6))</f>
        <v>#VALUE!</v>
      </c>
      <c r="L25" s="203"/>
      <c r="M25" s="217" t="e">
        <f>SUMIF('[1]Report Data'!$A:$A,[1]STAT!$A25,'[1]Report Data'!C:C)</f>
        <v>#VALUE!</v>
      </c>
      <c r="N25" s="217"/>
      <c r="O25" s="167" t="e">
        <f>SUMIF('[1]Report Data'!$A:$A,[1]STAT!$A25,'[1]Report Data'!E:E)</f>
        <v>#VALUE!</v>
      </c>
      <c r="P25" s="167"/>
      <c r="Q25" s="167" t="e">
        <f>SUMIF('[1]Report Data'!$A:$A,[1]STAT!$A25,'[1]Report Data'!G:G)</f>
        <v>#VALUE!</v>
      </c>
      <c r="R25" s="167"/>
      <c r="S25" s="167" t="e">
        <f>SUMIF('[1]Report Data'!$A:$A,[1]STAT!$A25,'[1]Report Data'!I:I)</f>
        <v>#VALUE!</v>
      </c>
      <c r="T25" s="167"/>
      <c r="U25" s="167" t="e">
        <f>SUMIF('[1]Report Data'!$A:$A,[1]STAT!$A25,'[1]Report Data'!K:K)</f>
        <v>#VALUE!</v>
      </c>
      <c r="V25" s="167"/>
      <c r="W25" s="167" t="e">
        <f>SUMIF('[1]Report Data'!$A:$A,[1]STAT!$A25,'[1]Report Data'!M:M)</f>
        <v>#VALUE!</v>
      </c>
      <c r="X25" s="167"/>
      <c r="Y25" s="167" t="e">
        <f>SUMIF('[1]Report Data'!$A:$A,[1]STAT!$A25,'[1]Report Data'!O:O)</f>
        <v>#VALUE!</v>
      </c>
      <c r="Z25" s="167"/>
      <c r="AA25" s="167" t="e">
        <f>SUMIF('[1]Report Data'!$A:$A,[1]STAT!$A25,'[1]Report Data'!Q:Q)</f>
        <v>#VALUE!</v>
      </c>
      <c r="AB25" s="167"/>
      <c r="AC25" s="167" t="e">
        <f>SUMIF('[1]Report Data'!$A:$A,[1]STAT!$A25,'[1]Report Data'!S:S)</f>
        <v>#VALUE!</v>
      </c>
      <c r="AD25" s="167"/>
      <c r="AE25" s="167" t="e">
        <f>SUMIF('[1]Report Data'!$A:$A,[1]STAT!$A25,'[1]Report Data'!S:S)</f>
        <v>#VALUE!</v>
      </c>
      <c r="AF25" s="167"/>
      <c r="AG25" s="176"/>
      <c r="AH25" s="297" t="e">
        <f>$Y25-'PAGE 22'!$L$8</f>
        <v>#VALUE!</v>
      </c>
      <c r="AI25" s="288"/>
      <c r="AJ25" s="297" t="e">
        <f>$AA25-'PAGE 22'!$P$8</f>
        <v>#VALUE!</v>
      </c>
      <c r="AK25" s="288"/>
      <c r="AL25" s="297" t="e">
        <f>$AE25-'PAGE 22'!$T$8</f>
        <v>#VALUE!</v>
      </c>
    </row>
    <row r="26" spans="1:38" ht="15">
      <c r="A26" s="193" t="s">
        <v>426</v>
      </c>
      <c r="B26" s="242" t="s">
        <v>427</v>
      </c>
      <c r="C26" s="203" t="s">
        <v>170</v>
      </c>
      <c r="D26" s="205" t="str">
        <f t="shared" si="0"/>
        <v xml:space="preserve">   CAPITAL EXPENDITURE GROWTH RATE</v>
      </c>
      <c r="E26" s="203" t="e">
        <f>IF(SUMIFS('[1]Report Data'!$I:$I,'[1]Report Data'!$A:$A,[1]STAT!$B26,'[1]Report Data'!$B:$B,[1]STAT!E$6)=0,"N/A",SUMIFS('[1]Report Data'!$I:$I,'[1]Report Data'!$A:$A,[1]STAT!$B26,'[1]Report Data'!$B:$B,[1]STAT!E$6))</f>
        <v>#VALUE!</v>
      </c>
      <c r="F26" s="203"/>
      <c r="G26" s="214" t="e">
        <f>IF(SUMIFS('[1]Report Data'!$I:$I,'[1]Report Data'!$A:$A,[1]STAT!$B26,'[1]Report Data'!$B:$B,[1]STAT!G$6)=0,"N/A",SUMIFS('[1]Report Data'!$I:$I,'[1]Report Data'!$A:$A,[1]STAT!$B26,'[1]Report Data'!$B:$B,[1]STAT!G$6))</f>
        <v>#VALUE!</v>
      </c>
      <c r="H26" s="203"/>
      <c r="I26" s="203" t="e">
        <f>IF(SUMIFS('[1]Report Data'!$I:$I,'[1]Report Data'!$A:$A,[1]STAT!$B26,'[1]Report Data'!$B:$B,[1]STAT!I$6)=0,"N/A",SUMIFS('[1]Report Data'!$I:$I,'[1]Report Data'!$A:$A,[1]STAT!$B26,'[1]Report Data'!$B:$B,[1]STAT!I$6))</f>
        <v>#VALUE!</v>
      </c>
      <c r="J26" s="203"/>
      <c r="K26" s="203" t="e">
        <f>IF(SUMIFS('[1]Report Data'!$I:$I,'[1]Report Data'!$A:$A,[1]STAT!$B26,'[1]Report Data'!$B:$B,[1]STAT!K$6)=0,"N/A",SUMIFS('[1]Report Data'!$I:$I,'[1]Report Data'!$A:$A,[1]STAT!$B26,'[1]Report Data'!$B:$B,[1]STAT!K$6))</f>
        <v>#VALUE!</v>
      </c>
      <c r="L26" s="203"/>
      <c r="M26" s="215" t="e">
        <f>SUMIF('[1]Report Data'!$A:$A,[1]STAT!$A26,'[1]Report Data'!C:C)</f>
        <v>#VALUE!</v>
      </c>
      <c r="N26" s="215"/>
      <c r="O26" s="179" t="e">
        <f>SUMIF('[1]Report Data'!$A:$A,[1]STAT!$A26,'[1]Report Data'!E:E)</f>
        <v>#VALUE!</v>
      </c>
      <c r="P26" s="179"/>
      <c r="Q26" s="179" t="e">
        <f>SUMIF('[1]Report Data'!$A:$A,[1]STAT!$A26,'[1]Report Data'!G:G)</f>
        <v>#VALUE!</v>
      </c>
      <c r="R26" s="179"/>
      <c r="S26" s="179" t="e">
        <f>SUMIF('[1]Report Data'!$A:$A,[1]STAT!$A26,'[1]Report Data'!I:I)</f>
        <v>#VALUE!</v>
      </c>
      <c r="T26" s="179"/>
      <c r="U26" s="179" t="e">
        <f>SUMIF('[1]Report Data'!$A:$A,[1]STAT!$A26,'[1]Report Data'!K:K)</f>
        <v>#VALUE!</v>
      </c>
      <c r="V26" s="179"/>
      <c r="W26" s="179" t="e">
        <f>SUMIF('[1]Report Data'!$A:$A,[1]STAT!$A26,'[1]Report Data'!M:M)</f>
        <v>#VALUE!</v>
      </c>
      <c r="X26" s="179"/>
      <c r="Y26" s="179" t="e">
        <f>SUMIF('[1]Report Data'!$A:$A,[1]STAT!$A26,'[1]Report Data'!O:O)</f>
        <v>#VALUE!</v>
      </c>
      <c r="Z26" s="179"/>
      <c r="AA26" s="179" t="e">
        <f>SUMIF('[1]Report Data'!$A:$A,[1]STAT!$A26,'[1]Report Data'!Q:Q)</f>
        <v>#VALUE!</v>
      </c>
      <c r="AB26" s="179"/>
      <c r="AC26" s="179" t="e">
        <f>SUMIF('[1]Report Data'!$A:$A,[1]STAT!$A26,'[1]Report Data'!S:S)</f>
        <v>#VALUE!</v>
      </c>
      <c r="AD26" s="179"/>
      <c r="AE26" s="179" t="e">
        <f>SUMIF('[1]Report Data'!$A:$A,[1]STAT!$A26,'[1]Report Data'!S:S)</f>
        <v>#VALUE!</v>
      </c>
      <c r="AF26" s="179"/>
      <c r="AG26" s="176"/>
      <c r="AH26" s="286" t="e">
        <f>$Y26-'PAGE 23'!$L$8</f>
        <v>#VALUE!</v>
      </c>
      <c r="AI26" s="288"/>
      <c r="AJ26" s="286" t="e">
        <f>$AA26-'PAGE 23'!$P$8</f>
        <v>#VALUE!</v>
      </c>
      <c r="AK26" s="288"/>
      <c r="AL26" s="286" t="e">
        <f>$AE26-'PAGE 23'!$T$8</f>
        <v>#VALUE!</v>
      </c>
    </row>
    <row r="27" spans="1:38" ht="15">
      <c r="A27" s="193" t="s">
        <v>428</v>
      </c>
      <c r="B27" s="242" t="s">
        <v>429</v>
      </c>
      <c r="C27" s="203" t="s">
        <v>170</v>
      </c>
      <c r="D27" s="205" t="str">
        <f t="shared" si="0"/>
        <v xml:space="preserve">   CAPITAL ACQUISITIONS AS A % OF NET PATIENT REV</v>
      </c>
      <c r="E27" s="203" t="e">
        <f>IF(SUMIFS('[1]Report Data'!$I:$I,'[1]Report Data'!$A:$A,[1]STAT!$B27,'[1]Report Data'!$B:$B,[1]STAT!E$6)=0,"N/A",SUMIFS('[1]Report Data'!$I:$I,'[1]Report Data'!$A:$A,[1]STAT!$B27,'[1]Report Data'!$B:$B,[1]STAT!E$6))</f>
        <v>#VALUE!</v>
      </c>
      <c r="F27" s="203"/>
      <c r="G27" s="203" t="e">
        <f>IF(SUMIFS('[1]Report Data'!$I:$I,'[1]Report Data'!$A:$A,[1]STAT!$B27,'[1]Report Data'!$B:$B,[1]STAT!G$6)=0,"N/A",SUMIFS('[1]Report Data'!$I:$I,'[1]Report Data'!$A:$A,[1]STAT!$B27,'[1]Report Data'!$B:$B,[1]STAT!G$6))</f>
        <v>#VALUE!</v>
      </c>
      <c r="H27" s="203"/>
      <c r="I27" s="203" t="e">
        <f>IF(SUMIFS('[1]Report Data'!$I:$I,'[1]Report Data'!$A:$A,[1]STAT!$B27,'[1]Report Data'!$B:$B,[1]STAT!I$6)=0,"N/A",SUMIFS('[1]Report Data'!$I:$I,'[1]Report Data'!$A:$A,[1]STAT!$B27,'[1]Report Data'!$B:$B,[1]STAT!I$6))</f>
        <v>#VALUE!</v>
      </c>
      <c r="J27" s="203"/>
      <c r="K27" s="203" t="e">
        <f>IF(SUMIFS('[1]Report Data'!$I:$I,'[1]Report Data'!$A:$A,[1]STAT!$B27,'[1]Report Data'!$B:$B,[1]STAT!K$6)=0,"N/A",SUMIFS('[1]Report Data'!$I:$I,'[1]Report Data'!$A:$A,[1]STAT!$B27,'[1]Report Data'!$B:$B,[1]STAT!K$6))</f>
        <v>#VALUE!</v>
      </c>
      <c r="L27" s="203"/>
      <c r="M27" s="217" t="e">
        <f>SUMIF('[1]Report Data'!$A:$A,[1]STAT!$A27,'[1]Report Data'!C:C)</f>
        <v>#VALUE!</v>
      </c>
      <c r="N27" s="217"/>
      <c r="O27" s="167" t="e">
        <f>SUMIF('[1]Report Data'!$A:$A,[1]STAT!$A27,'[1]Report Data'!E:E)</f>
        <v>#VALUE!</v>
      </c>
      <c r="P27" s="167"/>
      <c r="Q27" s="167" t="e">
        <f>SUMIF('[1]Report Data'!$A:$A,[1]STAT!$A27,'[1]Report Data'!G:G)</f>
        <v>#VALUE!</v>
      </c>
      <c r="R27" s="167"/>
      <c r="S27" s="167" t="e">
        <f>SUMIF('[1]Report Data'!$A:$A,[1]STAT!$A27,'[1]Report Data'!I:I)</f>
        <v>#VALUE!</v>
      </c>
      <c r="T27" s="167"/>
      <c r="U27" s="167" t="e">
        <f>SUMIF('[1]Report Data'!$A:$A,[1]STAT!$A27,'[1]Report Data'!K:K)</f>
        <v>#VALUE!</v>
      </c>
      <c r="V27" s="167"/>
      <c r="W27" s="167" t="e">
        <f>SUMIF('[1]Report Data'!$A:$A,[1]STAT!$A27,'[1]Report Data'!M:M)</f>
        <v>#VALUE!</v>
      </c>
      <c r="X27" s="167"/>
      <c r="Y27" s="167" t="e">
        <f>SUMIF('[1]Report Data'!$A:$A,[1]STAT!$A27,'[1]Report Data'!O:O)</f>
        <v>#VALUE!</v>
      </c>
      <c r="Z27" s="167"/>
      <c r="AA27" s="167" t="e">
        <f>SUMIF('[1]Report Data'!$A:$A,[1]STAT!$A27,'[1]Report Data'!Q:Q)</f>
        <v>#VALUE!</v>
      </c>
      <c r="AB27" s="167"/>
      <c r="AC27" s="167" t="e">
        <f>SUMIF('[1]Report Data'!$A:$A,[1]STAT!$A27,'[1]Report Data'!S:S)</f>
        <v>#VALUE!</v>
      </c>
      <c r="AD27" s="167"/>
      <c r="AE27" s="167" t="e">
        <f>SUMIF('[1]Report Data'!$A:$A,[1]STAT!$A27,'[1]Report Data'!S:S)</f>
        <v>#VALUE!</v>
      </c>
      <c r="AF27" s="167"/>
      <c r="AG27" s="176"/>
      <c r="AH27" s="297" t="e">
        <f>$Y27-'PAGE 24'!$L$8</f>
        <v>#VALUE!</v>
      </c>
      <c r="AI27" s="288"/>
      <c r="AJ27" s="297" t="e">
        <f>$AA27-'PAGE 24'!$P$8</f>
        <v>#VALUE!</v>
      </c>
      <c r="AK27" s="288"/>
      <c r="AL27" s="297" t="e">
        <f>$AE27-'PAGE 24'!$T$8</f>
        <v>#VALUE!</v>
      </c>
    </row>
    <row r="28" spans="1:38" ht="15">
      <c r="A28" s="282"/>
      <c r="B28" s="282"/>
      <c r="C28" s="208"/>
      <c r="D28" s="209"/>
      <c r="E28" s="208"/>
      <c r="F28" s="208"/>
      <c r="G28" s="208"/>
      <c r="H28" s="208"/>
      <c r="I28" s="208"/>
      <c r="J28" s="208"/>
      <c r="K28" s="208"/>
      <c r="L28" s="208"/>
      <c r="M28" s="210"/>
      <c r="N28" s="210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409"/>
      <c r="AI28" s="409"/>
      <c r="AJ28" s="292"/>
      <c r="AK28" s="292"/>
      <c r="AL28" s="296"/>
    </row>
    <row r="29" spans="1:38" ht="15">
      <c r="A29" s="283"/>
      <c r="B29" s="283"/>
      <c r="C29" s="211"/>
      <c r="D29" s="212"/>
      <c r="E29" s="211"/>
      <c r="F29" s="211"/>
      <c r="G29" s="211"/>
      <c r="H29" s="211"/>
      <c r="I29" s="211"/>
      <c r="J29" s="211"/>
      <c r="K29" s="211"/>
      <c r="L29" s="211"/>
      <c r="M29" s="213"/>
      <c r="N29" s="213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293"/>
      <c r="AI29" s="293"/>
      <c r="AJ29" s="293"/>
      <c r="AK29" s="293"/>
      <c r="AL29" s="293"/>
    </row>
    <row r="30" spans="1:38" ht="15">
      <c r="A30" s="193" t="s">
        <v>430</v>
      </c>
      <c r="B30" s="242" t="s">
        <v>431</v>
      </c>
      <c r="C30" s="203" t="s">
        <v>152</v>
      </c>
      <c r="D30" s="205" t="str">
        <f t="shared" si="0"/>
        <v xml:space="preserve">   DEDUCTION %</v>
      </c>
      <c r="E30" s="216" t="e">
        <f>IF(SUMIFS('[1]Report Data'!$I:$I,'[1]Report Data'!$A:$A,[1]STAT!$B30,'[1]Report Data'!$B:$B,[1]STAT!E$6)=0,"N/A",SUMIFS('[1]Report Data'!$I:$I,'[1]Report Data'!$A:$A,[1]STAT!$B30,'[1]Report Data'!$B:$B,[1]STAT!E$6))</f>
        <v>#VALUE!</v>
      </c>
      <c r="F30" s="216"/>
      <c r="G30" s="216" t="e">
        <f>IF(SUMIFS('[1]Report Data'!$I:$I,'[1]Report Data'!$A:$A,[1]STAT!$B30,'[1]Report Data'!$B:$B,[1]STAT!G$6)=0,"N/A",SUMIFS('[1]Report Data'!$I:$I,'[1]Report Data'!$A:$A,[1]STAT!$B30,'[1]Report Data'!$B:$B,[1]STAT!G$6))</f>
        <v>#VALUE!</v>
      </c>
      <c r="H30" s="203"/>
      <c r="I30" s="216" t="e">
        <f>IF(SUMIFS('[1]Report Data'!$I:$I,'[1]Report Data'!$A:$A,[1]STAT!$B30,'[1]Report Data'!$B:$B,[1]STAT!I$6)=0,"N/A",SUMIFS('[1]Report Data'!$I:$I,'[1]Report Data'!$A:$A,[1]STAT!$B30,'[1]Report Data'!$B:$B,[1]STAT!I$6))</f>
        <v>#VALUE!</v>
      </c>
      <c r="J30" s="216"/>
      <c r="K30" s="216" t="e">
        <f>IF(SUMIFS('[1]Report Data'!$I:$I,'[1]Report Data'!$A:$A,[1]STAT!$B30,'[1]Report Data'!$B:$B,[1]STAT!K$6)=0,"N/A",SUMIFS('[1]Report Data'!$I:$I,'[1]Report Data'!$A:$A,[1]STAT!$B30,'[1]Report Data'!$B:$B,[1]STAT!K$6))</f>
        <v>#VALUE!</v>
      </c>
      <c r="L30" s="203"/>
      <c r="M30" s="217" t="e">
        <f>SUMIF('[1]Report Data'!$A:$A,[1]STAT!$A30,'[1]Report Data'!C:C)</f>
        <v>#VALUE!</v>
      </c>
      <c r="N30" s="217"/>
      <c r="O30" s="167" t="e">
        <f>SUMIF('[1]Report Data'!$A:$A,[1]STAT!$A30,'[1]Report Data'!E:E)</f>
        <v>#VALUE!</v>
      </c>
      <c r="P30" s="167"/>
      <c r="Q30" s="167" t="e">
        <f>SUMIF('[1]Report Data'!$A:$A,[1]STAT!$A30,'[1]Report Data'!G:G)</f>
        <v>#VALUE!</v>
      </c>
      <c r="R30" s="167"/>
      <c r="S30" s="167" t="e">
        <f>SUMIF('[1]Report Data'!$A:$A,[1]STAT!$A30,'[1]Report Data'!I:I)</f>
        <v>#VALUE!</v>
      </c>
      <c r="T30" s="167"/>
      <c r="U30" s="167" t="e">
        <f>SUMIF('[1]Report Data'!$A:$A,[1]STAT!$A30,'[1]Report Data'!K:K)</f>
        <v>#VALUE!</v>
      </c>
      <c r="V30" s="167"/>
      <c r="W30" s="167" t="e">
        <f>SUMIF('[1]Report Data'!$A:$A,[1]STAT!$A30,'[1]Report Data'!M:M)</f>
        <v>#VALUE!</v>
      </c>
      <c r="X30" s="167"/>
      <c r="Y30" s="167" t="e">
        <f>SUMIF('[1]Report Data'!$A:$A,[1]STAT!$A30,'[1]Report Data'!O:O)</f>
        <v>#VALUE!</v>
      </c>
      <c r="Z30" s="167"/>
      <c r="AA30" s="167" t="e">
        <f>SUMIF('[1]Report Data'!$A:$A,[1]STAT!$A30,'[1]Report Data'!Q:Q)</f>
        <v>#VALUE!</v>
      </c>
      <c r="AB30" s="167"/>
      <c r="AC30" s="167" t="e">
        <f>SUMIF('[1]Report Data'!$A:$A,[1]STAT!$A30,'[1]Report Data'!S:S)</f>
        <v>#VALUE!</v>
      </c>
      <c r="AD30" s="167"/>
      <c r="AE30" s="167" t="e">
        <f>SUMIF('[1]Report Data'!$A:$A,[1]STAT!$A30,'[1]Report Data'!S:S)</f>
        <v>#VALUE!</v>
      </c>
      <c r="AF30" s="167"/>
      <c r="AG30" s="176"/>
      <c r="AH30" s="297" t="e">
        <f>$Y30-'PAGE 25'!$L$8</f>
        <v>#VALUE!</v>
      </c>
      <c r="AI30" s="288"/>
      <c r="AJ30" s="297" t="e">
        <f>$AA30-'PAGE 25'!$P$8</f>
        <v>#VALUE!</v>
      </c>
      <c r="AK30" s="288"/>
      <c r="AL30" s="297" t="e">
        <f>$AE30-'PAGE 25'!$T$8</f>
        <v>#VALUE!</v>
      </c>
    </row>
    <row r="31" spans="1:38" ht="15">
      <c r="A31" s="193" t="s">
        <v>432</v>
      </c>
      <c r="B31" s="242" t="s">
        <v>433</v>
      </c>
      <c r="C31" s="203" t="s">
        <v>152</v>
      </c>
      <c r="D31" s="205" t="str">
        <f t="shared" si="0"/>
        <v xml:space="preserve">   BAD DEBT %</v>
      </c>
      <c r="E31" s="203" t="e">
        <f>IF(SUMIFS('[1]Report Data'!$I:$I,'[1]Report Data'!$A:$A,[1]STAT!$B31,'[1]Report Data'!$B:$B,[1]STAT!E$6)=0,"N/A",SUMIFS('[1]Report Data'!$I:$I,'[1]Report Data'!$A:$A,[1]STAT!$B31,'[1]Report Data'!$B:$B,[1]STAT!E$6))</f>
        <v>#VALUE!</v>
      </c>
      <c r="F31" s="203"/>
      <c r="G31" s="203" t="e">
        <f>IF(SUMIFS('[1]Report Data'!$I:$I,'[1]Report Data'!$A:$A,[1]STAT!$B31,'[1]Report Data'!$B:$B,[1]STAT!G$6)=0,"N/A",SUMIFS('[1]Report Data'!$I:$I,'[1]Report Data'!$A:$A,[1]STAT!$B31,'[1]Report Data'!$B:$B,[1]STAT!G$6))</f>
        <v>#VALUE!</v>
      </c>
      <c r="H31" s="203"/>
      <c r="I31" s="203" t="e">
        <f>IF(SUMIFS('[1]Report Data'!$I:$I,'[1]Report Data'!$A:$A,[1]STAT!$B31,'[1]Report Data'!$B:$B,[1]STAT!I$6)=0,"N/A",SUMIFS('[1]Report Data'!$I:$I,'[1]Report Data'!$A:$A,[1]STAT!$B31,'[1]Report Data'!$B:$B,[1]STAT!I$6))</f>
        <v>#VALUE!</v>
      </c>
      <c r="J31" s="203"/>
      <c r="K31" s="203" t="e">
        <f>IF(SUMIFS('[1]Report Data'!$I:$I,'[1]Report Data'!$A:$A,[1]STAT!$B31,'[1]Report Data'!$B:$B,[1]STAT!K$6)=0,"N/A",SUMIFS('[1]Report Data'!$I:$I,'[1]Report Data'!$A:$A,[1]STAT!$B31,'[1]Report Data'!$B:$B,[1]STAT!K$6))</f>
        <v>#VALUE!</v>
      </c>
      <c r="L31" s="203"/>
      <c r="M31" s="217" t="e">
        <f>SUMIF('[1]Report Data'!$A:$A,[1]STAT!$A31,'[1]Report Data'!C:C)</f>
        <v>#VALUE!</v>
      </c>
      <c r="N31" s="217"/>
      <c r="O31" s="167" t="e">
        <f>SUMIF('[1]Report Data'!$A:$A,[1]STAT!$A31,'[1]Report Data'!E:E)</f>
        <v>#VALUE!</v>
      </c>
      <c r="P31" s="167"/>
      <c r="Q31" s="167" t="e">
        <f>SUMIF('[1]Report Data'!$A:$A,[1]STAT!$A31,'[1]Report Data'!G:G)</f>
        <v>#VALUE!</v>
      </c>
      <c r="R31" s="167"/>
      <c r="S31" s="167" t="e">
        <f>SUMIF('[1]Report Data'!$A:$A,[1]STAT!$A31,'[1]Report Data'!I:I)</f>
        <v>#VALUE!</v>
      </c>
      <c r="T31" s="167"/>
      <c r="U31" s="167" t="e">
        <f>SUMIF('[1]Report Data'!$A:$A,[1]STAT!$A31,'[1]Report Data'!K:K)</f>
        <v>#VALUE!</v>
      </c>
      <c r="V31" s="167"/>
      <c r="W31" s="167" t="e">
        <f>SUMIF('[1]Report Data'!$A:$A,[1]STAT!$A31,'[1]Report Data'!M:M)</f>
        <v>#VALUE!</v>
      </c>
      <c r="X31" s="167"/>
      <c r="Y31" s="167" t="e">
        <f>SUMIF('[1]Report Data'!$A:$A,[1]STAT!$A31,'[1]Report Data'!O:O)</f>
        <v>#VALUE!</v>
      </c>
      <c r="Z31" s="167"/>
      <c r="AA31" s="167" t="e">
        <f>SUMIF('[1]Report Data'!$A:$A,[1]STAT!$A31,'[1]Report Data'!Q:Q)</f>
        <v>#VALUE!</v>
      </c>
      <c r="AB31" s="167"/>
      <c r="AC31" s="167" t="e">
        <f>SUMIF('[1]Report Data'!$A:$A,[1]STAT!$A31,'[1]Report Data'!S:S)</f>
        <v>#VALUE!</v>
      </c>
      <c r="AD31" s="167"/>
      <c r="AE31" s="167" t="e">
        <f>SUMIF('[1]Report Data'!$A:$A,[1]STAT!$A31,'[1]Report Data'!S:S)</f>
        <v>#VALUE!</v>
      </c>
      <c r="AF31" s="167"/>
      <c r="AG31" s="176"/>
      <c r="AH31" s="297" t="e">
        <f>$Y31-'PAGE 26'!$L$8</f>
        <v>#VALUE!</v>
      </c>
      <c r="AI31" s="288"/>
      <c r="AJ31" s="297" t="e">
        <f>$AA31-'PAGE 26'!$P$8</f>
        <v>#VALUE!</v>
      </c>
      <c r="AK31" s="288"/>
      <c r="AL31" s="297" t="e">
        <f>$AE31-'PAGE 26'!$T$8</f>
        <v>#VALUE!</v>
      </c>
    </row>
    <row r="32" spans="1:38" ht="15">
      <c r="A32" s="193" t="s">
        <v>434</v>
      </c>
      <c r="B32" s="242" t="s">
        <v>435</v>
      </c>
      <c r="C32" s="203" t="s">
        <v>152</v>
      </c>
      <c r="D32" s="205" t="str">
        <f t="shared" si="0"/>
        <v xml:space="preserve">   FREE CARE %</v>
      </c>
      <c r="E32" s="203" t="e">
        <f>IF(SUMIFS('[1]Report Data'!$I:$I,'[1]Report Data'!$A:$A,[1]STAT!$B32,'[1]Report Data'!$B:$B,[1]STAT!E$6)=0,"N/A",SUMIFS('[1]Report Data'!$I:$I,'[1]Report Data'!$A:$A,[1]STAT!$B32,'[1]Report Data'!$B:$B,[1]STAT!E$6))</f>
        <v>#VALUE!</v>
      </c>
      <c r="F32" s="203"/>
      <c r="G32" s="203" t="e">
        <f>IF(SUMIFS('[1]Report Data'!$I:$I,'[1]Report Data'!$A:$A,[1]STAT!$B32,'[1]Report Data'!$B:$B,[1]STAT!G$6)=0,"N/A",SUMIFS('[1]Report Data'!$I:$I,'[1]Report Data'!$A:$A,[1]STAT!$B32,'[1]Report Data'!$B:$B,[1]STAT!G$6))</f>
        <v>#VALUE!</v>
      </c>
      <c r="H32" s="203"/>
      <c r="I32" s="203" t="e">
        <f>IF(SUMIFS('[1]Report Data'!$I:$I,'[1]Report Data'!$A:$A,[1]STAT!$B32,'[1]Report Data'!$B:$B,[1]STAT!I$6)=0,"N/A",SUMIFS('[1]Report Data'!$I:$I,'[1]Report Data'!$A:$A,[1]STAT!$B32,'[1]Report Data'!$B:$B,[1]STAT!I$6))</f>
        <v>#VALUE!</v>
      </c>
      <c r="J32" s="203"/>
      <c r="K32" s="203" t="e">
        <f>IF(SUMIFS('[1]Report Data'!$I:$I,'[1]Report Data'!$A:$A,[1]STAT!$B32,'[1]Report Data'!$B:$B,[1]STAT!K$6)=0,"N/A",SUMIFS('[1]Report Data'!$I:$I,'[1]Report Data'!$A:$A,[1]STAT!$B32,'[1]Report Data'!$B:$B,[1]STAT!K$6))</f>
        <v>#VALUE!</v>
      </c>
      <c r="L32" s="203"/>
      <c r="M32" s="217" t="e">
        <f>SUMIF('[1]Report Data'!$A:$A,[1]STAT!$A32,'[1]Report Data'!C:C)</f>
        <v>#VALUE!</v>
      </c>
      <c r="N32" s="217"/>
      <c r="O32" s="167" t="e">
        <f>SUMIF('[1]Report Data'!$A:$A,[1]STAT!$A32,'[1]Report Data'!E:E)</f>
        <v>#VALUE!</v>
      </c>
      <c r="P32" s="167"/>
      <c r="Q32" s="167" t="e">
        <f>SUMIF('[1]Report Data'!$A:$A,[1]STAT!$A32,'[1]Report Data'!G:G)</f>
        <v>#VALUE!</v>
      </c>
      <c r="R32" s="167"/>
      <c r="S32" s="167" t="e">
        <f>SUMIF('[1]Report Data'!$A:$A,[1]STAT!$A32,'[1]Report Data'!I:I)</f>
        <v>#VALUE!</v>
      </c>
      <c r="T32" s="167"/>
      <c r="U32" s="167" t="e">
        <f>SUMIF('[1]Report Data'!$A:$A,[1]STAT!$A32,'[1]Report Data'!K:K)</f>
        <v>#VALUE!</v>
      </c>
      <c r="V32" s="167"/>
      <c r="W32" s="167" t="e">
        <f>SUMIF('[1]Report Data'!$A:$A,[1]STAT!$A32,'[1]Report Data'!M:M)</f>
        <v>#VALUE!</v>
      </c>
      <c r="X32" s="167"/>
      <c r="Y32" s="167" t="e">
        <f>SUMIF('[1]Report Data'!$A:$A,[1]STAT!$A32,'[1]Report Data'!O:O)</f>
        <v>#VALUE!</v>
      </c>
      <c r="Z32" s="167"/>
      <c r="AA32" s="167" t="e">
        <f>SUMIF('[1]Report Data'!$A:$A,[1]STAT!$A32,'[1]Report Data'!Q:Q)</f>
        <v>#VALUE!</v>
      </c>
      <c r="AB32" s="167"/>
      <c r="AC32" s="167" t="e">
        <f>SUMIF('[1]Report Data'!$A:$A,[1]STAT!$A32,'[1]Report Data'!S:S)</f>
        <v>#VALUE!</v>
      </c>
      <c r="AD32" s="167"/>
      <c r="AE32" s="167" t="e">
        <f>SUMIF('[1]Report Data'!$A:$A,[1]STAT!$A32,'[1]Report Data'!S:S)</f>
        <v>#VALUE!</v>
      </c>
      <c r="AF32" s="167"/>
      <c r="AG32" s="176"/>
      <c r="AH32" s="297" t="e">
        <f>$Y32-'PAGE 27'!$L$8</f>
        <v>#VALUE!</v>
      </c>
      <c r="AI32" s="288"/>
      <c r="AJ32" s="297" t="e">
        <f>$AA32-'PAGE 27'!$P$8</f>
        <v>#VALUE!</v>
      </c>
      <c r="AK32" s="288"/>
      <c r="AL32" s="297" t="e">
        <f>$AE32-'PAGE 27'!$T$8</f>
        <v>#VALUE!</v>
      </c>
    </row>
    <row r="33" spans="1:38" ht="15">
      <c r="A33" s="193" t="s">
        <v>436</v>
      </c>
      <c r="B33" s="242" t="s">
        <v>437</v>
      </c>
      <c r="C33" s="203" t="s">
        <v>152</v>
      </c>
      <c r="D33" s="205" t="str">
        <f t="shared" si="0"/>
        <v xml:space="preserve">   OPERATING MARGIN %</v>
      </c>
      <c r="E33" s="216" t="e">
        <f>IF(SUMIFS('[1]Report Data'!$I:$I,'[1]Report Data'!$A:$A,[1]STAT!$B33,'[1]Report Data'!$B:$B,[1]STAT!E$6)=0,"N/A",SUMIFS('[1]Report Data'!$I:$I,'[1]Report Data'!$A:$A,[1]STAT!$B33,'[1]Report Data'!$B:$B,[1]STAT!E$6))</f>
        <v>#VALUE!</v>
      </c>
      <c r="F33" s="216"/>
      <c r="G33" s="216" t="e">
        <f>IF(SUMIFS('[1]Report Data'!$I:$I,'[1]Report Data'!$A:$A,[1]STAT!$B33,'[1]Report Data'!$B:$B,[1]STAT!G$6)=0,"N/A",SUMIFS('[1]Report Data'!$I:$I,'[1]Report Data'!$A:$A,[1]STAT!$B33,'[1]Report Data'!$B:$B,[1]STAT!G$6))</f>
        <v>#VALUE!</v>
      </c>
      <c r="H33" s="203"/>
      <c r="I33" s="216" t="e">
        <f>IF(SUMIFS('[1]Report Data'!$I:$I,'[1]Report Data'!$A:$A,[1]STAT!$B33,'[1]Report Data'!$B:$B,[1]STAT!I$6)=0,"N/A",SUMIFS('[1]Report Data'!$I:$I,'[1]Report Data'!$A:$A,[1]STAT!$B33,'[1]Report Data'!$B:$B,[1]STAT!I$6))</f>
        <v>#VALUE!</v>
      </c>
      <c r="J33" s="216"/>
      <c r="K33" s="216" t="e">
        <f>IF(SUMIFS('[1]Report Data'!$I:$I,'[1]Report Data'!$A:$A,[1]STAT!$B33,'[1]Report Data'!$B:$B,[1]STAT!K$6)=0,"N/A",SUMIFS('[1]Report Data'!$I:$I,'[1]Report Data'!$A:$A,[1]STAT!$B33,'[1]Report Data'!$B:$B,[1]STAT!K$6))</f>
        <v>#VALUE!</v>
      </c>
      <c r="L33" s="203"/>
      <c r="M33" s="217" t="e">
        <f>SUMIF('[1]Report Data'!$A:$A,[1]STAT!$A33,'[1]Report Data'!C:C)</f>
        <v>#VALUE!</v>
      </c>
      <c r="N33" s="217"/>
      <c r="O33" s="167" t="e">
        <f>SUMIF('[1]Report Data'!$A:$A,[1]STAT!$A33,'[1]Report Data'!E:E)</f>
        <v>#VALUE!</v>
      </c>
      <c r="P33" s="167"/>
      <c r="Q33" s="167" t="e">
        <f>SUMIF('[1]Report Data'!$A:$A,[1]STAT!$A33,'[1]Report Data'!G:G)</f>
        <v>#VALUE!</v>
      </c>
      <c r="R33" s="167"/>
      <c r="S33" s="167" t="e">
        <f>SUMIF('[1]Report Data'!$A:$A,[1]STAT!$A33,'[1]Report Data'!I:I)</f>
        <v>#VALUE!</v>
      </c>
      <c r="T33" s="167"/>
      <c r="U33" s="167" t="e">
        <f>SUMIF('[1]Report Data'!$A:$A,[1]STAT!$A33,'[1]Report Data'!K:K)</f>
        <v>#VALUE!</v>
      </c>
      <c r="V33" s="167"/>
      <c r="W33" s="167" t="e">
        <f>SUMIF('[1]Report Data'!$A:$A,[1]STAT!$A33,'[1]Report Data'!M:M)</f>
        <v>#VALUE!</v>
      </c>
      <c r="X33" s="167"/>
      <c r="Y33" s="167" t="e">
        <f>SUMIF('[1]Report Data'!$A:$A,[1]STAT!$A33,'[1]Report Data'!O:O)</f>
        <v>#VALUE!</v>
      </c>
      <c r="Z33" s="167"/>
      <c r="AA33" s="167" t="e">
        <f>SUMIF('[1]Report Data'!$A:$A,[1]STAT!$A33,'[1]Report Data'!Q:Q)</f>
        <v>#VALUE!</v>
      </c>
      <c r="AB33" s="167"/>
      <c r="AC33" s="167" t="e">
        <f>SUMIF('[1]Report Data'!$A:$A,[1]STAT!$A33,'[1]Report Data'!S:S)</f>
        <v>#VALUE!</v>
      </c>
      <c r="AD33" s="167"/>
      <c r="AE33" s="167" t="e">
        <f>SUMIF('[1]Report Data'!$A:$A,[1]STAT!$A33,'[1]Report Data'!S:S)</f>
        <v>#VALUE!</v>
      </c>
      <c r="AF33" s="167"/>
      <c r="AG33" s="176"/>
      <c r="AH33" s="297" t="e">
        <f>$Y33-'PAGE 28'!$L$8</f>
        <v>#VALUE!</v>
      </c>
      <c r="AI33" s="288"/>
      <c r="AJ33" s="297" t="e">
        <f>$AA33-'PAGE 28'!$P$8</f>
        <v>#VALUE!</v>
      </c>
      <c r="AK33" s="288"/>
      <c r="AL33" s="297" t="e">
        <f>$AE33-'PAGE 28'!$T$8</f>
        <v>#VALUE!</v>
      </c>
    </row>
    <row r="34" spans="1:38" ht="15">
      <c r="A34" s="193" t="s">
        <v>438</v>
      </c>
      <c r="B34" s="242" t="s">
        <v>439</v>
      </c>
      <c r="C34" s="203" t="s">
        <v>152</v>
      </c>
      <c r="D34" s="205" t="str">
        <f t="shared" si="0"/>
        <v xml:space="preserve">   TOTAL MARGIN %</v>
      </c>
      <c r="E34" s="216" t="e">
        <f>IF(SUMIFS('[1]Report Data'!$I:$I,'[1]Report Data'!$A:$A,[1]STAT!$B34,'[1]Report Data'!$B:$B,[1]STAT!E$6)=0,"N/A",SUMIFS('[1]Report Data'!$I:$I,'[1]Report Data'!$A:$A,[1]STAT!$B34,'[1]Report Data'!$B:$B,[1]STAT!E$6))</f>
        <v>#VALUE!</v>
      </c>
      <c r="F34" s="216"/>
      <c r="G34" s="216" t="e">
        <f>IF(SUMIFS('[1]Report Data'!$I:$I,'[1]Report Data'!$A:$A,[1]STAT!$B34,'[1]Report Data'!$B:$B,[1]STAT!G$6)=0,"N/A",SUMIFS('[1]Report Data'!$I:$I,'[1]Report Data'!$A:$A,[1]STAT!$B34,'[1]Report Data'!$B:$B,[1]STAT!G$6))</f>
        <v>#VALUE!</v>
      </c>
      <c r="H34" s="203"/>
      <c r="I34" s="216" t="e">
        <f>IF(SUMIFS('[1]Report Data'!$I:$I,'[1]Report Data'!$A:$A,[1]STAT!$B34,'[1]Report Data'!$B:$B,[1]STAT!I$6)=0,"N/A",SUMIFS('[1]Report Data'!$I:$I,'[1]Report Data'!$A:$A,[1]STAT!$B34,'[1]Report Data'!$B:$B,[1]STAT!I$6))</f>
        <v>#VALUE!</v>
      </c>
      <c r="J34" s="216"/>
      <c r="K34" s="216" t="e">
        <f>IF(SUMIFS('[1]Report Data'!$I:$I,'[1]Report Data'!$A:$A,[1]STAT!$B34,'[1]Report Data'!$B:$B,[1]STAT!K$6)=0,"N/A",SUMIFS('[1]Report Data'!$I:$I,'[1]Report Data'!$A:$A,[1]STAT!$B34,'[1]Report Data'!$B:$B,[1]STAT!K$6))</f>
        <v>#VALUE!</v>
      </c>
      <c r="L34" s="203"/>
      <c r="M34" s="217" t="e">
        <f>SUMIF('[1]Report Data'!$A:$A,[1]STAT!$A34,'[1]Report Data'!C:C)</f>
        <v>#VALUE!</v>
      </c>
      <c r="N34" s="217"/>
      <c r="O34" s="167" t="e">
        <f>SUMIF('[1]Report Data'!$A:$A,[1]STAT!$A34,'[1]Report Data'!E:E)</f>
        <v>#VALUE!</v>
      </c>
      <c r="P34" s="167"/>
      <c r="Q34" s="167" t="e">
        <f>SUMIF('[1]Report Data'!$A:$A,[1]STAT!$A34,'[1]Report Data'!G:G)</f>
        <v>#VALUE!</v>
      </c>
      <c r="R34" s="167"/>
      <c r="S34" s="167" t="e">
        <f>SUMIF('[1]Report Data'!$A:$A,[1]STAT!$A34,'[1]Report Data'!I:I)</f>
        <v>#VALUE!</v>
      </c>
      <c r="T34" s="167"/>
      <c r="U34" s="167" t="e">
        <f>SUMIF('[1]Report Data'!$A:$A,[1]STAT!$A34,'[1]Report Data'!K:K)</f>
        <v>#VALUE!</v>
      </c>
      <c r="V34" s="167"/>
      <c r="W34" s="167" t="e">
        <f>SUMIF('[1]Report Data'!$A:$A,[1]STAT!$A34,'[1]Report Data'!M:M)</f>
        <v>#VALUE!</v>
      </c>
      <c r="X34" s="167"/>
      <c r="Y34" s="167" t="e">
        <f>SUMIF('[1]Report Data'!$A:$A,[1]STAT!$A34,'[1]Report Data'!O:O)</f>
        <v>#VALUE!</v>
      </c>
      <c r="Z34" s="167"/>
      <c r="AA34" s="167" t="e">
        <f>SUMIF('[1]Report Data'!$A:$A,[1]STAT!$A34,'[1]Report Data'!Q:Q)</f>
        <v>#VALUE!</v>
      </c>
      <c r="AB34" s="167"/>
      <c r="AC34" s="167" t="e">
        <f>SUMIF('[1]Report Data'!$A:$A,[1]STAT!$A34,'[1]Report Data'!S:S)</f>
        <v>#VALUE!</v>
      </c>
      <c r="AD34" s="167"/>
      <c r="AE34" s="167" t="e">
        <f>SUMIF('[1]Report Data'!$A:$A,[1]STAT!$A34,'[1]Report Data'!S:S)</f>
        <v>#VALUE!</v>
      </c>
      <c r="AF34" s="167"/>
      <c r="AG34" s="176"/>
      <c r="AH34" s="297" t="e">
        <f>$Y34-'PAGE 29'!$L$8</f>
        <v>#VALUE!</v>
      </c>
      <c r="AI34" s="288"/>
      <c r="AJ34" s="297" t="e">
        <f>$AA34-'PAGE 29'!$P$8</f>
        <v>#VALUE!</v>
      </c>
      <c r="AK34" s="288"/>
      <c r="AL34" s="297" t="e">
        <f>$AE34-'PAGE 29'!$T$8</f>
        <v>#VALUE!</v>
      </c>
    </row>
    <row r="35" spans="1:38" ht="15">
      <c r="A35" s="193" t="s">
        <v>440</v>
      </c>
      <c r="B35" s="242" t="s">
        <v>441</v>
      </c>
      <c r="C35" s="203" t="s">
        <v>152</v>
      </c>
      <c r="D35" s="205" t="str">
        <f t="shared" si="0"/>
        <v xml:space="preserve">   OUTPATIENT GROSS REVENUE %</v>
      </c>
      <c r="E35" s="216" t="e">
        <f>IF(SUMIFS('[1]Report Data'!$I:$I,'[1]Report Data'!$A:$A,[1]STAT!$B35,'[1]Report Data'!$B:$B,[1]STAT!E$6)=0,"N/A",SUMIFS('[1]Report Data'!$I:$I,'[1]Report Data'!$A:$A,[1]STAT!$B35,'[1]Report Data'!$B:$B,[1]STAT!E$6))</f>
        <v>#VALUE!</v>
      </c>
      <c r="F35" s="216"/>
      <c r="G35" s="216" t="e">
        <f>IF(SUMIFS('[1]Report Data'!$I:$I,'[1]Report Data'!$A:$A,[1]STAT!$B35,'[1]Report Data'!$B:$B,[1]STAT!G$6)=0,"N/A",SUMIFS('[1]Report Data'!$I:$I,'[1]Report Data'!$A:$A,[1]STAT!$B35,'[1]Report Data'!$B:$B,[1]STAT!G$6))</f>
        <v>#VALUE!</v>
      </c>
      <c r="H35" s="216"/>
      <c r="I35" s="216" t="e">
        <f>IF(SUMIFS('[1]Report Data'!$I:$I,'[1]Report Data'!$A:$A,[1]STAT!$B35,'[1]Report Data'!$B:$B,[1]STAT!I$6)=0,"N/A",SUMIFS('[1]Report Data'!$I:$I,'[1]Report Data'!$A:$A,[1]STAT!$B35,'[1]Report Data'!$B:$B,[1]STAT!I$6))</f>
        <v>#VALUE!</v>
      </c>
      <c r="J35" s="216"/>
      <c r="K35" s="216" t="e">
        <f>IF(SUMIFS('[1]Report Data'!$I:$I,'[1]Report Data'!$A:$A,[1]STAT!$B35,'[1]Report Data'!$B:$B,[1]STAT!K$6)=0,"N/A",SUMIFS('[1]Report Data'!$I:$I,'[1]Report Data'!$A:$A,[1]STAT!$B35,'[1]Report Data'!$B:$B,[1]STAT!K$6))</f>
        <v>#VALUE!</v>
      </c>
      <c r="L35" s="203"/>
      <c r="M35" s="217" t="e">
        <f>SUMIF('[1]Report Data'!$A:$A,[1]STAT!$A35,'[1]Report Data'!C:C)</f>
        <v>#VALUE!</v>
      </c>
      <c r="N35" s="217"/>
      <c r="O35" s="167" t="e">
        <f>SUMIF('[1]Report Data'!$A:$A,[1]STAT!$A35,'[1]Report Data'!E:E)</f>
        <v>#VALUE!</v>
      </c>
      <c r="P35" s="167"/>
      <c r="Q35" s="167" t="e">
        <f>SUMIF('[1]Report Data'!$A:$A,[1]STAT!$A35,'[1]Report Data'!G:G)</f>
        <v>#VALUE!</v>
      </c>
      <c r="R35" s="167"/>
      <c r="S35" s="167" t="e">
        <f>SUMIF('[1]Report Data'!$A:$A,[1]STAT!$A35,'[1]Report Data'!I:I)</f>
        <v>#VALUE!</v>
      </c>
      <c r="T35" s="167"/>
      <c r="U35" s="167" t="e">
        <f>SUMIF('[1]Report Data'!$A:$A,[1]STAT!$A35,'[1]Report Data'!K:K)</f>
        <v>#VALUE!</v>
      </c>
      <c r="V35" s="167"/>
      <c r="W35" s="167" t="e">
        <f>SUMIF('[1]Report Data'!$A:$A,[1]STAT!$A35,'[1]Report Data'!M:M)</f>
        <v>#VALUE!</v>
      </c>
      <c r="X35" s="167"/>
      <c r="Y35" s="167" t="e">
        <f>SUMIF('[1]Report Data'!$A:$A,[1]STAT!$A35,'[1]Report Data'!O:O)</f>
        <v>#VALUE!</v>
      </c>
      <c r="Z35" s="167"/>
      <c r="AA35" s="167" t="e">
        <f>SUMIF('[1]Report Data'!$A:$A,[1]STAT!$A35,'[1]Report Data'!Q:Q)</f>
        <v>#VALUE!</v>
      </c>
      <c r="AB35" s="167"/>
      <c r="AC35" s="167" t="e">
        <f>SUMIF('[1]Report Data'!$A:$A,[1]STAT!$A35,'[1]Report Data'!S:S)</f>
        <v>#VALUE!</v>
      </c>
      <c r="AD35" s="167"/>
      <c r="AE35" s="167" t="e">
        <f>SUMIF('[1]Report Data'!$A:$A,[1]STAT!$A35,'[1]Report Data'!S:S)</f>
        <v>#VALUE!</v>
      </c>
      <c r="AF35" s="167"/>
      <c r="AG35" s="176"/>
      <c r="AH35" s="297" t="e">
        <f>$Y35-'PAGE 30'!$L$8</f>
        <v>#VALUE!</v>
      </c>
      <c r="AI35" s="288"/>
      <c r="AJ35" s="297" t="e">
        <f>$AA35-'PAGE 30'!$P$8</f>
        <v>#VALUE!</v>
      </c>
      <c r="AK35" s="288"/>
      <c r="AL35" s="297" t="e">
        <f>$AE35-'PAGE 30'!$T$8</f>
        <v>#VALUE!</v>
      </c>
    </row>
    <row r="36" spans="1:38" ht="15">
      <c r="A36" s="193" t="s">
        <v>442</v>
      </c>
      <c r="B36" s="242" t="s">
        <v>443</v>
      </c>
      <c r="C36" s="203" t="s">
        <v>152</v>
      </c>
      <c r="D36" s="205" t="str">
        <f t="shared" si="0"/>
        <v xml:space="preserve">   INPATIENT GROSS REVENUE %</v>
      </c>
      <c r="E36" s="216" t="e">
        <f>IF(SUMIFS('[1]Report Data'!$I:$I,'[1]Report Data'!$A:$A,[1]STAT!$B36,'[1]Report Data'!$B:$B,[1]STAT!E$6)=0,"N/A",SUMIFS('[1]Report Data'!$I:$I,'[1]Report Data'!$A:$A,[1]STAT!$B36,'[1]Report Data'!$B:$B,[1]STAT!E$6))</f>
        <v>#VALUE!</v>
      </c>
      <c r="F36" s="216"/>
      <c r="G36" s="216" t="e">
        <f>IF(SUMIFS('[1]Report Data'!$I:$I,'[1]Report Data'!$A:$A,[1]STAT!$B36,'[1]Report Data'!$B:$B,[1]STAT!G$6)=0,"N/A",SUMIFS('[1]Report Data'!$I:$I,'[1]Report Data'!$A:$A,[1]STAT!$B36,'[1]Report Data'!$B:$B,[1]STAT!G$6))</f>
        <v>#VALUE!</v>
      </c>
      <c r="H36" s="216"/>
      <c r="I36" s="216" t="e">
        <f>IF(SUMIFS('[1]Report Data'!$I:$I,'[1]Report Data'!$A:$A,[1]STAT!$B36,'[1]Report Data'!$B:$B,[1]STAT!I$6)=0,"N/A",SUMIFS('[1]Report Data'!$I:$I,'[1]Report Data'!$A:$A,[1]STAT!$B36,'[1]Report Data'!$B:$B,[1]STAT!I$6))</f>
        <v>#VALUE!</v>
      </c>
      <c r="J36" s="216"/>
      <c r="K36" s="216" t="e">
        <f>IF(SUMIFS('[1]Report Data'!$I:$I,'[1]Report Data'!$A:$A,[1]STAT!$B36,'[1]Report Data'!$B:$B,[1]STAT!K$6)=0,"N/A",SUMIFS('[1]Report Data'!$I:$I,'[1]Report Data'!$A:$A,[1]STAT!$B36,'[1]Report Data'!$B:$B,[1]STAT!K$6))</f>
        <v>#VALUE!</v>
      </c>
      <c r="L36" s="203"/>
      <c r="M36" s="217" t="e">
        <f>SUMIF('[1]Report Data'!$A:$A,[1]STAT!$A36,'[1]Report Data'!C:C)</f>
        <v>#VALUE!</v>
      </c>
      <c r="N36" s="217"/>
      <c r="O36" s="167" t="e">
        <f>SUMIF('[1]Report Data'!$A:$A,[1]STAT!$A36,'[1]Report Data'!E:E)</f>
        <v>#VALUE!</v>
      </c>
      <c r="P36" s="167"/>
      <c r="Q36" s="167" t="e">
        <f>SUMIF('[1]Report Data'!$A:$A,[1]STAT!$A36,'[1]Report Data'!G:G)</f>
        <v>#VALUE!</v>
      </c>
      <c r="R36" s="167"/>
      <c r="S36" s="167" t="e">
        <f>SUMIF('[1]Report Data'!$A:$A,[1]STAT!$A36,'[1]Report Data'!I:I)</f>
        <v>#VALUE!</v>
      </c>
      <c r="T36" s="167"/>
      <c r="U36" s="167" t="e">
        <f>SUMIF('[1]Report Data'!$A:$A,[1]STAT!$A36,'[1]Report Data'!K:K)</f>
        <v>#VALUE!</v>
      </c>
      <c r="V36" s="167"/>
      <c r="W36" s="167" t="e">
        <f>SUMIF('[1]Report Data'!$A:$A,[1]STAT!$A36,'[1]Report Data'!M:M)</f>
        <v>#VALUE!</v>
      </c>
      <c r="X36" s="167"/>
      <c r="Y36" s="167" t="e">
        <f>SUMIF('[1]Report Data'!$A:$A,[1]STAT!$A36,'[1]Report Data'!O:O)</f>
        <v>#VALUE!</v>
      </c>
      <c r="Z36" s="167"/>
      <c r="AA36" s="167" t="e">
        <f>SUMIF('[1]Report Data'!$A:$A,[1]STAT!$A36,'[1]Report Data'!Q:Q)</f>
        <v>#VALUE!</v>
      </c>
      <c r="AB36" s="167"/>
      <c r="AC36" s="167" t="e">
        <f>SUMIF('[1]Report Data'!$A:$A,[1]STAT!$A36,'[1]Report Data'!S:S)</f>
        <v>#VALUE!</v>
      </c>
      <c r="AD36" s="167"/>
      <c r="AE36" s="167" t="e">
        <f>SUMIF('[1]Report Data'!$A:$A,[1]STAT!$A36,'[1]Report Data'!S:S)</f>
        <v>#VALUE!</v>
      </c>
      <c r="AF36" s="167"/>
      <c r="AG36" s="176"/>
      <c r="AH36" s="297" t="e">
        <f>$Y36-'PAGE 31'!$L$8</f>
        <v>#VALUE!</v>
      </c>
      <c r="AI36" s="288"/>
      <c r="AJ36" s="297" t="e">
        <f>$AA36-'PAGE 31'!$P$8</f>
        <v>#VALUE!</v>
      </c>
      <c r="AK36" s="288"/>
      <c r="AL36" s="297" t="e">
        <f>$AE36-'PAGE 31'!$T$8</f>
        <v>#VALUE!</v>
      </c>
    </row>
    <row r="37" spans="1:38" ht="15">
      <c r="A37" s="242" t="s">
        <v>444</v>
      </c>
      <c r="B37" s="242"/>
      <c r="C37" s="203" t="s">
        <v>152</v>
      </c>
      <c r="D37" s="205" t="str">
        <f t="shared" si="0"/>
        <v xml:space="preserve">   PHYSICIAN GROSS REVENUE %</v>
      </c>
      <c r="E37" s="216" t="e">
        <f>IF(SUMIFS('[1]Report Data'!$I:$I,'[1]Report Data'!$A:$A,[1]STAT!$B37,'[1]Report Data'!$B:$B,[1]STAT!E$6)=0,"N/A",SUMIFS('[1]Report Data'!$I:$I,'[1]Report Data'!$A:$A,[1]STAT!$B37,'[1]Report Data'!$B:$B,[1]STAT!E$6))</f>
        <v>#VALUE!</v>
      </c>
      <c r="F37" s="216"/>
      <c r="G37" s="216" t="e">
        <f>IF(SUMIFS('[1]Report Data'!$I:$I,'[1]Report Data'!$A:$A,[1]STAT!$B37,'[1]Report Data'!$B:$B,[1]STAT!G$6)=0,"N/A",SUMIFS('[1]Report Data'!$I:$I,'[1]Report Data'!$A:$A,[1]STAT!$B37,'[1]Report Data'!$B:$B,[1]STAT!G$6))</f>
        <v>#VALUE!</v>
      </c>
      <c r="H37" s="216"/>
      <c r="I37" s="216" t="e">
        <f>IF(SUMIFS('[1]Report Data'!$I:$I,'[1]Report Data'!$A:$A,[1]STAT!$B37,'[1]Report Data'!$B:$B,[1]STAT!I$6)=0,"N/A",SUMIFS('[1]Report Data'!$I:$I,'[1]Report Data'!$A:$A,[1]STAT!$B37,'[1]Report Data'!$B:$B,[1]STAT!I$6))</f>
        <v>#VALUE!</v>
      </c>
      <c r="J37" s="216"/>
      <c r="K37" s="216" t="e">
        <f>IF(SUMIFS('[1]Report Data'!$I:$I,'[1]Report Data'!$A:$A,[1]STAT!$B37,'[1]Report Data'!$B:$B,[1]STAT!K$6)=0,"N/A",SUMIFS('[1]Report Data'!$I:$I,'[1]Report Data'!$A:$A,[1]STAT!$B37,'[1]Report Data'!$B:$B,[1]STAT!K$6))</f>
        <v>#VALUE!</v>
      </c>
      <c r="L37" s="203"/>
      <c r="M37" s="217" t="e">
        <f>SUMIF('[1]Report Data'!$A:$A,[1]STAT!$A37,'[1]Report Data'!C:C)</f>
        <v>#VALUE!</v>
      </c>
      <c r="N37" s="217"/>
      <c r="O37" s="167" t="e">
        <f>SUMIF('[1]Report Data'!$A:$A,[1]STAT!$A37,'[1]Report Data'!E:E)</f>
        <v>#VALUE!</v>
      </c>
      <c r="P37" s="167"/>
      <c r="Q37" s="167" t="e">
        <f>SUMIF('[1]Report Data'!$A:$A,[1]STAT!$A37,'[1]Report Data'!G:G)</f>
        <v>#VALUE!</v>
      </c>
      <c r="R37" s="167"/>
      <c r="S37" s="167" t="e">
        <f>SUMIF('[1]Report Data'!$A:$A,[1]STAT!$A37,'[1]Report Data'!I:I)</f>
        <v>#VALUE!</v>
      </c>
      <c r="T37" s="167"/>
      <c r="U37" s="167" t="e">
        <f>SUMIF('[1]Report Data'!$A:$A,[1]STAT!$A37,'[1]Report Data'!K:K)</f>
        <v>#VALUE!</v>
      </c>
      <c r="V37" s="167"/>
      <c r="W37" s="167" t="e">
        <f>SUMIF('[1]Report Data'!$A:$A,[1]STAT!$A37,'[1]Report Data'!M:M)</f>
        <v>#VALUE!</v>
      </c>
      <c r="X37" s="167"/>
      <c r="Y37" s="167" t="e">
        <f>SUMIF('[1]Report Data'!$A:$A,[1]STAT!$A37,'[1]Report Data'!O:O)</f>
        <v>#VALUE!</v>
      </c>
      <c r="Z37" s="167"/>
      <c r="AA37" s="167" t="e">
        <f>SUMIF('[1]Report Data'!$A:$A,[1]STAT!$A37,'[1]Report Data'!Q:Q)</f>
        <v>#VALUE!</v>
      </c>
      <c r="AB37" s="167"/>
      <c r="AC37" s="167" t="e">
        <f>SUMIF('[1]Report Data'!$A:$A,[1]STAT!$A37,'[1]Report Data'!S:S)</f>
        <v>#VALUE!</v>
      </c>
      <c r="AD37" s="167"/>
      <c r="AE37" s="167" t="e">
        <f>SUMIF('[1]Report Data'!$A:$A,[1]STAT!$A37,'[1]Report Data'!S:S)</f>
        <v>#VALUE!</v>
      </c>
      <c r="AF37" s="167"/>
      <c r="AG37" s="176"/>
      <c r="AH37" s="297" t="s">
        <v>506</v>
      </c>
      <c r="AI37" s="288"/>
      <c r="AJ37" s="297" t="s">
        <v>506</v>
      </c>
      <c r="AK37" s="288"/>
      <c r="AL37" s="297" t="s">
        <v>506</v>
      </c>
    </row>
    <row r="38" spans="1:38" ht="15">
      <c r="A38" s="193" t="s">
        <v>445</v>
      </c>
      <c r="B38" s="242" t="s">
        <v>446</v>
      </c>
      <c r="C38" s="203" t="s">
        <v>152</v>
      </c>
      <c r="D38" s="205" t="str">
        <f t="shared" si="0"/>
        <v xml:space="preserve">   SNF/REHAB/SWING GROSS REVENUE %</v>
      </c>
      <c r="E38" s="203" t="e">
        <f>IF(SUMIFS('[1]Report Data'!$I:$I,'[1]Report Data'!$A:$A,[1]STAT!$B38,'[1]Report Data'!$B:$B,[1]STAT!E$6)=0,"N/A",SUMIFS('[1]Report Data'!$I:$I,'[1]Report Data'!$A:$A,[1]STAT!$B38,'[1]Report Data'!$B:$B,[1]STAT!E$6))</f>
        <v>#VALUE!</v>
      </c>
      <c r="F38" s="203"/>
      <c r="G38" s="203" t="e">
        <f>IF(SUMIFS('[1]Report Data'!$I:$I,'[1]Report Data'!$A:$A,[1]STAT!$B38,'[1]Report Data'!$B:$B,[1]STAT!G$6)=0,"N/A",SUMIFS('[1]Report Data'!$I:$I,'[1]Report Data'!$A:$A,[1]STAT!$B38,'[1]Report Data'!$B:$B,[1]STAT!G$6))</f>
        <v>#VALUE!</v>
      </c>
      <c r="H38" s="203"/>
      <c r="I38" s="203" t="e">
        <f>IF(SUMIFS('[1]Report Data'!$I:$I,'[1]Report Data'!$A:$A,[1]STAT!$B38,'[1]Report Data'!$B:$B,[1]STAT!I$6)=0,"N/A",SUMIFS('[1]Report Data'!$I:$I,'[1]Report Data'!$A:$A,[1]STAT!$B38,'[1]Report Data'!$B:$B,[1]STAT!I$6))</f>
        <v>#VALUE!</v>
      </c>
      <c r="J38" s="203"/>
      <c r="K38" s="203" t="e">
        <f>IF(SUMIFS('[1]Report Data'!$I:$I,'[1]Report Data'!$A:$A,[1]STAT!$B38,'[1]Report Data'!$B:$B,[1]STAT!K$6)=0,"N/A",SUMIFS('[1]Report Data'!$I:$I,'[1]Report Data'!$A:$A,[1]STAT!$B38,'[1]Report Data'!$B:$B,[1]STAT!K$6))</f>
        <v>#VALUE!</v>
      </c>
      <c r="L38" s="203"/>
      <c r="M38" s="217" t="e">
        <f>SUMIF('[1]Report Data'!$A:$A,[1]STAT!$A38,'[1]Report Data'!C:C)</f>
        <v>#VALUE!</v>
      </c>
      <c r="N38" s="217"/>
      <c r="O38" s="167" t="e">
        <f>SUMIF('[1]Report Data'!$A:$A,[1]STAT!$A38,'[1]Report Data'!E:E)</f>
        <v>#VALUE!</v>
      </c>
      <c r="P38" s="167"/>
      <c r="Q38" s="167" t="e">
        <f>SUMIF('[1]Report Data'!$A:$A,[1]STAT!$A38,'[1]Report Data'!G:G)</f>
        <v>#VALUE!</v>
      </c>
      <c r="R38" s="167"/>
      <c r="S38" s="167" t="e">
        <f>SUMIF('[1]Report Data'!$A:$A,[1]STAT!$A38,'[1]Report Data'!I:I)</f>
        <v>#VALUE!</v>
      </c>
      <c r="T38" s="167"/>
      <c r="U38" s="167" t="e">
        <f>SUMIF('[1]Report Data'!$A:$A,[1]STAT!$A38,'[1]Report Data'!K:K)</f>
        <v>#VALUE!</v>
      </c>
      <c r="V38" s="167"/>
      <c r="W38" s="167" t="e">
        <f>SUMIF('[1]Report Data'!$A:$A,[1]STAT!$A38,'[1]Report Data'!M:M)</f>
        <v>#VALUE!</v>
      </c>
      <c r="X38" s="167"/>
      <c r="Y38" s="167" t="e">
        <f>SUMIF('[1]Report Data'!$A:$A,[1]STAT!$A38,'[1]Report Data'!O:O)</f>
        <v>#VALUE!</v>
      </c>
      <c r="Z38" s="167"/>
      <c r="AA38" s="167" t="e">
        <f>SUMIF('[1]Report Data'!$A:$A,[1]STAT!$A38,'[1]Report Data'!Q:Q)</f>
        <v>#VALUE!</v>
      </c>
      <c r="AB38" s="167"/>
      <c r="AC38" s="167" t="e">
        <f>SUMIF('[1]Report Data'!$A:$A,[1]STAT!$A38,'[1]Report Data'!S:S)</f>
        <v>#VALUE!</v>
      </c>
      <c r="AD38" s="167"/>
      <c r="AE38" s="167" t="e">
        <f>SUMIF('[1]Report Data'!$A:$A,[1]STAT!$A38,'[1]Report Data'!S:S)</f>
        <v>#VALUE!</v>
      </c>
      <c r="AF38" s="167"/>
      <c r="AG38" s="176"/>
      <c r="AH38" s="297" t="e">
        <f>$Y38-'PAGE 32'!$L$8</f>
        <v>#VALUE!</v>
      </c>
      <c r="AI38" s="288"/>
      <c r="AJ38" s="297" t="e">
        <f>$AA38-'PAGE 32'!$P$8</f>
        <v>#VALUE!</v>
      </c>
      <c r="AK38" s="288"/>
      <c r="AL38" s="297" t="e">
        <f>$AE38-'PAGE 32'!$T$8</f>
        <v>#VALUE!</v>
      </c>
    </row>
    <row r="39" spans="1:38" ht="15">
      <c r="A39" s="242" t="s">
        <v>447</v>
      </c>
      <c r="B39" s="242" t="s">
        <v>448</v>
      </c>
      <c r="C39" s="203" t="s">
        <v>152</v>
      </c>
      <c r="D39" s="205" t="str">
        <f t="shared" si="0"/>
        <v xml:space="preserve">   ALL NET PATIENT REVENUE % WITH DSH &amp; GME</v>
      </c>
      <c r="E39" s="203" t="e">
        <f>IF(SUMIFS('[1]Report Data'!$I:$I,'[1]Report Data'!$A:$A,[1]STAT!$B39,'[1]Report Data'!$B:$B,[1]STAT!E$6)=0,"N/A",SUMIFS('[1]Report Data'!$I:$I,'[1]Report Data'!$A:$A,[1]STAT!$B39,'[1]Report Data'!$B:$B,[1]STAT!E$6))</f>
        <v>#VALUE!</v>
      </c>
      <c r="F39" s="203"/>
      <c r="G39" s="203" t="e">
        <f>IF(SUMIFS('[1]Report Data'!$I:$I,'[1]Report Data'!$A:$A,[1]STAT!$B39,'[1]Report Data'!$B:$B,[1]STAT!G$6)=0,"N/A",SUMIFS('[1]Report Data'!$I:$I,'[1]Report Data'!$A:$A,[1]STAT!$B39,'[1]Report Data'!$B:$B,[1]STAT!G$6))</f>
        <v>#VALUE!</v>
      </c>
      <c r="H39" s="203"/>
      <c r="I39" s="203" t="e">
        <f>IF(SUMIFS('[1]Report Data'!$I:$I,'[1]Report Data'!$A:$A,[1]STAT!$B39,'[1]Report Data'!$B:$B,[1]STAT!I$6)=0,"N/A",SUMIFS('[1]Report Data'!$I:$I,'[1]Report Data'!$A:$A,[1]STAT!$B39,'[1]Report Data'!$B:$B,[1]STAT!I$6))</f>
        <v>#VALUE!</v>
      </c>
      <c r="J39" s="203"/>
      <c r="K39" s="203" t="e">
        <f>IF(SUMIFS('[1]Report Data'!$I:$I,'[1]Report Data'!$A:$A,[1]STAT!$B39,'[1]Report Data'!$B:$B,[1]STAT!K$6)=0,"N/A",SUMIFS('[1]Report Data'!$I:$I,'[1]Report Data'!$A:$A,[1]STAT!$B39,'[1]Report Data'!$B:$B,[1]STAT!K$6))</f>
        <v>#VALUE!</v>
      </c>
      <c r="L39" s="203"/>
      <c r="M39" s="217" t="e">
        <f>SUMIF('[1]Report Data'!$A:$A,[1]STAT!$A39,'[1]Report Data'!C:C)</f>
        <v>#VALUE!</v>
      </c>
      <c r="N39" s="217"/>
      <c r="O39" s="167" t="e">
        <f>SUMIF('[1]Report Data'!$A:$A,[1]STAT!$A39,'[1]Report Data'!E:E)</f>
        <v>#VALUE!</v>
      </c>
      <c r="P39" s="167"/>
      <c r="Q39" s="167" t="e">
        <f>SUMIF('[1]Report Data'!$A:$A,[1]STAT!$A39,'[1]Report Data'!G:G)</f>
        <v>#VALUE!</v>
      </c>
      <c r="R39" s="167"/>
      <c r="S39" s="167" t="e">
        <f>SUMIF('[1]Report Data'!$A:$A,[1]STAT!$A39,'[1]Report Data'!I:I)</f>
        <v>#VALUE!</v>
      </c>
      <c r="T39" s="167"/>
      <c r="U39" s="167" t="e">
        <f>SUMIF('[1]Report Data'!$A:$A,[1]STAT!$A39,'[1]Report Data'!K:K)</f>
        <v>#VALUE!</v>
      </c>
      <c r="V39" s="167"/>
      <c r="W39" s="167" t="e">
        <f>SUMIF('[1]Report Data'!$A:$A,[1]STAT!$A39,'[1]Report Data'!M:M)</f>
        <v>#VALUE!</v>
      </c>
      <c r="X39" s="167"/>
      <c r="Y39" s="167" t="e">
        <f>SUMIF('[1]Report Data'!$A:$A,[1]STAT!$A39,'[1]Report Data'!O:O)</f>
        <v>#VALUE!</v>
      </c>
      <c r="Z39" s="167"/>
      <c r="AA39" s="167" t="e">
        <f>SUMIF('[1]Report Data'!$A:$A,[1]STAT!$A39,'[1]Report Data'!Q:Q)</f>
        <v>#VALUE!</v>
      </c>
      <c r="AB39" s="167"/>
      <c r="AC39" s="167" t="e">
        <f>SUMIF('[1]Report Data'!$A:$A,[1]STAT!$A39,'[1]Report Data'!S:S)</f>
        <v>#VALUE!</v>
      </c>
      <c r="AD39" s="167"/>
      <c r="AE39" s="167" t="e">
        <f>SUMIF('[1]Report Data'!$A:$A,[1]STAT!$A39,'[1]Report Data'!S:S)</f>
        <v>#VALUE!</v>
      </c>
      <c r="AF39" s="167"/>
      <c r="AG39" s="176"/>
      <c r="AH39" s="297" t="e">
        <f>$Y39-'PAGE 33'!$L$8</f>
        <v>#VALUE!</v>
      </c>
      <c r="AI39" s="288"/>
      <c r="AJ39" s="297" t="e">
        <f>$AA39-'PAGE 33'!$P$8</f>
        <v>#VALUE!</v>
      </c>
      <c r="AK39" s="288"/>
      <c r="AL39" s="297" t="e">
        <f>$AE39-'PAGE 33'!$T$8</f>
        <v>#VALUE!</v>
      </c>
    </row>
    <row r="40" spans="1:38" ht="15">
      <c r="A40" s="193" t="s">
        <v>449</v>
      </c>
      <c r="B40" s="242" t="s">
        <v>450</v>
      </c>
      <c r="C40" s="203" t="s">
        <v>152</v>
      </c>
      <c r="D40" s="205" t="str">
        <f t="shared" si="0"/>
        <v xml:space="preserve">   MEDICARE NET PATIENT REVENUE % INCLUDING PHYS</v>
      </c>
      <c r="E40" s="203" t="e">
        <f>IF(SUMIFS('[1]Report Data'!$I:$I,'[1]Report Data'!$A:$A,[1]STAT!$B40,'[1]Report Data'!$B:$B,[1]STAT!E$6)=0,"N/A",SUMIFS('[1]Report Data'!$I:$I,'[1]Report Data'!$A:$A,[1]STAT!$B40,'[1]Report Data'!$B:$B,[1]STAT!E$6))</f>
        <v>#VALUE!</v>
      </c>
      <c r="F40" s="203"/>
      <c r="G40" s="203" t="e">
        <f>IF(SUMIFS('[1]Report Data'!$I:$I,'[1]Report Data'!$A:$A,[1]STAT!$B40,'[1]Report Data'!$B:$B,[1]STAT!G$6)=0,"N/A",SUMIFS('[1]Report Data'!$I:$I,'[1]Report Data'!$A:$A,[1]STAT!$B40,'[1]Report Data'!$B:$B,[1]STAT!G$6))</f>
        <v>#VALUE!</v>
      </c>
      <c r="H40" s="203"/>
      <c r="I40" s="203" t="e">
        <f>IF(SUMIFS('[1]Report Data'!$I:$I,'[1]Report Data'!$A:$A,[1]STAT!$B40,'[1]Report Data'!$B:$B,[1]STAT!I$6)=0,"N/A",SUMIFS('[1]Report Data'!$I:$I,'[1]Report Data'!$A:$A,[1]STAT!$B40,'[1]Report Data'!$B:$B,[1]STAT!I$6))</f>
        <v>#VALUE!</v>
      </c>
      <c r="J40" s="203"/>
      <c r="K40" s="203" t="e">
        <f>IF(SUMIFS('[1]Report Data'!$I:$I,'[1]Report Data'!$A:$A,[1]STAT!$B40,'[1]Report Data'!$B:$B,[1]STAT!K$6)=0,"N/A",SUMIFS('[1]Report Data'!$I:$I,'[1]Report Data'!$A:$A,[1]STAT!$B40,'[1]Report Data'!$B:$B,[1]STAT!K$6))</f>
        <v>#VALUE!</v>
      </c>
      <c r="L40" s="203"/>
      <c r="M40" s="217" t="e">
        <f>SUMIF('[1]Report Data'!$A:$A,[1]STAT!$A40,'[1]Report Data'!C:C)</f>
        <v>#VALUE!</v>
      </c>
      <c r="N40" s="217"/>
      <c r="O40" s="167" t="e">
        <f>SUMIF('[1]Report Data'!$A:$A,[1]STAT!$A40,'[1]Report Data'!E:E)</f>
        <v>#VALUE!</v>
      </c>
      <c r="P40" s="167"/>
      <c r="Q40" s="167" t="e">
        <f>SUMIF('[1]Report Data'!$A:$A,[1]STAT!$A40,'[1]Report Data'!G:G)</f>
        <v>#VALUE!</v>
      </c>
      <c r="R40" s="167"/>
      <c r="S40" s="167" t="e">
        <f>SUMIF('[1]Report Data'!$A:$A,[1]STAT!$A40,'[1]Report Data'!I:I)</f>
        <v>#VALUE!</v>
      </c>
      <c r="T40" s="167"/>
      <c r="U40" s="167" t="e">
        <f>SUMIF('[1]Report Data'!$A:$A,[1]STAT!$A40,'[1]Report Data'!K:K)</f>
        <v>#VALUE!</v>
      </c>
      <c r="V40" s="167"/>
      <c r="W40" s="167" t="e">
        <f>SUMIF('[1]Report Data'!$A:$A,[1]STAT!$A40,'[1]Report Data'!M:M)</f>
        <v>#VALUE!</v>
      </c>
      <c r="X40" s="167"/>
      <c r="Y40" s="167" t="e">
        <f>SUMIF('[1]Report Data'!$A:$A,[1]STAT!$A40,'[1]Report Data'!O:O)</f>
        <v>#VALUE!</v>
      </c>
      <c r="Z40" s="167"/>
      <c r="AA40" s="167" t="e">
        <f>SUMIF('[1]Report Data'!$A:$A,[1]STAT!$A40,'[1]Report Data'!Q:Q)</f>
        <v>#VALUE!</v>
      </c>
      <c r="AB40" s="167"/>
      <c r="AC40" s="167" t="e">
        <f>SUMIF('[1]Report Data'!$A:$A,[1]STAT!$A40,'[1]Report Data'!S:S)</f>
        <v>#VALUE!</v>
      </c>
      <c r="AD40" s="167"/>
      <c r="AE40" s="167" t="e">
        <f>SUMIF('[1]Report Data'!$A:$A,[1]STAT!$A40,'[1]Report Data'!S:S)</f>
        <v>#VALUE!</v>
      </c>
      <c r="AF40" s="167"/>
      <c r="AG40" s="176"/>
      <c r="AH40" s="297" t="e">
        <f>$Y40-'PAGE 34'!$L$8</f>
        <v>#VALUE!</v>
      </c>
      <c r="AI40" s="288"/>
      <c r="AJ40" s="297" t="e">
        <f>$AA40-'PAGE 34'!$P$8</f>
        <v>#VALUE!</v>
      </c>
      <c r="AK40" s="288"/>
      <c r="AL40" s="297" t="e">
        <f>$AE40-'PAGE 34'!$T$8</f>
        <v>#VALUE!</v>
      </c>
    </row>
    <row r="41" spans="1:38" ht="15">
      <c r="A41" s="193" t="s">
        <v>451</v>
      </c>
      <c r="B41" s="242" t="s">
        <v>452</v>
      </c>
      <c r="C41" s="203" t="s">
        <v>152</v>
      </c>
      <c r="D41" s="205" t="str">
        <f t="shared" si="0"/>
        <v xml:space="preserve">   MEDICAID NET PATIENT REVENUE % INCLUDING PHYS</v>
      </c>
      <c r="E41" s="203" t="e">
        <f>IF(SUMIFS('[1]Report Data'!$I:$I,'[1]Report Data'!$A:$A,[1]STAT!$B41,'[1]Report Data'!$B:$B,[1]STAT!E$6)=0,"N/A",SUMIFS('[1]Report Data'!$I:$I,'[1]Report Data'!$A:$A,[1]STAT!$B41,'[1]Report Data'!$B:$B,[1]STAT!E$6))</f>
        <v>#VALUE!</v>
      </c>
      <c r="F41" s="203"/>
      <c r="G41" s="203" t="e">
        <f>IF(SUMIFS('[1]Report Data'!$I:$I,'[1]Report Data'!$A:$A,[1]STAT!$B41,'[1]Report Data'!$B:$B,[1]STAT!G$6)=0,"N/A",SUMIFS('[1]Report Data'!$I:$I,'[1]Report Data'!$A:$A,[1]STAT!$B41,'[1]Report Data'!$B:$B,[1]STAT!G$6))</f>
        <v>#VALUE!</v>
      </c>
      <c r="H41" s="203"/>
      <c r="I41" s="203" t="e">
        <f>IF(SUMIFS('[1]Report Data'!$I:$I,'[1]Report Data'!$A:$A,[1]STAT!$B41,'[1]Report Data'!$B:$B,[1]STAT!I$6)=0,"N/A",SUMIFS('[1]Report Data'!$I:$I,'[1]Report Data'!$A:$A,[1]STAT!$B41,'[1]Report Data'!$B:$B,[1]STAT!I$6))</f>
        <v>#VALUE!</v>
      </c>
      <c r="J41" s="203"/>
      <c r="K41" s="203" t="e">
        <f>IF(SUMIFS('[1]Report Data'!$I:$I,'[1]Report Data'!$A:$A,[1]STAT!$B41,'[1]Report Data'!$B:$B,[1]STAT!K$6)=0,"N/A",SUMIFS('[1]Report Data'!$I:$I,'[1]Report Data'!$A:$A,[1]STAT!$B41,'[1]Report Data'!$B:$B,[1]STAT!K$6))</f>
        <v>#VALUE!</v>
      </c>
      <c r="L41" s="203"/>
      <c r="M41" s="217" t="e">
        <f>SUMIF('[1]Report Data'!$A:$A,[1]STAT!$A41,'[1]Report Data'!C:C)</f>
        <v>#VALUE!</v>
      </c>
      <c r="N41" s="217"/>
      <c r="O41" s="167" t="e">
        <f>SUMIF('[1]Report Data'!$A:$A,[1]STAT!$A41,'[1]Report Data'!E:E)</f>
        <v>#VALUE!</v>
      </c>
      <c r="P41" s="167"/>
      <c r="Q41" s="167" t="e">
        <f>SUMIF('[1]Report Data'!$A:$A,[1]STAT!$A41,'[1]Report Data'!G:G)</f>
        <v>#VALUE!</v>
      </c>
      <c r="R41" s="167"/>
      <c r="S41" s="167" t="e">
        <f>SUMIF('[1]Report Data'!$A:$A,[1]STAT!$A41,'[1]Report Data'!I:I)</f>
        <v>#VALUE!</v>
      </c>
      <c r="T41" s="167"/>
      <c r="U41" s="167" t="e">
        <f>SUMIF('[1]Report Data'!$A:$A,[1]STAT!$A41,'[1]Report Data'!K:K)</f>
        <v>#VALUE!</v>
      </c>
      <c r="V41" s="167"/>
      <c r="W41" s="167" t="e">
        <f>SUMIF('[1]Report Data'!$A:$A,[1]STAT!$A41,'[1]Report Data'!M:M)</f>
        <v>#VALUE!</v>
      </c>
      <c r="X41" s="167"/>
      <c r="Y41" s="167" t="e">
        <f>SUMIF('[1]Report Data'!$A:$A,[1]STAT!$A41,'[1]Report Data'!O:O)</f>
        <v>#VALUE!</v>
      </c>
      <c r="Z41" s="167"/>
      <c r="AA41" s="167" t="e">
        <f>SUMIF('[1]Report Data'!$A:$A,[1]STAT!$A41,'[1]Report Data'!Q:Q)</f>
        <v>#VALUE!</v>
      </c>
      <c r="AB41" s="167"/>
      <c r="AC41" s="167" t="e">
        <f>SUMIF('[1]Report Data'!$A:$A,[1]STAT!$A41,'[1]Report Data'!S:S)</f>
        <v>#VALUE!</v>
      </c>
      <c r="AD41" s="167"/>
      <c r="AE41" s="167" t="e">
        <f>SUMIF('[1]Report Data'!$A:$A,[1]STAT!$A41,'[1]Report Data'!S:S)</f>
        <v>#VALUE!</v>
      </c>
      <c r="AF41" s="167"/>
      <c r="AG41" s="176"/>
      <c r="AH41" s="297" t="e">
        <f>$Y41-'PAGE 35'!$L$8</f>
        <v>#VALUE!</v>
      </c>
      <c r="AI41" s="288"/>
      <c r="AJ41" s="297" t="e">
        <f>$AA41-'PAGE 35'!$P$8</f>
        <v>#VALUE!</v>
      </c>
      <c r="AK41" s="288"/>
      <c r="AL41" s="297" t="e">
        <f>$AE41-'PAGE 35'!$T$8</f>
        <v>#VALUE!</v>
      </c>
    </row>
    <row r="42" spans="1:38" ht="15">
      <c r="A42" s="193" t="s">
        <v>453</v>
      </c>
      <c r="B42" s="242" t="s">
        <v>454</v>
      </c>
      <c r="C42" s="203" t="s">
        <v>152</v>
      </c>
      <c r="D42" s="205" t="str">
        <f t="shared" si="0"/>
        <v xml:space="preserve">   COMMERCIAL/SELF PAY NET PATIENT REV % INCLUDING PHYS</v>
      </c>
      <c r="E42" s="203" t="e">
        <f>IF(SUMIFS('[1]Report Data'!$I:$I,'[1]Report Data'!$A:$A,[1]STAT!$B42,'[1]Report Data'!$B:$B,[1]STAT!E$6)=0,"N/A",SUMIFS('[1]Report Data'!$I:$I,'[1]Report Data'!$A:$A,[1]STAT!$B42,'[1]Report Data'!$B:$B,[1]STAT!E$6))</f>
        <v>#VALUE!</v>
      </c>
      <c r="F42" s="203"/>
      <c r="G42" s="203" t="e">
        <f>IF(SUMIFS('[1]Report Data'!$I:$I,'[1]Report Data'!$A:$A,[1]STAT!$B42,'[1]Report Data'!$B:$B,[1]STAT!G$6)=0,"N/A",SUMIFS('[1]Report Data'!$I:$I,'[1]Report Data'!$A:$A,[1]STAT!$B42,'[1]Report Data'!$B:$B,[1]STAT!G$6))</f>
        <v>#VALUE!</v>
      </c>
      <c r="H42" s="203"/>
      <c r="I42" s="203" t="e">
        <f>IF(SUMIFS('[1]Report Data'!$I:$I,'[1]Report Data'!$A:$A,[1]STAT!$B42,'[1]Report Data'!$B:$B,[1]STAT!I$6)=0,"N/A",SUMIFS('[1]Report Data'!$I:$I,'[1]Report Data'!$A:$A,[1]STAT!$B42,'[1]Report Data'!$B:$B,[1]STAT!I$6))</f>
        <v>#VALUE!</v>
      </c>
      <c r="J42" s="203"/>
      <c r="K42" s="203" t="e">
        <f>IF(SUMIFS('[1]Report Data'!$I:$I,'[1]Report Data'!$A:$A,[1]STAT!$B42,'[1]Report Data'!$B:$B,[1]STAT!K$6)=0,"N/A",SUMIFS('[1]Report Data'!$I:$I,'[1]Report Data'!$A:$A,[1]STAT!$B42,'[1]Report Data'!$B:$B,[1]STAT!K$6))</f>
        <v>#VALUE!</v>
      </c>
      <c r="L42" s="203"/>
      <c r="M42" s="217" t="e">
        <f>SUMIF('[1]Report Data'!$A:$A,[1]STAT!$A42,'[1]Report Data'!C:C)</f>
        <v>#VALUE!</v>
      </c>
      <c r="N42" s="217"/>
      <c r="O42" s="167" t="e">
        <f>SUMIF('[1]Report Data'!$A:$A,[1]STAT!$A42,'[1]Report Data'!E:E)</f>
        <v>#VALUE!</v>
      </c>
      <c r="P42" s="167"/>
      <c r="Q42" s="167" t="e">
        <f>SUMIF('[1]Report Data'!$A:$A,[1]STAT!$A42,'[1]Report Data'!G:G)</f>
        <v>#VALUE!</v>
      </c>
      <c r="R42" s="167"/>
      <c r="S42" s="167" t="e">
        <f>SUMIF('[1]Report Data'!$A:$A,[1]STAT!$A42,'[1]Report Data'!I:I)</f>
        <v>#VALUE!</v>
      </c>
      <c r="T42" s="167"/>
      <c r="U42" s="167" t="e">
        <f>SUMIF('[1]Report Data'!$A:$A,[1]STAT!$A42,'[1]Report Data'!K:K)</f>
        <v>#VALUE!</v>
      </c>
      <c r="V42" s="167"/>
      <c r="W42" s="167" t="e">
        <f>SUMIF('[1]Report Data'!$A:$A,[1]STAT!$A42,'[1]Report Data'!M:M)</f>
        <v>#VALUE!</v>
      </c>
      <c r="X42" s="167"/>
      <c r="Y42" s="167" t="e">
        <f>SUMIF('[1]Report Data'!$A:$A,[1]STAT!$A42,'[1]Report Data'!O:O)</f>
        <v>#VALUE!</v>
      </c>
      <c r="Z42" s="167"/>
      <c r="AA42" s="167" t="e">
        <f>SUMIF('[1]Report Data'!$A:$A,[1]STAT!$A42,'[1]Report Data'!Q:Q)</f>
        <v>#VALUE!</v>
      </c>
      <c r="AB42" s="167"/>
      <c r="AC42" s="167" t="e">
        <f>SUMIF('[1]Report Data'!$A:$A,[1]STAT!$A42,'[1]Report Data'!S:S)</f>
        <v>#VALUE!</v>
      </c>
      <c r="AD42" s="167"/>
      <c r="AE42" s="167" t="e">
        <f>SUMIF('[1]Report Data'!$A:$A,[1]STAT!$A42,'[1]Report Data'!S:S)</f>
        <v>#VALUE!</v>
      </c>
      <c r="AF42" s="167"/>
      <c r="AG42" s="176"/>
      <c r="AH42" s="297" t="e">
        <f>$Y42-'PAGE 36'!$L$8</f>
        <v>#VALUE!</v>
      </c>
      <c r="AI42" s="288"/>
      <c r="AJ42" s="297" t="e">
        <f>$AA42-'PAGE 36'!$P$8</f>
        <v>#VALUE!</v>
      </c>
      <c r="AK42" s="288"/>
      <c r="AL42" s="297" t="e">
        <f>$AE42-'PAGE 36'!$T$8</f>
        <v>#VALUE!</v>
      </c>
    </row>
    <row r="43" spans="1:38" ht="15">
      <c r="A43" s="196"/>
      <c r="B43" s="196"/>
      <c r="C43" s="208"/>
      <c r="D43" s="209"/>
      <c r="E43" s="208"/>
      <c r="F43" s="208"/>
      <c r="G43" s="208"/>
      <c r="H43" s="208"/>
      <c r="I43" s="208"/>
      <c r="J43" s="208"/>
      <c r="K43" s="208"/>
      <c r="L43" s="208"/>
      <c r="M43" s="210"/>
      <c r="N43" s="210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409"/>
      <c r="AI43" s="409"/>
      <c r="AJ43" s="292"/>
      <c r="AK43" s="292"/>
      <c r="AL43" s="296"/>
    </row>
    <row r="44" spans="1:38" ht="15">
      <c r="A44" s="283"/>
      <c r="B44" s="283"/>
      <c r="C44" s="211"/>
      <c r="D44" s="212"/>
      <c r="E44" s="211"/>
      <c r="F44" s="211"/>
      <c r="G44" s="211"/>
      <c r="H44" s="211"/>
      <c r="I44" s="211"/>
      <c r="J44" s="211"/>
      <c r="K44" s="211"/>
      <c r="L44" s="211"/>
      <c r="M44" s="213"/>
      <c r="N44" s="213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293"/>
      <c r="AI44" s="293"/>
      <c r="AJ44" s="293"/>
      <c r="AK44" s="293"/>
      <c r="AL44" s="293"/>
    </row>
    <row r="45" spans="1:38" ht="15">
      <c r="A45" s="193" t="s">
        <v>455</v>
      </c>
      <c r="B45" s="242" t="s">
        <v>456</v>
      </c>
      <c r="C45" s="203" t="s">
        <v>160</v>
      </c>
      <c r="D45" s="205" t="str">
        <f t="shared" si="0"/>
        <v xml:space="preserve">   ADJUSTED ADMISSIONS PER FTE</v>
      </c>
      <c r="E45" s="203" t="e">
        <f>IF(SUMIFS('[1]Report Data'!$I:$I,'[1]Report Data'!$A:$A,[1]STAT!$B45,'[1]Report Data'!$B:$B,[1]STAT!E$6)=0,"N/A",SUMIFS('[1]Report Data'!$I:$I,'[1]Report Data'!$A:$A,[1]STAT!$B45,'[1]Report Data'!$B:$B,[1]STAT!E$6))</f>
        <v>#VALUE!</v>
      </c>
      <c r="F45" s="203"/>
      <c r="G45" s="203" t="e">
        <f>IF(SUMIFS('[1]Report Data'!$I:$I,'[1]Report Data'!$A:$A,[1]STAT!$B45,'[1]Report Data'!$B:$B,[1]STAT!G$6)=0,"N/A",SUMIFS('[1]Report Data'!$I:$I,'[1]Report Data'!$A:$A,[1]STAT!$B45,'[1]Report Data'!$B:$B,[1]STAT!G$6))</f>
        <v>#VALUE!</v>
      </c>
      <c r="H45" s="203"/>
      <c r="I45" s="203" t="e">
        <f>IF(SUMIFS('[1]Report Data'!$I:$I,'[1]Report Data'!$A:$A,[1]STAT!$B45,'[1]Report Data'!$B:$B,[1]STAT!I$6)=0,"N/A",SUMIFS('[1]Report Data'!$I:$I,'[1]Report Data'!$A:$A,[1]STAT!$B45,'[1]Report Data'!$B:$B,[1]STAT!I$6))</f>
        <v>#VALUE!</v>
      </c>
      <c r="J45" s="203"/>
      <c r="K45" s="203" t="e">
        <f>IF(SUMIFS('[1]Report Data'!$I:$I,'[1]Report Data'!$A:$A,[1]STAT!$B45,'[1]Report Data'!$B:$B,[1]STAT!K$6)=0,"N/A",SUMIFS('[1]Report Data'!$I:$I,'[1]Report Data'!$A:$A,[1]STAT!$B45,'[1]Report Data'!$B:$B,[1]STAT!K$6))</f>
        <v>#VALUE!</v>
      </c>
      <c r="L45" s="203"/>
      <c r="M45" s="215" t="e">
        <f>SUMIF('[1]Report Data'!$A:$A,[1]STAT!$A45,'[1]Report Data'!C:C)</f>
        <v>#VALUE!</v>
      </c>
      <c r="N45" s="215"/>
      <c r="O45" s="179" t="e">
        <f>SUMIF('[1]Report Data'!$A:$A,[1]STAT!$A45,'[1]Report Data'!E:E)</f>
        <v>#VALUE!</v>
      </c>
      <c r="P45" s="179"/>
      <c r="Q45" s="179" t="e">
        <f>SUMIF('[1]Report Data'!$A:$A,[1]STAT!$A45,'[1]Report Data'!G:G)</f>
        <v>#VALUE!</v>
      </c>
      <c r="R45" s="179"/>
      <c r="S45" s="179" t="e">
        <f>SUMIF('[1]Report Data'!$A:$A,[1]STAT!$A45,'[1]Report Data'!I:I)</f>
        <v>#VALUE!</v>
      </c>
      <c r="T45" s="179"/>
      <c r="U45" s="179" t="e">
        <f>SUMIF('[1]Report Data'!$A:$A,[1]STAT!$A45,'[1]Report Data'!K:K)</f>
        <v>#VALUE!</v>
      </c>
      <c r="V45" s="179"/>
      <c r="W45" s="179" t="e">
        <f>SUMIF('[1]Report Data'!$A:$A,[1]STAT!$A45,'[1]Report Data'!M:M)</f>
        <v>#VALUE!</v>
      </c>
      <c r="X45" s="179"/>
      <c r="Y45" s="179" t="e">
        <f>SUMIF('[1]Report Data'!$A:$A,[1]STAT!$A45,'[1]Report Data'!O:O)</f>
        <v>#VALUE!</v>
      </c>
      <c r="Z45" s="179"/>
      <c r="AA45" s="179" t="e">
        <f>SUMIF('[1]Report Data'!$A:$A,[1]STAT!$A45,'[1]Report Data'!Q:Q)</f>
        <v>#VALUE!</v>
      </c>
      <c r="AB45" s="179"/>
      <c r="AC45" s="179" t="e">
        <f>SUMIF('[1]Report Data'!$A:$A,[1]STAT!$A45,'[1]Report Data'!S:S)</f>
        <v>#VALUE!</v>
      </c>
      <c r="AD45" s="179"/>
      <c r="AE45" s="179" t="e">
        <f>SUMIF('[1]Report Data'!$A:$A,[1]STAT!$A45,'[1]Report Data'!S:S)</f>
        <v>#VALUE!</v>
      </c>
      <c r="AF45" s="179"/>
      <c r="AG45" s="176"/>
      <c r="AH45" s="286" t="e">
        <f>$Y45-'PAGE 37'!$L$8</f>
        <v>#VALUE!</v>
      </c>
      <c r="AI45" s="288"/>
      <c r="AJ45" s="286" t="e">
        <f>$AA45-'PAGE 37'!$P$8</f>
        <v>#VALUE!</v>
      </c>
      <c r="AK45" s="288"/>
      <c r="AL45" s="286" t="e">
        <f>$AE45-'PAGE 37'!$T$8</f>
        <v>#VALUE!</v>
      </c>
    </row>
    <row r="46" spans="1:38" ht="15">
      <c r="A46" s="193" t="s">
        <v>457</v>
      </c>
      <c r="B46" s="242" t="s">
        <v>458</v>
      </c>
      <c r="C46" s="203" t="s">
        <v>160</v>
      </c>
      <c r="D46" s="205" t="str">
        <f t="shared" si="0"/>
        <v xml:space="preserve">   FTES PER 100 ADJ DISCHARGES</v>
      </c>
      <c r="E46" s="203" t="e">
        <f>IF(SUMIFS('[1]Report Data'!$I:$I,'[1]Report Data'!$A:$A,[1]STAT!$B46,'[1]Report Data'!$B:$B,[1]STAT!E$6)=0,"N/A",SUMIFS('[1]Report Data'!$I:$I,'[1]Report Data'!$A:$A,[1]STAT!$B46,'[1]Report Data'!$B:$B,[1]STAT!E$6))</f>
        <v>#VALUE!</v>
      </c>
      <c r="F46" s="203"/>
      <c r="G46" s="203" t="e">
        <f>IF(SUMIFS('[1]Report Data'!$I:$I,'[1]Report Data'!$A:$A,[1]STAT!$B46,'[1]Report Data'!$B:$B,[1]STAT!G$6)=0,"N/A",SUMIFS('[1]Report Data'!$I:$I,'[1]Report Data'!$A:$A,[1]STAT!$B46,'[1]Report Data'!$B:$B,[1]STAT!G$6))</f>
        <v>#VALUE!</v>
      </c>
      <c r="H46" s="203"/>
      <c r="I46" s="203" t="e">
        <f>IF(SUMIFS('[1]Report Data'!$I:$I,'[1]Report Data'!$A:$A,[1]STAT!$B46,'[1]Report Data'!$B:$B,[1]STAT!I$6)=0,"N/A",SUMIFS('[1]Report Data'!$I:$I,'[1]Report Data'!$A:$A,[1]STAT!$B46,'[1]Report Data'!$B:$B,[1]STAT!I$6))</f>
        <v>#VALUE!</v>
      </c>
      <c r="J46" s="203"/>
      <c r="K46" s="203" t="e">
        <f>IF(SUMIFS('[1]Report Data'!$I:$I,'[1]Report Data'!$A:$A,[1]STAT!$B46,'[1]Report Data'!$B:$B,[1]STAT!K$6)=0,"N/A",SUMIFS('[1]Report Data'!$I:$I,'[1]Report Data'!$A:$A,[1]STAT!$B46,'[1]Report Data'!$B:$B,[1]STAT!K$6))</f>
        <v>#VALUE!</v>
      </c>
      <c r="L46" s="203"/>
      <c r="M46" s="215" t="e">
        <f>SUMIF('[1]Report Data'!$A:$A,[1]STAT!$A46,'[1]Report Data'!C:C)</f>
        <v>#VALUE!</v>
      </c>
      <c r="N46" s="215"/>
      <c r="O46" s="179" t="e">
        <f>SUMIF('[1]Report Data'!$A:$A,[1]STAT!$A46,'[1]Report Data'!E:E)</f>
        <v>#VALUE!</v>
      </c>
      <c r="P46" s="179"/>
      <c r="Q46" s="179" t="e">
        <f>SUMIF('[1]Report Data'!$A:$A,[1]STAT!$A46,'[1]Report Data'!G:G)</f>
        <v>#VALUE!</v>
      </c>
      <c r="R46" s="179"/>
      <c r="S46" s="179" t="e">
        <f>SUMIF('[1]Report Data'!$A:$A,[1]STAT!$A46,'[1]Report Data'!I:I)</f>
        <v>#VALUE!</v>
      </c>
      <c r="T46" s="179"/>
      <c r="U46" s="179" t="e">
        <f>SUMIF('[1]Report Data'!$A:$A,[1]STAT!$A46,'[1]Report Data'!K:K)</f>
        <v>#VALUE!</v>
      </c>
      <c r="V46" s="179"/>
      <c r="W46" s="179" t="e">
        <f>SUMIF('[1]Report Data'!$A:$A,[1]STAT!$A46,'[1]Report Data'!M:M)</f>
        <v>#VALUE!</v>
      </c>
      <c r="X46" s="179"/>
      <c r="Y46" s="179" t="e">
        <f>SUMIF('[1]Report Data'!$A:$A,[1]STAT!$A46,'[1]Report Data'!O:O)</f>
        <v>#VALUE!</v>
      </c>
      <c r="Z46" s="179"/>
      <c r="AA46" s="179" t="e">
        <f>SUMIF('[1]Report Data'!$A:$A,[1]STAT!$A46,'[1]Report Data'!Q:Q)</f>
        <v>#VALUE!</v>
      </c>
      <c r="AB46" s="179"/>
      <c r="AC46" s="179" t="e">
        <f>SUMIF('[1]Report Data'!$A:$A,[1]STAT!$A46,'[1]Report Data'!S:S)</f>
        <v>#VALUE!</v>
      </c>
      <c r="AD46" s="179"/>
      <c r="AE46" s="179" t="e">
        <f>SUMIF('[1]Report Data'!$A:$A,[1]STAT!$A46,'[1]Report Data'!S:S)</f>
        <v>#VALUE!</v>
      </c>
      <c r="AF46" s="179"/>
      <c r="AG46" s="176"/>
      <c r="AH46" s="286" t="e">
        <f>$Y46-'PAGE 38'!$L$8</f>
        <v>#VALUE!</v>
      </c>
      <c r="AI46" s="288"/>
      <c r="AJ46" s="286" t="e">
        <f>$AA46-'PAGE 38'!$P$8</f>
        <v>#VALUE!</v>
      </c>
      <c r="AK46" s="288"/>
      <c r="AL46" s="286" t="e">
        <f>$AE46-'PAGE 38'!$T$8</f>
        <v>#VALUE!</v>
      </c>
    </row>
    <row r="47" spans="1:38" ht="15">
      <c r="A47" s="193" t="s">
        <v>459</v>
      </c>
      <c r="B47" s="242" t="s">
        <v>460</v>
      </c>
      <c r="C47" s="203" t="s">
        <v>160</v>
      </c>
      <c r="D47" s="205" t="str">
        <f t="shared" si="0"/>
        <v xml:space="preserve">   FTES PER ADJUSTED OCCUPIED BED</v>
      </c>
      <c r="E47" s="203" t="e">
        <f>IF(SUMIFS('[1]Report Data'!$I:$I,'[1]Report Data'!$A:$A,[1]STAT!$B47,'[1]Report Data'!$B:$B,[1]STAT!E$6)=0,"N/A",SUMIFS('[1]Report Data'!$I:$I,'[1]Report Data'!$A:$A,[1]STAT!$B47,'[1]Report Data'!$B:$B,[1]STAT!E$6))</f>
        <v>#VALUE!</v>
      </c>
      <c r="F47" s="203"/>
      <c r="G47" s="203" t="e">
        <f>IF(SUMIFS('[1]Report Data'!$I:$I,'[1]Report Data'!$A:$A,[1]STAT!$B47,'[1]Report Data'!$B:$B,[1]STAT!G$6)=0,"N/A",SUMIFS('[1]Report Data'!$I:$I,'[1]Report Data'!$A:$A,[1]STAT!$B47,'[1]Report Data'!$B:$B,[1]STAT!G$6))</f>
        <v>#VALUE!</v>
      </c>
      <c r="H47" s="203"/>
      <c r="I47" s="214" t="e">
        <f>IF(SUMIFS('[1]Report Data'!$I:$I,'[1]Report Data'!$A:$A,[1]STAT!$B47,'[1]Report Data'!$B:$B,[1]STAT!I$6)=0,"N/A",SUMIFS('[1]Report Data'!$I:$I,'[1]Report Data'!$A:$A,[1]STAT!$B47,'[1]Report Data'!$B:$B,[1]STAT!I$6))</f>
        <v>#VALUE!</v>
      </c>
      <c r="J47" s="214"/>
      <c r="K47" s="214" t="e">
        <f>IF(SUMIFS('[1]Report Data'!$I:$I,'[1]Report Data'!$A:$A,[1]STAT!$B47,'[1]Report Data'!$B:$B,[1]STAT!K$6)=0,"N/A",SUMIFS('[1]Report Data'!$I:$I,'[1]Report Data'!$A:$A,[1]STAT!$B47,'[1]Report Data'!$B:$B,[1]STAT!K$6))</f>
        <v>#VALUE!</v>
      </c>
      <c r="L47" s="203"/>
      <c r="M47" s="215" t="e">
        <f>SUMIF('[1]Report Data'!$A:$A,[1]STAT!$A47,'[1]Report Data'!C:C)</f>
        <v>#VALUE!</v>
      </c>
      <c r="N47" s="215"/>
      <c r="O47" s="179" t="e">
        <f>SUMIF('[1]Report Data'!$A:$A,[1]STAT!$A47,'[1]Report Data'!E:E)</f>
        <v>#VALUE!</v>
      </c>
      <c r="P47" s="179"/>
      <c r="Q47" s="179" t="e">
        <f>SUMIF('[1]Report Data'!$A:$A,[1]STAT!$A47,'[1]Report Data'!G:G)</f>
        <v>#VALUE!</v>
      </c>
      <c r="R47" s="179"/>
      <c r="S47" s="179" t="e">
        <f>SUMIF('[1]Report Data'!$A:$A,[1]STAT!$A47,'[1]Report Data'!I:I)</f>
        <v>#VALUE!</v>
      </c>
      <c r="T47" s="179"/>
      <c r="U47" s="179" t="e">
        <f>SUMIF('[1]Report Data'!$A:$A,[1]STAT!$A47,'[1]Report Data'!K:K)</f>
        <v>#VALUE!</v>
      </c>
      <c r="V47" s="179"/>
      <c r="W47" s="179" t="e">
        <f>SUMIF('[1]Report Data'!$A:$A,[1]STAT!$A47,'[1]Report Data'!M:M)</f>
        <v>#VALUE!</v>
      </c>
      <c r="X47" s="179"/>
      <c r="Y47" s="179" t="e">
        <f>SUMIF('[1]Report Data'!$A:$A,[1]STAT!$A47,'[1]Report Data'!O:O)</f>
        <v>#VALUE!</v>
      </c>
      <c r="Z47" s="179"/>
      <c r="AA47" s="179" t="e">
        <f>SUMIF('[1]Report Data'!$A:$A,[1]STAT!$A47,'[1]Report Data'!Q:Q)</f>
        <v>#VALUE!</v>
      </c>
      <c r="AB47" s="179"/>
      <c r="AC47" s="179" t="e">
        <f>SUMIF('[1]Report Data'!$A:$A,[1]STAT!$A47,'[1]Report Data'!S:S)</f>
        <v>#VALUE!</v>
      </c>
      <c r="AD47" s="179"/>
      <c r="AE47" s="179" t="e">
        <f>SUMIF('[1]Report Data'!$A:$A,[1]STAT!$A47,'[1]Report Data'!S:S)</f>
        <v>#VALUE!</v>
      </c>
      <c r="AF47" s="179"/>
      <c r="AG47" s="176"/>
      <c r="AH47" s="286" t="e">
        <f>$Y47-'PAGE 39'!$L$8</f>
        <v>#VALUE!</v>
      </c>
      <c r="AI47" s="288"/>
      <c r="AJ47" s="286" t="e">
        <f>$AA47-'PAGE 39'!$P$8</f>
        <v>#VALUE!</v>
      </c>
      <c r="AK47" s="288"/>
      <c r="AL47" s="286" t="e">
        <f>$AE47-'PAGE 39'!$T$8</f>
        <v>#VALUE!</v>
      </c>
    </row>
    <row r="48" spans="1:38" ht="15">
      <c r="A48" s="193" t="s">
        <v>461</v>
      </c>
      <c r="B48" s="242" t="s">
        <v>462</v>
      </c>
      <c r="C48" s="203" t="s">
        <v>160</v>
      </c>
      <c r="D48" s="205" t="str">
        <f t="shared" si="0"/>
        <v xml:space="preserve">   RETURN ON ASSETS</v>
      </c>
      <c r="E48" s="216" t="e">
        <f>IF(SUMIFS('[1]Report Data'!$I:$I,'[1]Report Data'!$A:$A,[1]STAT!$B48,'[1]Report Data'!$B:$B,[1]STAT!E$6)=0,"N/A",SUMIFS('[1]Report Data'!$I:$I,'[1]Report Data'!$A:$A,[1]STAT!$B48,'[1]Report Data'!$B:$B,[1]STAT!E$6))</f>
        <v>#VALUE!</v>
      </c>
      <c r="F48" s="216"/>
      <c r="G48" s="216" t="e">
        <f>IF(SUMIFS('[1]Report Data'!$I:$I,'[1]Report Data'!$A:$A,[1]STAT!$B48,'[1]Report Data'!$B:$B,[1]STAT!G$6)=0,"N/A",SUMIFS('[1]Report Data'!$I:$I,'[1]Report Data'!$A:$A,[1]STAT!$B48,'[1]Report Data'!$B:$B,[1]STAT!G$6))</f>
        <v>#VALUE!</v>
      </c>
      <c r="H48" s="203"/>
      <c r="I48" s="216" t="e">
        <f>IF(SUMIFS('[1]Report Data'!$I:$I,'[1]Report Data'!$A:$A,[1]STAT!$B48,'[1]Report Data'!$B:$B,[1]STAT!I$6)=0,"N/A",SUMIFS('[1]Report Data'!$I:$I,'[1]Report Data'!$A:$A,[1]STAT!$B48,'[1]Report Data'!$B:$B,[1]STAT!I$6))</f>
        <v>#VALUE!</v>
      </c>
      <c r="J48" s="216"/>
      <c r="K48" s="216" t="e">
        <f>IF(SUMIFS('[1]Report Data'!$I:$I,'[1]Report Data'!$A:$A,[1]STAT!$B48,'[1]Report Data'!$B:$B,[1]STAT!K$6)=0,"N/A",SUMIFS('[1]Report Data'!$I:$I,'[1]Report Data'!$A:$A,[1]STAT!$B48,'[1]Report Data'!$B:$B,[1]STAT!K$6))</f>
        <v>#VALUE!</v>
      </c>
      <c r="L48" s="203"/>
      <c r="M48" s="217" t="e">
        <f>SUMIF('[1]Report Data'!$A:$A,[1]STAT!$A48,'[1]Report Data'!C:C)</f>
        <v>#VALUE!</v>
      </c>
      <c r="N48" s="217"/>
      <c r="O48" s="167" t="e">
        <f>SUMIF('[1]Report Data'!$A:$A,[1]STAT!$A48,'[1]Report Data'!E:E)</f>
        <v>#VALUE!</v>
      </c>
      <c r="P48" s="167"/>
      <c r="Q48" s="167" t="e">
        <f>SUMIF('[1]Report Data'!$A:$A,[1]STAT!$A48,'[1]Report Data'!G:G)</f>
        <v>#VALUE!</v>
      </c>
      <c r="R48" s="167"/>
      <c r="S48" s="167" t="e">
        <f>SUMIF('[1]Report Data'!$A:$A,[1]STAT!$A48,'[1]Report Data'!I:I)</f>
        <v>#VALUE!</v>
      </c>
      <c r="T48" s="167"/>
      <c r="U48" s="167" t="e">
        <f>SUMIF('[1]Report Data'!$A:$A,[1]STAT!$A48,'[1]Report Data'!K:K)</f>
        <v>#VALUE!</v>
      </c>
      <c r="V48" s="167"/>
      <c r="W48" s="167" t="e">
        <f>SUMIF('[1]Report Data'!$A:$A,[1]STAT!$A48,'[1]Report Data'!M:M)</f>
        <v>#VALUE!</v>
      </c>
      <c r="X48" s="167"/>
      <c r="Y48" s="167" t="e">
        <f>SUMIF('[1]Report Data'!$A:$A,[1]STAT!$A48,'[1]Report Data'!O:O)</f>
        <v>#VALUE!</v>
      </c>
      <c r="Z48" s="167"/>
      <c r="AA48" s="167" t="e">
        <f>SUMIF('[1]Report Data'!$A:$A,[1]STAT!$A48,'[1]Report Data'!Q:Q)</f>
        <v>#VALUE!</v>
      </c>
      <c r="AB48" s="167"/>
      <c r="AC48" s="167" t="e">
        <f>SUMIF('[1]Report Data'!$A:$A,[1]STAT!$A48,'[1]Report Data'!S:S)</f>
        <v>#VALUE!</v>
      </c>
      <c r="AD48" s="167"/>
      <c r="AE48" s="167" t="e">
        <f>SUMIF('[1]Report Data'!$A:$A,[1]STAT!$A48,'[1]Report Data'!S:S)</f>
        <v>#VALUE!</v>
      </c>
      <c r="AF48" s="167"/>
      <c r="AG48" s="176"/>
      <c r="AH48" s="297" t="e">
        <f>$Y48-'PAGE 41'!$L$8</f>
        <v>#VALUE!</v>
      </c>
      <c r="AI48" s="288"/>
      <c r="AJ48" s="297" t="e">
        <f>$AA48-'PAGE 41'!$P$8</f>
        <v>#VALUE!</v>
      </c>
      <c r="AK48" s="288"/>
      <c r="AL48" s="297" t="e">
        <f>$AE48-'PAGE 41'!$T$8</f>
        <v>#VALUE!</v>
      </c>
    </row>
    <row r="49" spans="1:38" ht="15">
      <c r="A49" s="193" t="s">
        <v>463</v>
      </c>
      <c r="B49" s="242" t="s">
        <v>464</v>
      </c>
      <c r="C49" s="203" t="s">
        <v>160</v>
      </c>
      <c r="D49" s="205" t="str">
        <f t="shared" si="0"/>
        <v xml:space="preserve">   OVERHEAD EXPENSE W/ FRINGE, AS A % OF TOTAL OPERATING EXP</v>
      </c>
      <c r="E49" s="203" t="e">
        <f>IF(SUMIFS('[1]Report Data'!$I:$I,'[1]Report Data'!$A:$A,[1]STAT!$B49,'[1]Report Data'!$B:$B,[1]STAT!E$6)=0,"N/A",SUMIFS('[1]Report Data'!$I:$I,'[1]Report Data'!$A:$A,[1]STAT!$B49,'[1]Report Data'!$B:$B,[1]STAT!E$6))</f>
        <v>#VALUE!</v>
      </c>
      <c r="F49" s="203"/>
      <c r="G49" s="203" t="e">
        <f>IF(SUMIFS('[1]Report Data'!$I:$I,'[1]Report Data'!$A:$A,[1]STAT!$B49,'[1]Report Data'!$B:$B,[1]STAT!G$6)=0,"N/A",SUMIFS('[1]Report Data'!$I:$I,'[1]Report Data'!$A:$A,[1]STAT!$B49,'[1]Report Data'!$B:$B,[1]STAT!G$6))</f>
        <v>#VALUE!</v>
      </c>
      <c r="H49" s="203"/>
      <c r="I49" s="203" t="e">
        <f>IF(SUMIFS('[1]Report Data'!$I:$I,'[1]Report Data'!$A:$A,[1]STAT!$B49,'[1]Report Data'!$B:$B,[1]STAT!I$6)=0,"N/A",SUMIFS('[1]Report Data'!$I:$I,'[1]Report Data'!$A:$A,[1]STAT!$B49,'[1]Report Data'!$B:$B,[1]STAT!I$6))</f>
        <v>#VALUE!</v>
      </c>
      <c r="J49" s="203"/>
      <c r="K49" s="203" t="e">
        <f>IF(SUMIFS('[1]Report Data'!$I:$I,'[1]Report Data'!$A:$A,[1]STAT!$B49,'[1]Report Data'!$B:$B,[1]STAT!K$6)=0,"N/A",SUMIFS('[1]Report Data'!$I:$I,'[1]Report Data'!$A:$A,[1]STAT!$B49,'[1]Report Data'!$B:$B,[1]STAT!K$6))</f>
        <v>#VALUE!</v>
      </c>
      <c r="L49" s="203"/>
      <c r="M49" s="217" t="e">
        <f>SUMIF('[1]Report Data'!$A:$A,[1]STAT!$A49,'[1]Report Data'!C:C)</f>
        <v>#VALUE!</v>
      </c>
      <c r="N49" s="217"/>
      <c r="O49" s="167" t="e">
        <f>SUMIF('[1]Report Data'!$A:$A,[1]STAT!$A49,'[1]Report Data'!E:E)</f>
        <v>#VALUE!</v>
      </c>
      <c r="P49" s="167"/>
      <c r="Q49" s="167" t="e">
        <f>SUMIF('[1]Report Data'!$A:$A,[1]STAT!$A49,'[1]Report Data'!G:G)</f>
        <v>#VALUE!</v>
      </c>
      <c r="R49" s="167"/>
      <c r="S49" s="167" t="e">
        <f>SUMIF('[1]Report Data'!$A:$A,[1]STAT!$A49,'[1]Report Data'!I:I)</f>
        <v>#VALUE!</v>
      </c>
      <c r="T49" s="167"/>
      <c r="U49" s="167" t="e">
        <f>SUMIF('[1]Report Data'!$A:$A,[1]STAT!$A49,'[1]Report Data'!K:K)</f>
        <v>#VALUE!</v>
      </c>
      <c r="V49" s="167"/>
      <c r="W49" s="167" t="e">
        <f>SUMIF('[1]Report Data'!$A:$A,[1]STAT!$A49,'[1]Report Data'!M:M)</f>
        <v>#VALUE!</v>
      </c>
      <c r="X49" s="167"/>
      <c r="Y49" s="167" t="e">
        <f>SUMIF('[1]Report Data'!$A:$A,[1]STAT!$A49,'[1]Report Data'!O:O)</f>
        <v>#VALUE!</v>
      </c>
      <c r="Z49" s="167"/>
      <c r="AA49" s="167" t="e">
        <f>SUMIF('[1]Report Data'!$A:$A,[1]STAT!$A49,'[1]Report Data'!Q:Q)</f>
        <v>#VALUE!</v>
      </c>
      <c r="AB49" s="167"/>
      <c r="AC49" s="167" t="e">
        <f>SUMIF('[1]Report Data'!$A:$A,[1]STAT!$A49,'[1]Report Data'!S:S)</f>
        <v>#VALUE!</v>
      </c>
      <c r="AD49" s="167"/>
      <c r="AE49" s="167" t="e">
        <f>SUMIF('[1]Report Data'!$A:$A,[1]STAT!$A49,'[1]Report Data'!S:S)</f>
        <v>#VALUE!</v>
      </c>
      <c r="AF49" s="167"/>
      <c r="AG49" s="176"/>
      <c r="AH49" s="297" t="e">
        <f>$Y49-'PAGE 40'!$L$8</f>
        <v>#VALUE!</v>
      </c>
      <c r="AI49" s="288"/>
      <c r="AJ49" s="297" t="e">
        <f>$AA49-'PAGE 40'!$P$8</f>
        <v>#VALUE!</v>
      </c>
      <c r="AK49" s="288"/>
      <c r="AL49" s="297" t="e">
        <f>$AE49-'PAGE 40'!$T$8</f>
        <v>#VALUE!</v>
      </c>
    </row>
    <row r="50" spans="1:38" ht="15">
      <c r="A50" s="196"/>
      <c r="B50" s="196"/>
      <c r="C50" s="208"/>
      <c r="D50" s="209"/>
      <c r="E50" s="208"/>
      <c r="F50" s="208"/>
      <c r="G50" s="208"/>
      <c r="H50" s="208"/>
      <c r="I50" s="208"/>
      <c r="J50" s="208"/>
      <c r="K50" s="208"/>
      <c r="L50" s="208"/>
      <c r="M50" s="210"/>
      <c r="N50" s="210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409"/>
      <c r="AI50" s="409"/>
      <c r="AJ50" s="292"/>
      <c r="AK50" s="292"/>
      <c r="AL50" s="296"/>
    </row>
    <row r="51" spans="1:38" ht="15">
      <c r="A51" s="283"/>
      <c r="B51" s="283"/>
      <c r="C51" s="211"/>
      <c r="D51" s="212"/>
      <c r="E51" s="211"/>
      <c r="F51" s="211"/>
      <c r="G51" s="211"/>
      <c r="H51" s="211"/>
      <c r="I51" s="211"/>
      <c r="J51" s="211"/>
      <c r="K51" s="211"/>
      <c r="L51" s="211"/>
      <c r="M51" s="213"/>
      <c r="N51" s="213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293"/>
      <c r="AI51" s="293"/>
      <c r="AJ51" s="293"/>
      <c r="AK51" s="293"/>
      <c r="AL51" s="293"/>
    </row>
    <row r="52" spans="1:38" ht="15">
      <c r="A52" s="242" t="s">
        <v>465</v>
      </c>
      <c r="B52" s="242" t="s">
        <v>466</v>
      </c>
      <c r="C52" s="203" t="s">
        <v>172</v>
      </c>
      <c r="D52" s="205" t="str">
        <f t="shared" si="0"/>
        <v xml:space="preserve">   COST PER ADJUSTED ADMISSION</v>
      </c>
      <c r="E52" s="203" t="e">
        <f>IF(SUMIFS('[1]Report Data'!$I:$I,'[1]Report Data'!$A:$A,[1]STAT!$B52,'[1]Report Data'!$B:$B,[1]STAT!E$6)=0,"N/A",SUMIFS('[1]Report Data'!$I:$I,'[1]Report Data'!$A:$A,[1]STAT!$B52,'[1]Report Data'!$B:$B,[1]STAT!E$6))</f>
        <v>#VALUE!</v>
      </c>
      <c r="F52" s="203"/>
      <c r="G52" s="218" t="e">
        <f>IF(SUMIFS('[1]Report Data'!$I:$I,'[1]Report Data'!$A:$A,[1]STAT!$B52,'[1]Report Data'!$B:$B,[1]STAT!G$6)=0,"N/A",SUMIFS('[1]Report Data'!$I:$I,'[1]Report Data'!$A:$A,[1]STAT!$B52,'[1]Report Data'!$B:$B,[1]STAT!G$6))</f>
        <v>#VALUE!</v>
      </c>
      <c r="H52" s="203"/>
      <c r="I52" s="218" t="e">
        <f>IF(SUMIFS('[1]Report Data'!$I:$I,'[1]Report Data'!$A:$A,[1]STAT!$B52,'[1]Report Data'!$B:$B,[1]STAT!I$6)=0,"N/A",SUMIFS('[1]Report Data'!$I:$I,'[1]Report Data'!$A:$A,[1]STAT!$B52,'[1]Report Data'!$B:$B,[1]STAT!I$6))</f>
        <v>#VALUE!</v>
      </c>
      <c r="J52" s="218"/>
      <c r="K52" s="218" t="e">
        <f>IF(SUMIFS('[1]Report Data'!$I:$I,'[1]Report Data'!$A:$A,[1]STAT!$B52,'[1]Report Data'!$B:$B,[1]STAT!K$6)=0,"N/A",SUMIFS('[1]Report Data'!$I:$I,'[1]Report Data'!$A:$A,[1]STAT!$B52,'[1]Report Data'!$B:$B,[1]STAT!K$6))</f>
        <v>#VALUE!</v>
      </c>
      <c r="L52" s="203"/>
      <c r="M52" s="207" t="e">
        <f>SUMIF('[1]Report Data'!$A:$A,[1]STAT!$A52,'[1]Report Data'!C:C)</f>
        <v>#VALUE!</v>
      </c>
      <c r="N52" s="207"/>
      <c r="O52" s="176" t="e">
        <f>SUMIF('[1]Report Data'!$A:$A,[1]STAT!$A52,'[1]Report Data'!E:E)</f>
        <v>#VALUE!</v>
      </c>
      <c r="P52" s="176"/>
      <c r="Q52" s="176" t="e">
        <f>SUMIF('[1]Report Data'!$A:$A,[1]STAT!$A52,'[1]Report Data'!G:G)</f>
        <v>#VALUE!</v>
      </c>
      <c r="R52" s="176"/>
      <c r="S52" s="176" t="e">
        <f>SUMIF('[1]Report Data'!$A:$A,[1]STAT!$A52,'[1]Report Data'!I:I)</f>
        <v>#VALUE!</v>
      </c>
      <c r="T52" s="176"/>
      <c r="U52" s="176" t="e">
        <f>SUMIF('[1]Report Data'!$A:$A,[1]STAT!$A52,'[1]Report Data'!K:K)</f>
        <v>#VALUE!</v>
      </c>
      <c r="V52" s="176"/>
      <c r="W52" s="176" t="e">
        <f>SUMIF('[1]Report Data'!$A:$A,[1]STAT!$A52,'[1]Report Data'!M:M)</f>
        <v>#VALUE!</v>
      </c>
      <c r="X52" s="176"/>
      <c r="Y52" s="176" t="e">
        <f>SUMIF('[1]Report Data'!$A:$A,[1]STAT!$A52,'[1]Report Data'!O:O)</f>
        <v>#VALUE!</v>
      </c>
      <c r="Z52" s="176"/>
      <c r="AA52" s="176" t="e">
        <f>SUMIF('[1]Report Data'!$A:$A,[1]STAT!$A52,'[1]Report Data'!Q:Q)</f>
        <v>#VALUE!</v>
      </c>
      <c r="AB52" s="176"/>
      <c r="AC52" s="176" t="e">
        <f>SUMIF('[1]Report Data'!$A:$A,[1]STAT!$A52,'[1]Report Data'!S:S)</f>
        <v>#VALUE!</v>
      </c>
      <c r="AD52" s="176"/>
      <c r="AE52" s="176" t="e">
        <f>SUMIF('[1]Report Data'!$A:$A,[1]STAT!$A52,'[1]Report Data'!S:S)</f>
        <v>#VALUE!</v>
      </c>
      <c r="AF52" s="176"/>
      <c r="AG52" s="176"/>
      <c r="AH52" s="180" t="e">
        <f>$Y52-'PAGE 42'!$L$8</f>
        <v>#VALUE!</v>
      </c>
      <c r="AI52" s="288"/>
      <c r="AJ52" s="180" t="e">
        <f>$AA52-'PAGE 42'!$P$8</f>
        <v>#VALUE!</v>
      </c>
      <c r="AK52" s="288"/>
      <c r="AL52" s="180" t="e">
        <f>$AE52-'PAGE 42'!$T$8</f>
        <v>#VALUE!</v>
      </c>
    </row>
    <row r="53" spans="1:38" ht="15">
      <c r="A53" s="242" t="s">
        <v>467</v>
      </c>
      <c r="B53" s="242" t="s">
        <v>468</v>
      </c>
      <c r="C53" s="203" t="s">
        <v>172</v>
      </c>
      <c r="D53" s="205" t="str">
        <f t="shared" si="0"/>
        <v xml:space="preserve">   SALARY PER FTE - NON-MD</v>
      </c>
      <c r="E53" s="218" t="e">
        <f>IF(SUMIFS('[1]Report Data'!$I:$I,'[1]Report Data'!$A:$A,[1]STAT!$B53,'[1]Report Data'!$B:$B,[1]STAT!E$6)=0,"N/A",SUMIFS('[1]Report Data'!$I:$I,'[1]Report Data'!$A:$A,[1]STAT!$B53,'[1]Report Data'!$B:$B,[1]STAT!E$6))</f>
        <v>#VALUE!</v>
      </c>
      <c r="F53" s="218"/>
      <c r="G53" s="218" t="e">
        <f>IF(SUMIFS('[1]Report Data'!$I:$I,'[1]Report Data'!$A:$A,[1]STAT!$B53,'[1]Report Data'!$B:$B,[1]STAT!G$6)=0,"N/A",SUMIFS('[1]Report Data'!$I:$I,'[1]Report Data'!$A:$A,[1]STAT!$B53,'[1]Report Data'!$B:$B,[1]STAT!G$6))</f>
        <v>#VALUE!</v>
      </c>
      <c r="H53" s="218"/>
      <c r="I53" s="218" t="e">
        <f>IF(SUMIFS('[1]Report Data'!$I:$I,'[1]Report Data'!$A:$A,[1]STAT!$B53,'[1]Report Data'!$B:$B,[1]STAT!I$6)=0,"N/A",SUMIFS('[1]Report Data'!$I:$I,'[1]Report Data'!$A:$A,[1]STAT!$B53,'[1]Report Data'!$B:$B,[1]STAT!I$6))</f>
        <v>#VALUE!</v>
      </c>
      <c r="J53" s="218"/>
      <c r="K53" s="218" t="e">
        <f>IF(SUMIFS('[1]Report Data'!$I:$I,'[1]Report Data'!$A:$A,[1]STAT!$B53,'[1]Report Data'!$B:$B,[1]STAT!K$6)=0,"N/A",SUMIFS('[1]Report Data'!$I:$I,'[1]Report Data'!$A:$A,[1]STAT!$B53,'[1]Report Data'!$B:$B,[1]STAT!K$6))</f>
        <v>#VALUE!</v>
      </c>
      <c r="L53" s="203"/>
      <c r="M53" s="207" t="e">
        <f>SUMIF('[1]Report Data'!$A:$A,[1]STAT!$A53,'[1]Report Data'!C:C)</f>
        <v>#VALUE!</v>
      </c>
      <c r="N53" s="207"/>
      <c r="O53" s="176" t="e">
        <f>SUMIF('[1]Report Data'!$A:$A,[1]STAT!$A53,'[1]Report Data'!E:E)</f>
        <v>#VALUE!</v>
      </c>
      <c r="P53" s="176"/>
      <c r="Q53" s="176" t="e">
        <f>SUMIF('[1]Report Data'!$A:$A,[1]STAT!$A53,'[1]Report Data'!G:G)</f>
        <v>#VALUE!</v>
      </c>
      <c r="R53" s="176"/>
      <c r="S53" s="176" t="e">
        <f>SUMIF('[1]Report Data'!$A:$A,[1]STAT!$A53,'[1]Report Data'!I:I)</f>
        <v>#VALUE!</v>
      </c>
      <c r="T53" s="176"/>
      <c r="U53" s="176" t="e">
        <f>SUMIF('[1]Report Data'!$A:$A,[1]STAT!$A53,'[1]Report Data'!K:K)</f>
        <v>#VALUE!</v>
      </c>
      <c r="V53" s="176"/>
      <c r="W53" s="176" t="e">
        <f>SUMIF('[1]Report Data'!$A:$A,[1]STAT!$A53,'[1]Report Data'!M:M)</f>
        <v>#VALUE!</v>
      </c>
      <c r="X53" s="176"/>
      <c r="Y53" s="176" t="e">
        <f>SUMIF('[1]Report Data'!$A:$A,[1]STAT!$A53,'[1]Report Data'!O:O)</f>
        <v>#VALUE!</v>
      </c>
      <c r="Z53" s="176"/>
      <c r="AA53" s="176" t="e">
        <f>SUMIF('[1]Report Data'!$A:$A,[1]STAT!$A53,'[1]Report Data'!Q:Q)</f>
        <v>#VALUE!</v>
      </c>
      <c r="AB53" s="176"/>
      <c r="AC53" s="176" t="e">
        <f>SUMIF('[1]Report Data'!$A:$A,[1]STAT!$A53,'[1]Report Data'!S:S)</f>
        <v>#VALUE!</v>
      </c>
      <c r="AD53" s="176"/>
      <c r="AE53" s="176" t="e">
        <f>SUMIF('[1]Report Data'!$A:$A,[1]STAT!$A53,'[1]Report Data'!S:S)</f>
        <v>#VALUE!</v>
      </c>
      <c r="AF53" s="176"/>
      <c r="AG53" s="176"/>
      <c r="AH53" s="180" t="e">
        <f>$Y53-'PAGE 43'!$L$8</f>
        <v>#VALUE!</v>
      </c>
      <c r="AI53" s="288"/>
      <c r="AJ53" s="180" t="e">
        <f>$AA53-'PAGE 43'!$P$8</f>
        <v>#VALUE!</v>
      </c>
      <c r="AK53" s="288"/>
      <c r="AL53" s="180" t="e">
        <f>$AE53-'PAGE 43'!$T$8</f>
        <v>#VALUE!</v>
      </c>
    </row>
    <row r="54" spans="1:38" ht="15">
      <c r="A54" s="242" t="s">
        <v>469</v>
      </c>
      <c r="B54" s="242" t="s">
        <v>470</v>
      </c>
      <c r="C54" s="203" t="s">
        <v>172</v>
      </c>
      <c r="D54" s="205" t="str">
        <f t="shared" si="0"/>
        <v xml:space="preserve">   SALARY &amp; BENEFITS PER FTE - NON-MD</v>
      </c>
      <c r="E54" s="203" t="e">
        <f>IF(SUMIFS('[1]Report Data'!$I:$I,'[1]Report Data'!$A:$A,[1]STAT!$B54,'[1]Report Data'!$B:$B,[1]STAT!E$6)=0,"N/A",SUMIFS('[1]Report Data'!$I:$I,'[1]Report Data'!$A:$A,[1]STAT!$B54,'[1]Report Data'!$B:$B,[1]STAT!E$6))</f>
        <v>#VALUE!</v>
      </c>
      <c r="F54" s="203"/>
      <c r="G54" s="203" t="e">
        <f>IF(SUMIFS('[1]Report Data'!$I:$I,'[1]Report Data'!$A:$A,[1]STAT!$B54,'[1]Report Data'!$B:$B,[1]STAT!G$6)=0,"N/A",SUMIFS('[1]Report Data'!$I:$I,'[1]Report Data'!$A:$A,[1]STAT!$B54,'[1]Report Data'!$B:$B,[1]STAT!G$6))</f>
        <v>#VALUE!</v>
      </c>
      <c r="H54" s="203"/>
      <c r="I54" s="203" t="e">
        <f>IF(SUMIFS('[1]Report Data'!$I:$I,'[1]Report Data'!$A:$A,[1]STAT!$B54,'[1]Report Data'!$B:$B,[1]STAT!I$6)=0,"N/A",SUMIFS('[1]Report Data'!$I:$I,'[1]Report Data'!$A:$A,[1]STAT!$B54,'[1]Report Data'!$B:$B,[1]STAT!I$6))</f>
        <v>#VALUE!</v>
      </c>
      <c r="J54" s="203"/>
      <c r="K54" s="203" t="e">
        <f>IF(SUMIFS('[1]Report Data'!$I:$I,'[1]Report Data'!$A:$A,[1]STAT!$B54,'[1]Report Data'!$B:$B,[1]STAT!K$6)=0,"N/A",SUMIFS('[1]Report Data'!$I:$I,'[1]Report Data'!$A:$A,[1]STAT!$B54,'[1]Report Data'!$B:$B,[1]STAT!K$6))</f>
        <v>#VALUE!</v>
      </c>
      <c r="L54" s="203"/>
      <c r="M54" s="207" t="e">
        <f>SUMIF('[1]Report Data'!$A:$A,[1]STAT!$A54,'[1]Report Data'!C:C)</f>
        <v>#VALUE!</v>
      </c>
      <c r="N54" s="207"/>
      <c r="O54" s="176" t="e">
        <f>SUMIF('[1]Report Data'!$A:$A,[1]STAT!$A54,'[1]Report Data'!E:E)</f>
        <v>#VALUE!</v>
      </c>
      <c r="P54" s="176"/>
      <c r="Q54" s="176" t="e">
        <f>SUMIF('[1]Report Data'!$A:$A,[1]STAT!$A54,'[1]Report Data'!G:G)</f>
        <v>#VALUE!</v>
      </c>
      <c r="R54" s="176"/>
      <c r="S54" s="176" t="e">
        <f>SUMIF('[1]Report Data'!$A:$A,[1]STAT!$A54,'[1]Report Data'!I:I)</f>
        <v>#VALUE!</v>
      </c>
      <c r="T54" s="176"/>
      <c r="U54" s="176" t="e">
        <f>SUMIF('[1]Report Data'!$A:$A,[1]STAT!$A54,'[1]Report Data'!K:K)</f>
        <v>#VALUE!</v>
      </c>
      <c r="V54" s="176"/>
      <c r="W54" s="176" t="e">
        <f>SUMIF('[1]Report Data'!$A:$A,[1]STAT!$A54,'[1]Report Data'!M:M)</f>
        <v>#VALUE!</v>
      </c>
      <c r="X54" s="176"/>
      <c r="Y54" s="176" t="e">
        <f>SUMIF('[1]Report Data'!$A:$A,[1]STAT!$A54,'[1]Report Data'!O:O)</f>
        <v>#VALUE!</v>
      </c>
      <c r="Z54" s="176"/>
      <c r="AA54" s="176" t="e">
        <f>SUMIF('[1]Report Data'!$A:$A,[1]STAT!$A54,'[1]Report Data'!Q:Q)</f>
        <v>#VALUE!</v>
      </c>
      <c r="AB54" s="176"/>
      <c r="AC54" s="176" t="e">
        <f>SUMIF('[1]Report Data'!$A:$A,[1]STAT!$A54,'[1]Report Data'!S:S)</f>
        <v>#VALUE!</v>
      </c>
      <c r="AD54" s="176"/>
      <c r="AE54" s="176" t="e">
        <f>SUMIF('[1]Report Data'!$A:$A,[1]STAT!$A54,'[1]Report Data'!S:S)</f>
        <v>#VALUE!</v>
      </c>
      <c r="AF54" s="176"/>
      <c r="AG54" s="176"/>
      <c r="AH54" s="180" t="e">
        <f>$Y54-'PAGE 44'!$L$8</f>
        <v>#VALUE!</v>
      </c>
      <c r="AI54" s="288"/>
      <c r="AJ54" s="180" t="e">
        <f>$AA54-'PAGE 44'!$P$8</f>
        <v>#VALUE!</v>
      </c>
      <c r="AK54" s="288"/>
      <c r="AL54" s="180" t="e">
        <f>$AE54-'PAGE 44'!$T$8</f>
        <v>#VALUE!</v>
      </c>
    </row>
    <row r="55" spans="1:38" ht="15">
      <c r="A55" s="242" t="s">
        <v>471</v>
      </c>
      <c r="B55" s="242" t="s">
        <v>472</v>
      </c>
      <c r="C55" s="203" t="s">
        <v>172</v>
      </c>
      <c r="D55" s="205" t="str">
        <f t="shared" si="0"/>
        <v xml:space="preserve">   FRINGE BENEFIT % - NON-MD</v>
      </c>
      <c r="E55" s="216" t="e">
        <f>IF(SUMIFS('[1]Report Data'!$I:$I,'[1]Report Data'!$A:$A,[1]STAT!$B55,'[1]Report Data'!$B:$B,[1]STAT!E$6)=0,"N/A",SUMIFS('[1]Report Data'!$I:$I,'[1]Report Data'!$A:$A,[1]STAT!$B55,'[1]Report Data'!$B:$B,[1]STAT!E$6))</f>
        <v>#VALUE!</v>
      </c>
      <c r="F55" s="216"/>
      <c r="G55" s="216" t="e">
        <f>IF(SUMIFS('[1]Report Data'!$I:$I,'[1]Report Data'!$A:$A,[1]STAT!$B55,'[1]Report Data'!$B:$B,[1]STAT!G$6)=0,"N/A",SUMIFS('[1]Report Data'!$I:$I,'[1]Report Data'!$A:$A,[1]STAT!$B55,'[1]Report Data'!$B:$B,[1]STAT!G$6))</f>
        <v>#VALUE!</v>
      </c>
      <c r="H55" s="216"/>
      <c r="I55" s="216" t="e">
        <f>IF(SUMIFS('[1]Report Data'!$I:$I,'[1]Report Data'!$A:$A,[1]STAT!$B55,'[1]Report Data'!$B:$B,[1]STAT!I$6)=0,"N/A",SUMIFS('[1]Report Data'!$I:$I,'[1]Report Data'!$A:$A,[1]STAT!$B55,'[1]Report Data'!$B:$B,[1]STAT!I$6))</f>
        <v>#VALUE!</v>
      </c>
      <c r="J55" s="216"/>
      <c r="K55" s="216" t="e">
        <f>IF(SUMIFS('[1]Report Data'!$I:$I,'[1]Report Data'!$A:$A,[1]STAT!$B55,'[1]Report Data'!$B:$B,[1]STAT!K$6)=0,"N/A",SUMIFS('[1]Report Data'!$I:$I,'[1]Report Data'!$A:$A,[1]STAT!$B55,'[1]Report Data'!$B:$B,[1]STAT!K$6))</f>
        <v>#VALUE!</v>
      </c>
      <c r="L55" s="203"/>
      <c r="M55" s="217" t="e">
        <f>SUMIF('[1]Report Data'!$A:$A,[1]STAT!$A55,'[1]Report Data'!C:C)</f>
        <v>#VALUE!</v>
      </c>
      <c r="N55" s="217"/>
      <c r="O55" s="167" t="e">
        <f>SUMIF('[1]Report Data'!$A:$A,[1]STAT!$A55,'[1]Report Data'!E:E)</f>
        <v>#VALUE!</v>
      </c>
      <c r="P55" s="167"/>
      <c r="Q55" s="167" t="e">
        <f>SUMIF('[1]Report Data'!$A:$A,[1]STAT!$A55,'[1]Report Data'!G:G)</f>
        <v>#VALUE!</v>
      </c>
      <c r="R55" s="167"/>
      <c r="S55" s="167" t="e">
        <f>SUMIF('[1]Report Data'!$A:$A,[1]STAT!$A55,'[1]Report Data'!I:I)</f>
        <v>#VALUE!</v>
      </c>
      <c r="T55" s="167"/>
      <c r="U55" s="167" t="e">
        <f>SUMIF('[1]Report Data'!$A:$A,[1]STAT!$A55,'[1]Report Data'!K:K)</f>
        <v>#VALUE!</v>
      </c>
      <c r="V55" s="167"/>
      <c r="W55" s="167" t="e">
        <f>SUMIF('[1]Report Data'!$A:$A,[1]STAT!$A55,'[1]Report Data'!M:M)</f>
        <v>#VALUE!</v>
      </c>
      <c r="X55" s="167"/>
      <c r="Y55" s="167" t="e">
        <f>SUMIF('[1]Report Data'!$A:$A,[1]STAT!$A55,'[1]Report Data'!O:O)</f>
        <v>#VALUE!</v>
      </c>
      <c r="Z55" s="167"/>
      <c r="AA55" s="167" t="e">
        <f>SUMIF('[1]Report Data'!$A:$A,[1]STAT!$A55,'[1]Report Data'!Q:Q)</f>
        <v>#VALUE!</v>
      </c>
      <c r="AB55" s="167"/>
      <c r="AC55" s="167" t="e">
        <f>SUMIF('[1]Report Data'!$A:$A,[1]STAT!$A55,'[1]Report Data'!S:S)</f>
        <v>#VALUE!</v>
      </c>
      <c r="AD55" s="167"/>
      <c r="AE55" s="167" t="e">
        <f>SUMIF('[1]Report Data'!$A:$A,[1]STAT!$A55,'[1]Report Data'!S:S)</f>
        <v>#VALUE!</v>
      </c>
      <c r="AF55" s="167"/>
      <c r="AG55" s="176"/>
      <c r="AH55" s="180" t="e">
        <f>$Y55-'PAGE 45'!$L$8</f>
        <v>#VALUE!</v>
      </c>
      <c r="AI55" s="288"/>
      <c r="AJ55" s="180" t="e">
        <f>$AA55-'PAGE 45'!$P$8</f>
        <v>#VALUE!</v>
      </c>
      <c r="AK55" s="288"/>
      <c r="AL55" s="180" t="e">
        <f>$AE55-'PAGE 45'!$T$8</f>
        <v>#VALUE!</v>
      </c>
    </row>
    <row r="56" spans="1:38" ht="15">
      <c r="A56" s="242" t="s">
        <v>473</v>
      </c>
      <c r="B56" s="242" t="s">
        <v>474</v>
      </c>
      <c r="C56" s="203" t="s">
        <v>172</v>
      </c>
      <c r="D56" s="205" t="str">
        <f t="shared" si="0"/>
        <v xml:space="preserve">   COMPENSATION RATIO</v>
      </c>
      <c r="E56" s="216" t="e">
        <f>IF(SUMIFS('[1]Report Data'!$I:$I,'[1]Report Data'!$A:$A,[1]STAT!$B56,'[1]Report Data'!$B:$B,[1]STAT!E$6)=0,"N/A",SUMIFS('[1]Report Data'!$I:$I,'[1]Report Data'!$A:$A,[1]STAT!$B56,'[1]Report Data'!$B:$B,[1]STAT!E$6))</f>
        <v>#VALUE!</v>
      </c>
      <c r="F56" s="216"/>
      <c r="G56" s="216" t="e">
        <f>IF(SUMIFS('[1]Report Data'!$I:$I,'[1]Report Data'!$A:$A,[1]STAT!$B56,'[1]Report Data'!$B:$B,[1]STAT!G$6)=0,"N/A",SUMIFS('[1]Report Data'!$I:$I,'[1]Report Data'!$A:$A,[1]STAT!$B56,'[1]Report Data'!$B:$B,[1]STAT!G$6))</f>
        <v>#VALUE!</v>
      </c>
      <c r="H56" s="216"/>
      <c r="I56" s="216" t="e">
        <f>IF(SUMIFS('[1]Report Data'!$I:$I,'[1]Report Data'!$A:$A,[1]STAT!$B56,'[1]Report Data'!$B:$B,[1]STAT!I$6)=0,"N/A",SUMIFS('[1]Report Data'!$I:$I,'[1]Report Data'!$A:$A,[1]STAT!$B56,'[1]Report Data'!$B:$B,[1]STAT!I$6))</f>
        <v>#VALUE!</v>
      </c>
      <c r="J56" s="216"/>
      <c r="K56" s="216" t="e">
        <f>IF(SUMIFS('[1]Report Data'!$I:$I,'[1]Report Data'!$A:$A,[1]STAT!$B56,'[1]Report Data'!$B:$B,[1]STAT!K$6)=0,"N/A",SUMIFS('[1]Report Data'!$I:$I,'[1]Report Data'!$A:$A,[1]STAT!$B56,'[1]Report Data'!$B:$B,[1]STAT!K$6))</f>
        <v>#VALUE!</v>
      </c>
      <c r="L56" s="203"/>
      <c r="M56" s="217" t="e">
        <f>SUMIF('[1]Report Data'!$A:$A,[1]STAT!$A56,'[1]Report Data'!C:C)</f>
        <v>#VALUE!</v>
      </c>
      <c r="N56" s="217"/>
      <c r="O56" s="167" t="e">
        <f>SUMIF('[1]Report Data'!$A:$A,[1]STAT!$A56,'[1]Report Data'!E:E)</f>
        <v>#VALUE!</v>
      </c>
      <c r="P56" s="167"/>
      <c r="Q56" s="167" t="e">
        <f>SUMIF('[1]Report Data'!$A:$A,[1]STAT!$A56,'[1]Report Data'!G:G)</f>
        <v>#VALUE!</v>
      </c>
      <c r="R56" s="167"/>
      <c r="S56" s="167" t="e">
        <f>SUMIF('[1]Report Data'!$A:$A,[1]STAT!$A56,'[1]Report Data'!I:I)</f>
        <v>#VALUE!</v>
      </c>
      <c r="T56" s="167"/>
      <c r="U56" s="167" t="e">
        <f>SUMIF('[1]Report Data'!$A:$A,[1]STAT!$A56,'[1]Report Data'!K:K)</f>
        <v>#VALUE!</v>
      </c>
      <c r="V56" s="167"/>
      <c r="W56" s="167" t="e">
        <f>SUMIF('[1]Report Data'!$A:$A,[1]STAT!$A56,'[1]Report Data'!M:M)</f>
        <v>#VALUE!</v>
      </c>
      <c r="X56" s="167"/>
      <c r="Y56" s="167" t="e">
        <f>SUMIF('[1]Report Data'!$A:$A,[1]STAT!$A56,'[1]Report Data'!O:O)</f>
        <v>#VALUE!</v>
      </c>
      <c r="Z56" s="167"/>
      <c r="AA56" s="167" t="e">
        <f>SUMIF('[1]Report Data'!$A:$A,[1]STAT!$A56,'[1]Report Data'!Q:Q)</f>
        <v>#VALUE!</v>
      </c>
      <c r="AB56" s="167"/>
      <c r="AC56" s="167" t="e">
        <f>SUMIF('[1]Report Data'!$A:$A,[1]STAT!$A56,'[1]Report Data'!S:S)</f>
        <v>#VALUE!</v>
      </c>
      <c r="AD56" s="167"/>
      <c r="AE56" s="167" t="e">
        <f>SUMIF('[1]Report Data'!$A:$A,[1]STAT!$A56,'[1]Report Data'!S:S)</f>
        <v>#VALUE!</v>
      </c>
      <c r="AF56" s="167"/>
      <c r="AG56" s="176"/>
      <c r="AH56" s="180" t="e">
        <f>$Y56-'PAGE 46'!$L$8</f>
        <v>#VALUE!</v>
      </c>
      <c r="AI56" s="288"/>
      <c r="AJ56" s="180" t="e">
        <f>$AA56-'PAGE 46'!$P$8</f>
        <v>#VALUE!</v>
      </c>
      <c r="AK56" s="288"/>
      <c r="AL56" s="180" t="e">
        <f>$AE56-'PAGE 46'!$T$8</f>
        <v>#VALUE!</v>
      </c>
    </row>
    <row r="57" spans="1:38" ht="15">
      <c r="A57" s="242" t="s">
        <v>475</v>
      </c>
      <c r="B57" s="242" t="s">
        <v>476</v>
      </c>
      <c r="C57" s="203" t="s">
        <v>172</v>
      </c>
      <c r="D57" s="205" t="str">
        <f t="shared" si="0"/>
        <v xml:space="preserve">   CAPITAL COST % OF TOTAL EXPENSE</v>
      </c>
      <c r="E57" s="216" t="e">
        <f>IF(SUMIFS('[1]Report Data'!$I:$I,'[1]Report Data'!$A:$A,[1]STAT!$B57,'[1]Report Data'!$B:$B,[1]STAT!E$6)=0,"N/A",SUMIFS('[1]Report Data'!$I:$I,'[1]Report Data'!$A:$A,[1]STAT!$B57,'[1]Report Data'!$B:$B,[1]STAT!E$6))</f>
        <v>#VALUE!</v>
      </c>
      <c r="F57" s="216"/>
      <c r="G57" s="216" t="e">
        <f>IF(SUMIFS('[1]Report Data'!$I:$I,'[1]Report Data'!$A:$A,[1]STAT!$B57,'[1]Report Data'!$B:$B,[1]STAT!G$6)=0,"N/A",SUMIFS('[1]Report Data'!$I:$I,'[1]Report Data'!$A:$A,[1]STAT!$B57,'[1]Report Data'!$B:$B,[1]STAT!G$6))</f>
        <v>#VALUE!</v>
      </c>
      <c r="H57" s="216"/>
      <c r="I57" s="216" t="e">
        <f>IF(SUMIFS('[1]Report Data'!$I:$I,'[1]Report Data'!$A:$A,[1]STAT!$B57,'[1]Report Data'!$B:$B,[1]STAT!I$6)=0,"N/A",SUMIFS('[1]Report Data'!$I:$I,'[1]Report Data'!$A:$A,[1]STAT!$B57,'[1]Report Data'!$B:$B,[1]STAT!I$6))</f>
        <v>#VALUE!</v>
      </c>
      <c r="J57" s="216"/>
      <c r="K57" s="216" t="e">
        <f>IF(SUMIFS('[1]Report Data'!$I:$I,'[1]Report Data'!$A:$A,[1]STAT!$B57,'[1]Report Data'!$B:$B,[1]STAT!K$6)=0,"N/A",SUMIFS('[1]Report Data'!$I:$I,'[1]Report Data'!$A:$A,[1]STAT!$B57,'[1]Report Data'!$B:$B,[1]STAT!K$6))</f>
        <v>#VALUE!</v>
      </c>
      <c r="L57" s="203"/>
      <c r="M57" s="217" t="e">
        <f>SUMIF('[1]Report Data'!$A:$A,[1]STAT!$A57,'[1]Report Data'!C:C)</f>
        <v>#VALUE!</v>
      </c>
      <c r="N57" s="217"/>
      <c r="O57" s="167" t="e">
        <f>SUMIF('[1]Report Data'!$A:$A,[1]STAT!$A57,'[1]Report Data'!E:E)</f>
        <v>#VALUE!</v>
      </c>
      <c r="P57" s="167"/>
      <c r="Q57" s="167" t="e">
        <f>SUMIF('[1]Report Data'!$A:$A,[1]STAT!$A57,'[1]Report Data'!G:G)</f>
        <v>#VALUE!</v>
      </c>
      <c r="R57" s="167"/>
      <c r="S57" s="167" t="e">
        <f>SUMIF('[1]Report Data'!$A:$A,[1]STAT!$A57,'[1]Report Data'!I:I)</f>
        <v>#VALUE!</v>
      </c>
      <c r="T57" s="167"/>
      <c r="U57" s="167" t="e">
        <f>SUMIF('[1]Report Data'!$A:$A,[1]STAT!$A57,'[1]Report Data'!K:K)</f>
        <v>#VALUE!</v>
      </c>
      <c r="V57" s="167"/>
      <c r="W57" s="167" t="e">
        <f>SUMIF('[1]Report Data'!$A:$A,[1]STAT!$A57,'[1]Report Data'!M:M)</f>
        <v>#VALUE!</v>
      </c>
      <c r="X57" s="167"/>
      <c r="Y57" s="167" t="e">
        <f>SUMIF('[1]Report Data'!$A:$A,[1]STAT!$A57,'[1]Report Data'!O:O)</f>
        <v>#VALUE!</v>
      </c>
      <c r="Z57" s="167"/>
      <c r="AA57" s="167" t="e">
        <f>SUMIF('[1]Report Data'!$A:$A,[1]STAT!$A57,'[1]Report Data'!Q:Q)</f>
        <v>#VALUE!</v>
      </c>
      <c r="AB57" s="167"/>
      <c r="AC57" s="167" t="e">
        <f>SUMIF('[1]Report Data'!$A:$A,[1]STAT!$A57,'[1]Report Data'!S:S)</f>
        <v>#VALUE!</v>
      </c>
      <c r="AD57" s="167"/>
      <c r="AE57" s="167" t="e">
        <f>SUMIF('[1]Report Data'!$A:$A,[1]STAT!$A57,'[1]Report Data'!S:S)</f>
        <v>#VALUE!</v>
      </c>
      <c r="AF57" s="167"/>
      <c r="AG57" s="176"/>
      <c r="AH57" s="180" t="e">
        <f>$Y57-'PAGE 47'!$L$8</f>
        <v>#VALUE!</v>
      </c>
      <c r="AI57" s="288"/>
      <c r="AJ57" s="180" t="e">
        <f>$AA57-'PAGE 47'!$P$8</f>
        <v>#VALUE!</v>
      </c>
      <c r="AK57" s="288"/>
      <c r="AL57" s="180" t="e">
        <f>$AE57-'PAGE 47'!$T$8</f>
        <v>#VALUE!</v>
      </c>
    </row>
    <row r="58" spans="1:38" ht="15">
      <c r="A58" s="242" t="s">
        <v>477</v>
      </c>
      <c r="B58" s="242" t="s">
        <v>478</v>
      </c>
      <c r="C58" s="203" t="s">
        <v>172</v>
      </c>
      <c r="D58" s="205" t="str">
        <f t="shared" si="0"/>
        <v xml:space="preserve">   CAPITAL COST PER ADJUSTED ADMISSION</v>
      </c>
      <c r="E58" s="203" t="e">
        <f>IF(SUMIFS('[1]Report Data'!$I:$I,'[1]Report Data'!$A:$A,[1]STAT!$B58,'[1]Report Data'!$B:$B,[1]STAT!E$6)=0,"N/A",SUMIFS('[1]Report Data'!$I:$I,'[1]Report Data'!$A:$A,[1]STAT!$B58,'[1]Report Data'!$B:$B,[1]STAT!E$6))</f>
        <v>#VALUE!</v>
      </c>
      <c r="F58" s="203"/>
      <c r="G58" s="203" t="e">
        <f>IF(SUMIFS('[1]Report Data'!$I:$I,'[1]Report Data'!$A:$A,[1]STAT!$B58,'[1]Report Data'!$B:$B,[1]STAT!G$6)=0,"N/A",SUMIFS('[1]Report Data'!$I:$I,'[1]Report Data'!$A:$A,[1]STAT!$B58,'[1]Report Data'!$B:$B,[1]STAT!G$6))</f>
        <v>#VALUE!</v>
      </c>
      <c r="H58" s="203"/>
      <c r="I58" s="203" t="e">
        <f>IF(SUMIFS('[1]Report Data'!$I:$I,'[1]Report Data'!$A:$A,[1]STAT!$B58,'[1]Report Data'!$B:$B,[1]STAT!I$6)=0,"N/A",SUMIFS('[1]Report Data'!$I:$I,'[1]Report Data'!$A:$A,[1]STAT!$B58,'[1]Report Data'!$B:$B,[1]STAT!I$6))</f>
        <v>#VALUE!</v>
      </c>
      <c r="J58" s="203"/>
      <c r="K58" s="203" t="e">
        <f>IF(SUMIFS('[1]Report Data'!$I:$I,'[1]Report Data'!$A:$A,[1]STAT!$B58,'[1]Report Data'!$B:$B,[1]STAT!K$6)=0,"N/A",SUMIFS('[1]Report Data'!$I:$I,'[1]Report Data'!$A:$A,[1]STAT!$B58,'[1]Report Data'!$B:$B,[1]STAT!K$6))</f>
        <v>#VALUE!</v>
      </c>
      <c r="L58" s="203"/>
      <c r="M58" s="207" t="e">
        <f>SUMIF('[1]Report Data'!$A:$A,[1]STAT!$A58,'[1]Report Data'!C:C)</f>
        <v>#VALUE!</v>
      </c>
      <c r="N58" s="207"/>
      <c r="O58" s="176" t="e">
        <f>SUMIF('[1]Report Data'!$A:$A,[1]STAT!$A58,'[1]Report Data'!E:E)</f>
        <v>#VALUE!</v>
      </c>
      <c r="P58" s="176"/>
      <c r="Q58" s="176" t="e">
        <f>SUMIF('[1]Report Data'!$A:$A,[1]STAT!$A58,'[1]Report Data'!G:G)</f>
        <v>#VALUE!</v>
      </c>
      <c r="R58" s="176"/>
      <c r="S58" s="176" t="e">
        <f>SUMIF('[1]Report Data'!$A:$A,[1]STAT!$A58,'[1]Report Data'!I:I)</f>
        <v>#VALUE!</v>
      </c>
      <c r="T58" s="176"/>
      <c r="U58" s="176" t="e">
        <f>SUMIF('[1]Report Data'!$A:$A,[1]STAT!$A58,'[1]Report Data'!K:K)</f>
        <v>#VALUE!</v>
      </c>
      <c r="V58" s="176"/>
      <c r="W58" s="176" t="e">
        <f>SUMIF('[1]Report Data'!$A:$A,[1]STAT!$A58,'[1]Report Data'!M:M)</f>
        <v>#VALUE!</v>
      </c>
      <c r="X58" s="176"/>
      <c r="Y58" s="176" t="e">
        <f>SUMIF('[1]Report Data'!$A:$A,[1]STAT!$A58,'[1]Report Data'!O:O)</f>
        <v>#VALUE!</v>
      </c>
      <c r="Z58" s="176"/>
      <c r="AA58" s="176" t="e">
        <f>SUMIF('[1]Report Data'!$A:$A,[1]STAT!$A58,'[1]Report Data'!Q:Q)</f>
        <v>#VALUE!</v>
      </c>
      <c r="AB58" s="176"/>
      <c r="AC58" s="176" t="e">
        <f>SUMIF('[1]Report Data'!$A:$A,[1]STAT!$A58,'[1]Report Data'!S:S)</f>
        <v>#VALUE!</v>
      </c>
      <c r="AD58" s="176"/>
      <c r="AE58" s="176" t="e">
        <f>SUMIF('[1]Report Data'!$A:$A,[1]STAT!$A58,'[1]Report Data'!S:S)</f>
        <v>#VALUE!</v>
      </c>
      <c r="AF58" s="176"/>
      <c r="AG58" s="176"/>
      <c r="AH58" s="180" t="e">
        <f>$Y58-'PAGE 48'!$L$8</f>
        <v>#VALUE!</v>
      </c>
      <c r="AI58" s="288"/>
      <c r="AJ58" s="180" t="e">
        <f>$AA58-'PAGE 48'!$P$8</f>
        <v>#VALUE!</v>
      </c>
      <c r="AK58" s="288"/>
      <c r="AL58" s="180" t="e">
        <f>$AE58-'PAGE 48'!$T$8</f>
        <v>#VALUE!</v>
      </c>
    </row>
    <row r="59" spans="1:38" ht="15">
      <c r="A59" s="242" t="s">
        <v>479</v>
      </c>
      <c r="B59" s="242" t="s">
        <v>480</v>
      </c>
      <c r="C59" s="203" t="s">
        <v>172</v>
      </c>
      <c r="D59" s="205" t="str">
        <f t="shared" si="0"/>
        <v xml:space="preserve">   CONTRACTUAL ALLOWANCE %</v>
      </c>
      <c r="E59" s="216" t="e">
        <f>IF(SUMIFS('[1]Report Data'!$I:$I,'[1]Report Data'!$A:$A,[1]STAT!$B59,'[1]Report Data'!$B:$B,[1]STAT!E$6)=0,"N/A",SUMIFS('[1]Report Data'!$I:$I,'[1]Report Data'!$A:$A,[1]STAT!$B59,'[1]Report Data'!$B:$B,[1]STAT!E$6))</f>
        <v>#VALUE!</v>
      </c>
      <c r="F59" s="216"/>
      <c r="G59" s="216" t="e">
        <f>IF(SUMIFS('[1]Report Data'!$I:$I,'[1]Report Data'!$A:$A,[1]STAT!$B59,'[1]Report Data'!$B:$B,[1]STAT!G$6)=0,"N/A",SUMIFS('[1]Report Data'!$I:$I,'[1]Report Data'!$A:$A,[1]STAT!$B59,'[1]Report Data'!$B:$B,[1]STAT!G$6))</f>
        <v>#VALUE!</v>
      </c>
      <c r="H59" s="216"/>
      <c r="I59" s="216" t="e">
        <f>IF(SUMIFS('[1]Report Data'!$I:$I,'[1]Report Data'!$A:$A,[1]STAT!$B59,'[1]Report Data'!$B:$B,[1]STAT!I$6)=0,"N/A",SUMIFS('[1]Report Data'!$I:$I,'[1]Report Data'!$A:$A,[1]STAT!$B59,'[1]Report Data'!$B:$B,[1]STAT!I$6))</f>
        <v>#VALUE!</v>
      </c>
      <c r="J59" s="216"/>
      <c r="K59" s="216" t="e">
        <f>IF(SUMIFS('[1]Report Data'!$I:$I,'[1]Report Data'!$A:$A,[1]STAT!$B59,'[1]Report Data'!$B:$B,[1]STAT!K$6)=0,"N/A",SUMIFS('[1]Report Data'!$I:$I,'[1]Report Data'!$A:$A,[1]STAT!$B59,'[1]Report Data'!$B:$B,[1]STAT!K$6))</f>
        <v>#VALUE!</v>
      </c>
      <c r="L59" s="203"/>
      <c r="M59" s="217" t="e">
        <f>SUMIF('[1]Report Data'!$A:$A,[1]STAT!$A59,'[1]Report Data'!C:C)</f>
        <v>#VALUE!</v>
      </c>
      <c r="N59" s="217"/>
      <c r="O59" s="167" t="e">
        <f>SUMIF('[1]Report Data'!$A:$A,[1]STAT!$A59,'[1]Report Data'!E:E)</f>
        <v>#VALUE!</v>
      </c>
      <c r="P59" s="167"/>
      <c r="Q59" s="167" t="e">
        <f>SUMIF('[1]Report Data'!$A:$A,[1]STAT!$A59,'[1]Report Data'!G:G)</f>
        <v>#VALUE!</v>
      </c>
      <c r="R59" s="167"/>
      <c r="S59" s="167" t="e">
        <f>SUMIF('[1]Report Data'!$A:$A,[1]STAT!$A59,'[1]Report Data'!I:I)</f>
        <v>#VALUE!</v>
      </c>
      <c r="T59" s="167"/>
      <c r="U59" s="167" t="e">
        <f>SUMIF('[1]Report Data'!$A:$A,[1]STAT!$A59,'[1]Report Data'!K:K)</f>
        <v>#VALUE!</v>
      </c>
      <c r="V59" s="167"/>
      <c r="W59" s="167" t="e">
        <f>SUMIF('[1]Report Data'!$A:$A,[1]STAT!$A59,'[1]Report Data'!M:M)</f>
        <v>#VALUE!</v>
      </c>
      <c r="X59" s="167"/>
      <c r="Y59" s="167" t="e">
        <f>SUMIF('[1]Report Data'!$A:$A,[1]STAT!$A59,'[1]Report Data'!O:O)</f>
        <v>#VALUE!</v>
      </c>
      <c r="Z59" s="167"/>
      <c r="AA59" s="167" t="e">
        <f>SUMIF('[1]Report Data'!$A:$A,[1]STAT!$A59,'[1]Report Data'!Q:Q)</f>
        <v>#VALUE!</v>
      </c>
      <c r="AB59" s="167"/>
      <c r="AC59" s="167" t="e">
        <f>SUMIF('[1]Report Data'!$A:$A,[1]STAT!$A59,'[1]Report Data'!S:S)</f>
        <v>#VALUE!</v>
      </c>
      <c r="AD59" s="167"/>
      <c r="AE59" s="167" t="e">
        <f>SUMIF('[1]Report Data'!$A:$A,[1]STAT!$A59,'[1]Report Data'!S:S)</f>
        <v>#VALUE!</v>
      </c>
      <c r="AF59" s="167"/>
      <c r="AG59" s="176"/>
      <c r="AH59" s="180" t="e">
        <f>$Y59-'PAGE 49'!$L$8</f>
        <v>#VALUE!</v>
      </c>
      <c r="AI59" s="288"/>
      <c r="AJ59" s="180" t="e">
        <f>$AA59-'PAGE 49'!$P$8</f>
        <v>#VALUE!</v>
      </c>
      <c r="AK59" s="288"/>
      <c r="AL59" s="180" t="e">
        <f>$AE59-'PAGE 49'!$T$8</f>
        <v>#VALUE!</v>
      </c>
    </row>
    <row r="60" spans="1:38" ht="15">
      <c r="A60" s="196"/>
      <c r="B60" s="196"/>
      <c r="C60" s="208"/>
      <c r="D60" s="209"/>
      <c r="E60" s="208"/>
      <c r="F60" s="208"/>
      <c r="G60" s="208"/>
      <c r="H60" s="208"/>
      <c r="I60" s="208"/>
      <c r="J60" s="208"/>
      <c r="K60" s="208"/>
      <c r="L60" s="208"/>
      <c r="M60" s="210"/>
      <c r="N60" s="210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409"/>
      <c r="AI60" s="409"/>
      <c r="AJ60" s="292"/>
      <c r="AK60" s="292"/>
      <c r="AL60" s="296"/>
    </row>
    <row r="61" spans="1:38" ht="15">
      <c r="A61" s="283"/>
      <c r="B61" s="283"/>
      <c r="C61" s="211"/>
      <c r="D61" s="212"/>
      <c r="E61" s="211"/>
      <c r="F61" s="211"/>
      <c r="G61" s="211"/>
      <c r="H61" s="211"/>
      <c r="I61" s="211"/>
      <c r="J61" s="211"/>
      <c r="K61" s="211"/>
      <c r="L61" s="211"/>
      <c r="M61" s="213"/>
      <c r="N61" s="213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293"/>
      <c r="AI61" s="293"/>
      <c r="AJ61" s="293"/>
      <c r="AK61" s="293"/>
      <c r="AL61" s="293"/>
    </row>
    <row r="62" spans="1:38" ht="15">
      <c r="A62" s="193" t="s">
        <v>481</v>
      </c>
      <c r="B62" s="242" t="s">
        <v>482</v>
      </c>
      <c r="C62" s="203" t="s">
        <v>188</v>
      </c>
      <c r="D62" s="205" t="str">
        <f t="shared" si="0"/>
        <v xml:space="preserve">   CURRENT RATIO</v>
      </c>
      <c r="E62" s="214" t="e">
        <f>IF(SUMIFS('[1]Report Data'!$I:$I,'[1]Report Data'!$A:$A,[1]STAT!$B62,'[1]Report Data'!$B:$B,[1]STAT!E$6)=0,"N/A",SUMIFS('[1]Report Data'!$I:$I,'[1]Report Data'!$A:$A,[1]STAT!$B62,'[1]Report Data'!$B:$B,[1]STAT!E$6))</f>
        <v>#VALUE!</v>
      </c>
      <c r="F62" s="214"/>
      <c r="G62" s="214" t="e">
        <f>IF(SUMIFS('[1]Report Data'!$I:$I,'[1]Report Data'!$A:$A,[1]STAT!$B62,'[1]Report Data'!$B:$B,[1]STAT!G$6)=0,"N/A",SUMIFS('[1]Report Data'!$I:$I,'[1]Report Data'!$A:$A,[1]STAT!$B62,'[1]Report Data'!$B:$B,[1]STAT!G$6))</f>
        <v>#VALUE!</v>
      </c>
      <c r="H62" s="214"/>
      <c r="I62" s="214" t="e">
        <f>IF(SUMIFS('[1]Report Data'!$I:$I,'[1]Report Data'!$A:$A,[1]STAT!$B62,'[1]Report Data'!$B:$B,[1]STAT!I$6)=0,"N/A",SUMIFS('[1]Report Data'!$I:$I,'[1]Report Data'!$A:$A,[1]STAT!$B62,'[1]Report Data'!$B:$B,[1]STAT!I$6))</f>
        <v>#VALUE!</v>
      </c>
      <c r="J62" s="214"/>
      <c r="K62" s="214" t="e">
        <f>IF(SUMIFS('[1]Report Data'!$I:$I,'[1]Report Data'!$A:$A,[1]STAT!$B62,'[1]Report Data'!$B:$B,[1]STAT!K$6)=0,"N/A",SUMIFS('[1]Report Data'!$I:$I,'[1]Report Data'!$A:$A,[1]STAT!$B62,'[1]Report Data'!$B:$B,[1]STAT!K$6))</f>
        <v>#VALUE!</v>
      </c>
      <c r="L62" s="203"/>
      <c r="M62" s="215" t="e">
        <f>SUMIF('[1]Report Data'!$A:$A,[1]STAT!$A62,'[1]Report Data'!C:C)</f>
        <v>#VALUE!</v>
      </c>
      <c r="N62" s="215"/>
      <c r="O62" s="179" t="e">
        <f>SUMIF('[1]Report Data'!$A:$A,[1]STAT!$A62,'[1]Report Data'!E:E)</f>
        <v>#VALUE!</v>
      </c>
      <c r="P62" s="179"/>
      <c r="Q62" s="179" t="e">
        <f>SUMIF('[1]Report Data'!$A:$A,[1]STAT!$A62,'[1]Report Data'!G:G)</f>
        <v>#VALUE!</v>
      </c>
      <c r="R62" s="179"/>
      <c r="S62" s="179" t="e">
        <f>SUMIF('[1]Report Data'!$A:$A,[1]STAT!$A62,'[1]Report Data'!I:I)</f>
        <v>#VALUE!</v>
      </c>
      <c r="T62" s="179"/>
      <c r="U62" s="179" t="e">
        <f>SUMIF('[1]Report Data'!$A:$A,[1]STAT!$A62,'[1]Report Data'!K:K)</f>
        <v>#VALUE!</v>
      </c>
      <c r="V62" s="179"/>
      <c r="W62" s="179" t="e">
        <f>SUMIF('[1]Report Data'!$A:$A,[1]STAT!$A62,'[1]Report Data'!M:M)</f>
        <v>#VALUE!</v>
      </c>
      <c r="X62" s="179"/>
      <c r="Y62" s="179" t="e">
        <f>SUMIF('[1]Report Data'!$A:$A,[1]STAT!$A62,'[1]Report Data'!O:O)</f>
        <v>#VALUE!</v>
      </c>
      <c r="Z62" s="179"/>
      <c r="AA62" s="179" t="e">
        <f>SUMIF('[1]Report Data'!$A:$A,[1]STAT!$A62,'[1]Report Data'!Q:Q)</f>
        <v>#VALUE!</v>
      </c>
      <c r="AB62" s="179"/>
      <c r="AC62" s="179" t="e">
        <f>SUMIF('[1]Report Data'!$A:$A,[1]STAT!$A62,'[1]Report Data'!S:S)</f>
        <v>#VALUE!</v>
      </c>
      <c r="AD62" s="179"/>
      <c r="AE62" s="179" t="e">
        <f>SUMIF('[1]Report Data'!$A:$A,[1]STAT!$A62,'[1]Report Data'!S:S)</f>
        <v>#VALUE!</v>
      </c>
      <c r="AF62" s="179"/>
      <c r="AG62" s="176"/>
      <c r="AH62" s="180" t="e">
        <f>$Y62-'PAGE 50'!$L$8</f>
        <v>#VALUE!</v>
      </c>
      <c r="AI62" s="288"/>
      <c r="AJ62" s="180" t="e">
        <f>$AA62-'PAGE 50'!$P$8</f>
        <v>#VALUE!</v>
      </c>
      <c r="AK62" s="288"/>
      <c r="AL62" s="180" t="e">
        <f>$AE62-'PAGE 50'!$T$8</f>
        <v>#VALUE!</v>
      </c>
    </row>
    <row r="63" spans="1:38" ht="15">
      <c r="A63" s="193" t="s">
        <v>483</v>
      </c>
      <c r="B63" s="242" t="s">
        <v>484</v>
      </c>
      <c r="C63" s="203" t="s">
        <v>188</v>
      </c>
      <c r="D63" s="205" t="str">
        <f t="shared" si="0"/>
        <v xml:space="preserve">   DAYS PAYABLE</v>
      </c>
      <c r="E63" s="203" t="e">
        <f>IF(SUMIFS('[1]Report Data'!$I:$I,'[1]Report Data'!$A:$A,[1]STAT!$B63,'[1]Report Data'!$B:$B,[1]STAT!E$6)=0,"N/A",SUMIFS('[1]Report Data'!$I:$I,'[1]Report Data'!$A:$A,[1]STAT!$B63,'[1]Report Data'!$B:$B,[1]STAT!E$6))</f>
        <v>#VALUE!</v>
      </c>
      <c r="F63" s="203"/>
      <c r="G63" s="203" t="e">
        <f>IF(SUMIFS('[1]Report Data'!$I:$I,'[1]Report Data'!$A:$A,[1]STAT!$B63,'[1]Report Data'!$B:$B,[1]STAT!G$6)=0,"N/A",SUMIFS('[1]Report Data'!$I:$I,'[1]Report Data'!$A:$A,[1]STAT!$B63,'[1]Report Data'!$B:$B,[1]STAT!G$6))</f>
        <v>#VALUE!</v>
      </c>
      <c r="H63" s="203"/>
      <c r="I63" s="203" t="e">
        <f>IF(SUMIFS('[1]Report Data'!$I:$I,'[1]Report Data'!$A:$A,[1]STAT!$B63,'[1]Report Data'!$B:$B,[1]STAT!I$6)=0,"N/A",SUMIFS('[1]Report Data'!$I:$I,'[1]Report Data'!$A:$A,[1]STAT!$B63,'[1]Report Data'!$B:$B,[1]STAT!I$6))</f>
        <v>#VALUE!</v>
      </c>
      <c r="J63" s="203"/>
      <c r="K63" s="203" t="e">
        <f>IF(SUMIFS('[1]Report Data'!$I:$I,'[1]Report Data'!$A:$A,[1]STAT!$B63,'[1]Report Data'!$B:$B,[1]STAT!K$6)=0,"N/A",SUMIFS('[1]Report Data'!$I:$I,'[1]Report Data'!$A:$A,[1]STAT!$B63,'[1]Report Data'!$B:$B,[1]STAT!K$6))</f>
        <v>#VALUE!</v>
      </c>
      <c r="L63" s="203"/>
      <c r="M63" s="215" t="e">
        <f>SUMIF('[1]Report Data'!$A:$A,[1]STAT!$A63,'[1]Report Data'!C:C)</f>
        <v>#VALUE!</v>
      </c>
      <c r="N63" s="215"/>
      <c r="O63" s="179" t="e">
        <f>SUMIF('[1]Report Data'!$A:$A,[1]STAT!$A63,'[1]Report Data'!E:E)</f>
        <v>#VALUE!</v>
      </c>
      <c r="P63" s="179"/>
      <c r="Q63" s="179" t="e">
        <f>SUMIF('[1]Report Data'!$A:$A,[1]STAT!$A63,'[1]Report Data'!G:G)</f>
        <v>#VALUE!</v>
      </c>
      <c r="R63" s="179"/>
      <c r="S63" s="179" t="e">
        <f>SUMIF('[1]Report Data'!$A:$A,[1]STAT!$A63,'[1]Report Data'!I:I)</f>
        <v>#VALUE!</v>
      </c>
      <c r="T63" s="179"/>
      <c r="U63" s="179" t="e">
        <f>SUMIF('[1]Report Data'!$A:$A,[1]STAT!$A63,'[1]Report Data'!K:K)</f>
        <v>#VALUE!</v>
      </c>
      <c r="V63" s="179"/>
      <c r="W63" s="179" t="e">
        <f>SUMIF('[1]Report Data'!$A:$A,[1]STAT!$A63,'[1]Report Data'!M:M)</f>
        <v>#VALUE!</v>
      </c>
      <c r="X63" s="179"/>
      <c r="Y63" s="179" t="e">
        <f>SUMIF('[1]Report Data'!$A:$A,[1]STAT!$A63,'[1]Report Data'!O:O)</f>
        <v>#VALUE!</v>
      </c>
      <c r="Z63" s="179"/>
      <c r="AA63" s="179" t="e">
        <f>SUMIF('[1]Report Data'!$A:$A,[1]STAT!$A63,'[1]Report Data'!Q:Q)</f>
        <v>#VALUE!</v>
      </c>
      <c r="AB63" s="179"/>
      <c r="AC63" s="179" t="e">
        <f>SUMIF('[1]Report Data'!$A:$A,[1]STAT!$A63,'[1]Report Data'!S:S)</f>
        <v>#VALUE!</v>
      </c>
      <c r="AD63" s="179"/>
      <c r="AE63" s="179" t="e">
        <f>SUMIF('[1]Report Data'!$A:$A,[1]STAT!$A63,'[1]Report Data'!S:S)</f>
        <v>#VALUE!</v>
      </c>
      <c r="AF63" s="179"/>
      <c r="AG63" s="176"/>
      <c r="AH63" s="180" t="e">
        <f>$Y63-'PAGE 51'!$L$8</f>
        <v>#VALUE!</v>
      </c>
      <c r="AI63" s="288"/>
      <c r="AJ63" s="180" t="e">
        <f>$AA63-'PAGE 51'!$P$8</f>
        <v>#VALUE!</v>
      </c>
      <c r="AK63" s="288"/>
      <c r="AL63" s="180" t="e">
        <f>$AE63-'PAGE 51'!$T$8</f>
        <v>#VALUE!</v>
      </c>
    </row>
    <row r="64" spans="1:38" ht="15">
      <c r="A64" s="193" t="s">
        <v>485</v>
      </c>
      <c r="B64" s="242" t="s">
        <v>486</v>
      </c>
      <c r="C64" s="203" t="s">
        <v>188</v>
      </c>
      <c r="D64" s="205" t="str">
        <f t="shared" si="0"/>
        <v xml:space="preserve">   DAYS RECEIVABLE</v>
      </c>
      <c r="E64" s="203" t="e">
        <f>IF(SUMIFS('[1]Report Data'!$I:$I,'[1]Report Data'!$A:$A,[1]STAT!$B64,'[1]Report Data'!$B:$B,[1]STAT!E$6)=0,"N/A",SUMIFS('[1]Report Data'!$I:$I,'[1]Report Data'!$A:$A,[1]STAT!$B64,'[1]Report Data'!$B:$B,[1]STAT!E$6))</f>
        <v>#VALUE!</v>
      </c>
      <c r="F64" s="203"/>
      <c r="G64" s="203" t="e">
        <f>IF(SUMIFS('[1]Report Data'!$I:$I,'[1]Report Data'!$A:$A,[1]STAT!$B64,'[1]Report Data'!$B:$B,[1]STAT!G$6)=0,"N/A",SUMIFS('[1]Report Data'!$I:$I,'[1]Report Data'!$A:$A,[1]STAT!$B64,'[1]Report Data'!$B:$B,[1]STAT!G$6))</f>
        <v>#VALUE!</v>
      </c>
      <c r="H64" s="203"/>
      <c r="I64" s="203" t="e">
        <f>IF(SUMIFS('[1]Report Data'!$I:$I,'[1]Report Data'!$A:$A,[1]STAT!$B64,'[1]Report Data'!$B:$B,[1]STAT!I$6)=0,"N/A",SUMIFS('[1]Report Data'!$I:$I,'[1]Report Data'!$A:$A,[1]STAT!$B64,'[1]Report Data'!$B:$B,[1]STAT!I$6))</f>
        <v>#VALUE!</v>
      </c>
      <c r="J64" s="203"/>
      <c r="K64" s="203" t="e">
        <f>IF(SUMIFS('[1]Report Data'!$I:$I,'[1]Report Data'!$A:$A,[1]STAT!$B64,'[1]Report Data'!$B:$B,[1]STAT!K$6)=0,"N/A",SUMIFS('[1]Report Data'!$I:$I,'[1]Report Data'!$A:$A,[1]STAT!$B64,'[1]Report Data'!$B:$B,[1]STAT!K$6))</f>
        <v>#VALUE!</v>
      </c>
      <c r="L64" s="203"/>
      <c r="M64" s="215" t="e">
        <f>SUMIF('[1]Report Data'!$A:$A,[1]STAT!$A64,'[1]Report Data'!C:C)</f>
        <v>#VALUE!</v>
      </c>
      <c r="N64" s="215"/>
      <c r="O64" s="179" t="e">
        <f>SUMIF('[1]Report Data'!$A:$A,[1]STAT!$A64,'[1]Report Data'!E:E)</f>
        <v>#VALUE!</v>
      </c>
      <c r="P64" s="179"/>
      <c r="Q64" s="179" t="e">
        <f>SUMIF('[1]Report Data'!$A:$A,[1]STAT!$A64,'[1]Report Data'!G:G)</f>
        <v>#VALUE!</v>
      </c>
      <c r="R64" s="179"/>
      <c r="S64" s="179" t="e">
        <f>SUMIF('[1]Report Data'!$A:$A,[1]STAT!$A64,'[1]Report Data'!I:I)</f>
        <v>#VALUE!</v>
      </c>
      <c r="T64" s="179"/>
      <c r="U64" s="179" t="e">
        <f>SUMIF('[1]Report Data'!$A:$A,[1]STAT!$A64,'[1]Report Data'!K:K)</f>
        <v>#VALUE!</v>
      </c>
      <c r="V64" s="179"/>
      <c r="W64" s="179" t="e">
        <f>SUMIF('[1]Report Data'!$A:$A,[1]STAT!$A64,'[1]Report Data'!M:M)</f>
        <v>#VALUE!</v>
      </c>
      <c r="X64" s="179"/>
      <c r="Y64" s="179" t="e">
        <f>SUMIF('[1]Report Data'!$A:$A,[1]STAT!$A64,'[1]Report Data'!O:O)</f>
        <v>#VALUE!</v>
      </c>
      <c r="Z64" s="179"/>
      <c r="AA64" s="179" t="e">
        <f>SUMIF('[1]Report Data'!$A:$A,[1]STAT!$A64,'[1]Report Data'!Q:Q)</f>
        <v>#VALUE!</v>
      </c>
      <c r="AB64" s="179"/>
      <c r="AC64" s="179" t="e">
        <f>SUMIF('[1]Report Data'!$A:$A,[1]STAT!$A64,'[1]Report Data'!S:S)</f>
        <v>#VALUE!</v>
      </c>
      <c r="AD64" s="179"/>
      <c r="AE64" s="179" t="e">
        <f>SUMIF('[1]Report Data'!$A:$A,[1]STAT!$A64,'[1]Report Data'!S:S)</f>
        <v>#VALUE!</v>
      </c>
      <c r="AF64" s="179"/>
      <c r="AG64" s="176"/>
      <c r="AH64" s="180" t="e">
        <f>$Y64-'PAGE 52'!$L$8</f>
        <v>#VALUE!</v>
      </c>
      <c r="AI64" s="288"/>
      <c r="AJ64" s="180" t="e">
        <f>$AA64-'PAGE 52'!$P$8</f>
        <v>#VALUE!</v>
      </c>
      <c r="AK64" s="288"/>
      <c r="AL64" s="180" t="e">
        <f>$AE64-'PAGE 52'!$T$8</f>
        <v>#VALUE!</v>
      </c>
    </row>
    <row r="65" spans="1:38" ht="15">
      <c r="A65" s="193" t="s">
        <v>487</v>
      </c>
      <c r="B65" s="242" t="s">
        <v>488</v>
      </c>
      <c r="C65" s="203" t="s">
        <v>188</v>
      </c>
      <c r="D65" s="205" t="str">
        <f t="shared" si="0"/>
        <v xml:space="preserve">   DAYS CASH ON HAND</v>
      </c>
      <c r="E65" s="203" t="e">
        <f>IF(SUMIFS('[1]Report Data'!$I:$I,'[1]Report Data'!$A:$A,[1]STAT!$B65,'[1]Report Data'!$B:$B,[1]STAT!E$6)=0,"N/A",SUMIFS('[1]Report Data'!$I:$I,'[1]Report Data'!$A:$A,[1]STAT!$B65,'[1]Report Data'!$B:$B,[1]STAT!E$6))</f>
        <v>#VALUE!</v>
      </c>
      <c r="F65" s="203"/>
      <c r="G65" s="203" t="e">
        <f>IF(SUMIFS('[1]Report Data'!$I:$I,'[1]Report Data'!$A:$A,[1]STAT!$B65,'[1]Report Data'!$B:$B,[1]STAT!G$6)=0,"N/A",SUMIFS('[1]Report Data'!$I:$I,'[1]Report Data'!$A:$A,[1]STAT!$B65,'[1]Report Data'!$B:$B,[1]STAT!G$6))</f>
        <v>#VALUE!</v>
      </c>
      <c r="H65" s="203"/>
      <c r="I65" s="203" t="e">
        <f>IF(SUMIFS('[1]Report Data'!$I:$I,'[1]Report Data'!$A:$A,[1]STAT!$B65,'[1]Report Data'!$B:$B,[1]STAT!I$6)=0,"N/A",SUMIFS('[1]Report Data'!$I:$I,'[1]Report Data'!$A:$A,[1]STAT!$B65,'[1]Report Data'!$B:$B,[1]STAT!I$6))</f>
        <v>#VALUE!</v>
      </c>
      <c r="J65" s="203"/>
      <c r="K65" s="203" t="e">
        <f>IF(SUMIFS('[1]Report Data'!$I:$I,'[1]Report Data'!$A:$A,[1]STAT!$B65,'[1]Report Data'!$B:$B,[1]STAT!K$6)=0,"N/A",SUMIFS('[1]Report Data'!$I:$I,'[1]Report Data'!$A:$A,[1]STAT!$B65,'[1]Report Data'!$B:$B,[1]STAT!K$6))</f>
        <v>#VALUE!</v>
      </c>
      <c r="L65" s="203"/>
      <c r="M65" s="215" t="e">
        <f>SUMIF('[1]Report Data'!$A:$A,[1]STAT!$A65,'[1]Report Data'!C:C)</f>
        <v>#VALUE!</v>
      </c>
      <c r="N65" s="215"/>
      <c r="O65" s="179" t="e">
        <f>SUMIF('[1]Report Data'!$A:$A,[1]STAT!$A65,'[1]Report Data'!E:E)</f>
        <v>#VALUE!</v>
      </c>
      <c r="P65" s="179"/>
      <c r="Q65" s="179" t="e">
        <f>SUMIF('[1]Report Data'!$A:$A,[1]STAT!$A65,'[1]Report Data'!G:G)</f>
        <v>#VALUE!</v>
      </c>
      <c r="R65" s="179"/>
      <c r="S65" s="179" t="e">
        <f>SUMIF('[1]Report Data'!$A:$A,[1]STAT!$A65,'[1]Report Data'!I:I)</f>
        <v>#VALUE!</v>
      </c>
      <c r="T65" s="179"/>
      <c r="U65" s="179" t="e">
        <f>SUMIF('[1]Report Data'!$A:$A,[1]STAT!$A65,'[1]Report Data'!K:K)</f>
        <v>#VALUE!</v>
      </c>
      <c r="V65" s="179"/>
      <c r="W65" s="179" t="e">
        <f>SUMIF('[1]Report Data'!$A:$A,[1]STAT!$A65,'[1]Report Data'!M:M)</f>
        <v>#VALUE!</v>
      </c>
      <c r="X65" s="179"/>
      <c r="Y65" s="179" t="e">
        <f>SUMIF('[1]Report Data'!$A:$A,[1]STAT!$A65,'[1]Report Data'!O:O)</f>
        <v>#VALUE!</v>
      </c>
      <c r="Z65" s="179"/>
      <c r="AA65" s="179" t="e">
        <f>SUMIF('[1]Report Data'!$A:$A,[1]STAT!$A65,'[1]Report Data'!Q:Q)</f>
        <v>#VALUE!</v>
      </c>
      <c r="AB65" s="179"/>
      <c r="AC65" s="179" t="e">
        <f>SUMIF('[1]Report Data'!$A:$A,[1]STAT!$A65,'[1]Report Data'!S:S)</f>
        <v>#VALUE!</v>
      </c>
      <c r="AD65" s="179"/>
      <c r="AE65" s="179" t="e">
        <f>SUMIF('[1]Report Data'!$A:$A,[1]STAT!$A65,'[1]Report Data'!S:S)</f>
        <v>#VALUE!</v>
      </c>
      <c r="AF65" s="179"/>
      <c r="AG65" s="176"/>
      <c r="AH65" s="180" t="e">
        <f>$Y65-'PAGE 53'!$L$8</f>
        <v>#VALUE!</v>
      </c>
      <c r="AI65" s="288"/>
      <c r="AJ65" s="180" t="e">
        <f>$AA65-'PAGE 53'!$P$8</f>
        <v>#VALUE!</v>
      </c>
      <c r="AK65" s="288"/>
      <c r="AL65" s="180" t="e">
        <f>$AE65-'PAGE 53'!$T$8</f>
        <v>#VALUE!</v>
      </c>
    </row>
    <row r="66" spans="1:38" ht="15">
      <c r="A66" s="193" t="s">
        <v>489</v>
      </c>
      <c r="B66" s="242" t="s">
        <v>490</v>
      </c>
      <c r="C66" s="203" t="s">
        <v>188</v>
      </c>
      <c r="D66" s="205" t="str">
        <f t="shared" si="0"/>
        <v xml:space="preserve">   CASH FLOW MARGIN</v>
      </c>
      <c r="E66" s="203" t="e">
        <f>IF(SUMIFS('[1]Report Data'!$I:$I,'[1]Report Data'!$A:$A,[1]STAT!$B66,'[1]Report Data'!$B:$B,[1]STAT!E$6)=0,"N/A",SUMIFS('[1]Report Data'!$I:$I,'[1]Report Data'!$A:$A,[1]STAT!$B66,'[1]Report Data'!$B:$B,[1]STAT!E$6))</f>
        <v>#VALUE!</v>
      </c>
      <c r="F66" s="203"/>
      <c r="G66" s="203" t="e">
        <f>IF(SUMIFS('[1]Report Data'!$I:$I,'[1]Report Data'!$A:$A,[1]STAT!$B66,'[1]Report Data'!$B:$B,[1]STAT!G$6)=0,"N/A",SUMIFS('[1]Report Data'!$I:$I,'[1]Report Data'!$A:$A,[1]STAT!$B66,'[1]Report Data'!$B:$B,[1]STAT!G$6))</f>
        <v>#VALUE!</v>
      </c>
      <c r="H66" s="203"/>
      <c r="I66" s="203" t="e">
        <f>IF(SUMIFS('[1]Report Data'!$I:$I,'[1]Report Data'!$A:$A,[1]STAT!$B66,'[1]Report Data'!$B:$B,[1]STAT!I$6)=0,"N/A",SUMIFS('[1]Report Data'!$I:$I,'[1]Report Data'!$A:$A,[1]STAT!$B66,'[1]Report Data'!$B:$B,[1]STAT!I$6))</f>
        <v>#VALUE!</v>
      </c>
      <c r="J66" s="203"/>
      <c r="K66" s="203" t="e">
        <f>IF(SUMIFS('[1]Report Data'!$I:$I,'[1]Report Data'!$A:$A,[1]STAT!$B66,'[1]Report Data'!$B:$B,[1]STAT!K$6)=0,"N/A",SUMIFS('[1]Report Data'!$I:$I,'[1]Report Data'!$A:$A,[1]STAT!$B66,'[1]Report Data'!$B:$B,[1]STAT!K$6))</f>
        <v>#VALUE!</v>
      </c>
      <c r="L66" s="203"/>
      <c r="M66" s="217" t="e">
        <f>SUMIF('[1]Report Data'!$A:$A,[1]STAT!$A66,'[1]Report Data'!C:C)</f>
        <v>#VALUE!</v>
      </c>
      <c r="N66" s="217"/>
      <c r="O66" s="167" t="e">
        <f>SUMIF('[1]Report Data'!$A:$A,[1]STAT!$A66,'[1]Report Data'!E:E)</f>
        <v>#VALUE!</v>
      </c>
      <c r="P66" s="167"/>
      <c r="Q66" s="167" t="e">
        <f>SUMIF('[1]Report Data'!$A:$A,[1]STAT!$A66,'[1]Report Data'!G:G)</f>
        <v>#VALUE!</v>
      </c>
      <c r="R66" s="167"/>
      <c r="S66" s="167" t="e">
        <f>SUMIF('[1]Report Data'!$A:$A,[1]STAT!$A66,'[1]Report Data'!I:I)</f>
        <v>#VALUE!</v>
      </c>
      <c r="T66" s="167"/>
      <c r="U66" s="167" t="e">
        <f>SUMIF('[1]Report Data'!$A:$A,[1]STAT!$A66,'[1]Report Data'!K:K)</f>
        <v>#VALUE!</v>
      </c>
      <c r="V66" s="167"/>
      <c r="W66" s="167" t="e">
        <f>SUMIF('[1]Report Data'!$A:$A,[1]STAT!$A66,'[1]Report Data'!M:M)</f>
        <v>#VALUE!</v>
      </c>
      <c r="X66" s="167"/>
      <c r="Y66" s="167" t="e">
        <f>SUMIF('[1]Report Data'!$A:$A,[1]STAT!$A66,'[1]Report Data'!O:O)</f>
        <v>#VALUE!</v>
      </c>
      <c r="Z66" s="167"/>
      <c r="AA66" s="167" t="e">
        <f>SUMIF('[1]Report Data'!$A:$A,[1]STAT!$A66,'[1]Report Data'!Q:Q)</f>
        <v>#VALUE!</v>
      </c>
      <c r="AB66" s="167"/>
      <c r="AC66" s="167" t="e">
        <f>SUMIF('[1]Report Data'!$A:$A,[1]STAT!$A66,'[1]Report Data'!S:S)</f>
        <v>#VALUE!</v>
      </c>
      <c r="AD66" s="167"/>
      <c r="AE66" s="167" t="e">
        <f>SUMIF('[1]Report Data'!$A:$A,[1]STAT!$A66,'[1]Report Data'!S:S)</f>
        <v>#VALUE!</v>
      </c>
      <c r="AF66" s="167"/>
      <c r="AG66" s="176"/>
      <c r="AH66" s="180" t="e">
        <f>$Y66-'PAGE 54'!$L$8</f>
        <v>#VALUE!</v>
      </c>
      <c r="AI66" s="288"/>
      <c r="AJ66" s="180" t="e">
        <f>$AA66-'PAGE 54'!$P$8</f>
        <v>#VALUE!</v>
      </c>
      <c r="AK66" s="288"/>
      <c r="AL66" s="180" t="e">
        <f>$AE66-'PAGE 54'!$T$8</f>
        <v>#VALUE!</v>
      </c>
    </row>
    <row r="67" spans="1:38" ht="15">
      <c r="A67" s="193" t="s">
        <v>491</v>
      </c>
      <c r="B67" s="242" t="s">
        <v>492</v>
      </c>
      <c r="C67" s="203" t="s">
        <v>188</v>
      </c>
      <c r="D67" s="205" t="str">
        <f t="shared" si="0"/>
        <v xml:space="preserve">   CASH TO LONG TERM DEBT</v>
      </c>
      <c r="E67" s="203" t="e">
        <f>IF(SUMIFS('[1]Report Data'!$I:$I,'[1]Report Data'!$A:$A,[1]STAT!$B67,'[1]Report Data'!$B:$B,[1]STAT!E$6)=0,"N/A",SUMIFS('[1]Report Data'!$I:$I,'[1]Report Data'!$A:$A,[1]STAT!$B67,'[1]Report Data'!$B:$B,[1]STAT!E$6))</f>
        <v>#VALUE!</v>
      </c>
      <c r="F67" s="203"/>
      <c r="G67" s="203" t="e">
        <f>IF(SUMIFS('[1]Report Data'!$I:$I,'[1]Report Data'!$A:$A,[1]STAT!$B67,'[1]Report Data'!$B:$B,[1]STAT!G$6)=0,"N/A",SUMIFS('[1]Report Data'!$I:$I,'[1]Report Data'!$A:$A,[1]STAT!$B67,'[1]Report Data'!$B:$B,[1]STAT!G$6))</f>
        <v>#VALUE!</v>
      </c>
      <c r="H67" s="203"/>
      <c r="I67" s="203" t="e">
        <f>IF(SUMIFS('[1]Report Data'!$I:$I,'[1]Report Data'!$A:$A,[1]STAT!$B67,'[1]Report Data'!$B:$B,[1]STAT!I$6)=0,"N/A",SUMIFS('[1]Report Data'!$I:$I,'[1]Report Data'!$A:$A,[1]STAT!$B67,'[1]Report Data'!$B:$B,[1]STAT!I$6))</f>
        <v>#VALUE!</v>
      </c>
      <c r="J67" s="203"/>
      <c r="K67" s="203" t="e">
        <f>IF(SUMIFS('[1]Report Data'!$I:$I,'[1]Report Data'!$A:$A,[1]STAT!$B67,'[1]Report Data'!$B:$B,[1]STAT!K$6)=0,"N/A",SUMIFS('[1]Report Data'!$I:$I,'[1]Report Data'!$A:$A,[1]STAT!$B67,'[1]Report Data'!$B:$B,[1]STAT!K$6))</f>
        <v>#VALUE!</v>
      </c>
      <c r="L67" s="203"/>
      <c r="M67" s="215" t="e">
        <f>SUMIF('[1]Report Data'!$A:$A,[1]STAT!$A67,'[1]Report Data'!C:C)</f>
        <v>#VALUE!</v>
      </c>
      <c r="N67" s="215"/>
      <c r="O67" s="179" t="e">
        <f>SUMIF('[1]Report Data'!$A:$A,[1]STAT!$A67,'[1]Report Data'!E:E)</f>
        <v>#VALUE!</v>
      </c>
      <c r="P67" s="179"/>
      <c r="Q67" s="179" t="e">
        <f>SUMIF('[1]Report Data'!$A:$A,[1]STAT!$A67,'[1]Report Data'!G:G)</f>
        <v>#VALUE!</v>
      </c>
      <c r="R67" s="179"/>
      <c r="S67" s="179" t="e">
        <f>SUMIF('[1]Report Data'!$A:$A,[1]STAT!$A67,'[1]Report Data'!I:I)</f>
        <v>#VALUE!</v>
      </c>
      <c r="T67" s="179"/>
      <c r="U67" s="179" t="e">
        <f>SUMIF('[1]Report Data'!$A:$A,[1]STAT!$A67,'[1]Report Data'!K:K)</f>
        <v>#VALUE!</v>
      </c>
      <c r="V67" s="179"/>
      <c r="W67" s="179" t="e">
        <f>SUMIF('[1]Report Data'!$A:$A,[1]STAT!$A67,'[1]Report Data'!M:M)</f>
        <v>#VALUE!</v>
      </c>
      <c r="X67" s="179"/>
      <c r="Y67" s="179" t="e">
        <f>SUMIF('[1]Report Data'!$A:$A,[1]STAT!$A67,'[1]Report Data'!O:O)</f>
        <v>#VALUE!</v>
      </c>
      <c r="Z67" s="179"/>
      <c r="AA67" s="179" t="e">
        <f>SUMIF('[1]Report Data'!$A:$A,[1]STAT!$A67,'[1]Report Data'!Q:Q)</f>
        <v>#VALUE!</v>
      </c>
      <c r="AB67" s="179"/>
      <c r="AC67" s="179" t="e">
        <f>SUMIF('[1]Report Data'!$A:$A,[1]STAT!$A67,'[1]Report Data'!S:S)</f>
        <v>#VALUE!</v>
      </c>
      <c r="AD67" s="179"/>
      <c r="AE67" s="179" t="e">
        <f>SUMIF('[1]Report Data'!$A:$A,[1]STAT!$A67,'[1]Report Data'!S:S)</f>
        <v>#VALUE!</v>
      </c>
      <c r="AF67" s="179"/>
      <c r="AG67" s="176"/>
      <c r="AH67" s="180" t="e">
        <f>$Y67-'PAGE 55'!$L$8</f>
        <v>#VALUE!</v>
      </c>
      <c r="AI67" s="288"/>
      <c r="AJ67" s="180" t="e">
        <f>$AA67-'PAGE 55'!$P$8</f>
        <v>#VALUE!</v>
      </c>
      <c r="AK67" s="288"/>
      <c r="AL67" s="180" t="e">
        <f>$AE67-'PAGE 55'!$T$8</f>
        <v>#VALUE!</v>
      </c>
    </row>
    <row r="68" spans="1:38" ht="15">
      <c r="A68" s="193" t="s">
        <v>493</v>
      </c>
      <c r="B68" s="242" t="s">
        <v>494</v>
      </c>
      <c r="C68" s="203" t="s">
        <v>188</v>
      </c>
      <c r="D68" s="205" t="str">
        <f t="shared" si="0"/>
        <v xml:space="preserve">   CASH FLOW TO TOTAL DEBT</v>
      </c>
      <c r="E68" s="214" t="e">
        <f>IF(SUMIFS('[1]Report Data'!$I:$I,'[1]Report Data'!$A:$A,[1]STAT!$B68,'[1]Report Data'!$B:$B,[1]STAT!E$6)=0,"N/A",SUMIFS('[1]Report Data'!$I:$I,'[1]Report Data'!$A:$A,[1]STAT!$B68,'[1]Report Data'!$B:$B,[1]STAT!E$6))</f>
        <v>#VALUE!</v>
      </c>
      <c r="F68" s="214"/>
      <c r="G68" s="214" t="e">
        <f>IF(SUMIFS('[1]Report Data'!$I:$I,'[1]Report Data'!$A:$A,[1]STAT!$B68,'[1]Report Data'!$B:$B,[1]STAT!G$6)=0,"N/A",SUMIFS('[1]Report Data'!$I:$I,'[1]Report Data'!$A:$A,[1]STAT!$B68,'[1]Report Data'!$B:$B,[1]STAT!G$6))</f>
        <v>#VALUE!</v>
      </c>
      <c r="H68" s="214"/>
      <c r="I68" s="214" t="e">
        <f>IF(SUMIFS('[1]Report Data'!$I:$I,'[1]Report Data'!$A:$A,[1]STAT!$B68,'[1]Report Data'!$B:$B,[1]STAT!I$6)=0,"N/A",SUMIFS('[1]Report Data'!$I:$I,'[1]Report Data'!$A:$A,[1]STAT!$B68,'[1]Report Data'!$B:$B,[1]STAT!I$6))</f>
        <v>#VALUE!</v>
      </c>
      <c r="J68" s="214"/>
      <c r="K68" s="214" t="e">
        <f>IF(SUMIFS('[1]Report Data'!$I:$I,'[1]Report Data'!$A:$A,[1]STAT!$B68,'[1]Report Data'!$B:$B,[1]STAT!K$6)=0,"N/A",SUMIFS('[1]Report Data'!$I:$I,'[1]Report Data'!$A:$A,[1]STAT!$B68,'[1]Report Data'!$B:$B,[1]STAT!K$6))</f>
        <v>#VALUE!</v>
      </c>
      <c r="L68" s="203"/>
      <c r="M68" s="215" t="e">
        <f>SUMIF('[1]Report Data'!$A:$A,[1]STAT!$A68,'[1]Report Data'!C:C)</f>
        <v>#VALUE!</v>
      </c>
      <c r="N68" s="215"/>
      <c r="O68" s="179" t="e">
        <f>SUMIF('[1]Report Data'!$A:$A,[1]STAT!$A68,'[1]Report Data'!E:E)</f>
        <v>#VALUE!</v>
      </c>
      <c r="P68" s="179"/>
      <c r="Q68" s="179" t="e">
        <f>SUMIF('[1]Report Data'!$A:$A,[1]STAT!$A68,'[1]Report Data'!G:G)</f>
        <v>#VALUE!</v>
      </c>
      <c r="R68" s="179"/>
      <c r="S68" s="179" t="e">
        <f>SUMIF('[1]Report Data'!$A:$A,[1]STAT!$A68,'[1]Report Data'!I:I)</f>
        <v>#VALUE!</v>
      </c>
      <c r="T68" s="179"/>
      <c r="U68" s="179" t="e">
        <f>SUMIF('[1]Report Data'!$A:$A,[1]STAT!$A68,'[1]Report Data'!K:K)</f>
        <v>#VALUE!</v>
      </c>
      <c r="V68" s="179"/>
      <c r="W68" s="179" t="e">
        <f>SUMIF('[1]Report Data'!$A:$A,[1]STAT!$A68,'[1]Report Data'!M:M)</f>
        <v>#VALUE!</v>
      </c>
      <c r="X68" s="179"/>
      <c r="Y68" s="179" t="e">
        <f>SUMIF('[1]Report Data'!$A:$A,[1]STAT!$A68,'[1]Report Data'!O:O)</f>
        <v>#VALUE!</v>
      </c>
      <c r="Z68" s="179"/>
      <c r="AA68" s="179" t="e">
        <f>SUMIF('[1]Report Data'!$A:$A,[1]STAT!$A68,'[1]Report Data'!Q:Q)</f>
        <v>#VALUE!</v>
      </c>
      <c r="AB68" s="179"/>
      <c r="AC68" s="179" t="e">
        <f>SUMIF('[1]Report Data'!$A:$A,[1]STAT!$A68,'[1]Report Data'!S:S)</f>
        <v>#VALUE!</v>
      </c>
      <c r="AD68" s="179"/>
      <c r="AE68" s="179" t="e">
        <f>SUMIF('[1]Report Data'!$A:$A,[1]STAT!$A68,'[1]Report Data'!S:S)</f>
        <v>#VALUE!</v>
      </c>
      <c r="AF68" s="179"/>
      <c r="AG68" s="176"/>
      <c r="AH68" s="180" t="e">
        <f>$Y68-'PAGE 56'!$L$8</f>
        <v>#VALUE!</v>
      </c>
      <c r="AI68" s="288"/>
      <c r="AJ68" s="180" t="e">
        <f>$AA68-'PAGE 56'!$P$8</f>
        <v>#VALUE!</v>
      </c>
      <c r="AK68" s="288"/>
      <c r="AL68" s="180" t="e">
        <f>$AE68-'PAGE 56'!$T$8</f>
        <v>#VALUE!</v>
      </c>
    </row>
    <row r="69" spans="1:38" ht="15">
      <c r="A69" s="282"/>
      <c r="B69" s="282"/>
      <c r="C69" s="208"/>
      <c r="D69" s="209"/>
      <c r="E69" s="208"/>
      <c r="F69" s="208"/>
      <c r="G69" s="208"/>
      <c r="H69" s="208"/>
      <c r="I69" s="208"/>
      <c r="J69" s="208"/>
      <c r="K69" s="208"/>
      <c r="L69" s="208"/>
      <c r="M69" s="210"/>
      <c r="N69" s="210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409"/>
      <c r="AI69" s="409"/>
      <c r="AJ69" s="292"/>
      <c r="AK69" s="292"/>
      <c r="AL69" s="296"/>
    </row>
    <row r="70" spans="1:38" ht="15">
      <c r="A70" s="283"/>
      <c r="B70" s="283"/>
      <c r="C70" s="211"/>
      <c r="D70" s="212"/>
      <c r="E70" s="211"/>
      <c r="F70" s="211"/>
      <c r="G70" s="211"/>
      <c r="H70" s="211"/>
      <c r="I70" s="211"/>
      <c r="J70" s="211"/>
      <c r="K70" s="211"/>
      <c r="L70" s="211"/>
      <c r="M70" s="213"/>
      <c r="N70" s="213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293"/>
      <c r="AI70" s="293"/>
      <c r="AJ70" s="293"/>
      <c r="AK70" s="293"/>
      <c r="AL70" s="293"/>
    </row>
    <row r="71" spans="1:38" ht="15">
      <c r="A71" s="193" t="s">
        <v>495</v>
      </c>
      <c r="B71" s="242" t="s">
        <v>496</v>
      </c>
      <c r="C71" s="203" t="s">
        <v>203</v>
      </c>
      <c r="D71" s="205" t="str">
        <f t="shared" si="0"/>
        <v xml:space="preserve">   GROSS PRICE PER DISCHARGE</v>
      </c>
      <c r="E71" s="218" t="e">
        <f>IF(SUMIFS('[1]Report Data'!$I:$I,'[1]Report Data'!$A:$A,[1]STAT!$B71,'[1]Report Data'!$B:$B,[1]STAT!E$6)=0,"N/A",SUMIFS('[1]Report Data'!$I:$I,'[1]Report Data'!$A:$A,[1]STAT!$B71,'[1]Report Data'!$B:$B,[1]STAT!E$6))</f>
        <v>#VALUE!</v>
      </c>
      <c r="F71" s="218"/>
      <c r="G71" s="218" t="e">
        <f>IF(SUMIFS('[1]Report Data'!$I:$I,'[1]Report Data'!$A:$A,[1]STAT!$B71,'[1]Report Data'!$B:$B,[1]STAT!G$6)=0,"N/A",SUMIFS('[1]Report Data'!$I:$I,'[1]Report Data'!$A:$A,[1]STAT!$B71,'[1]Report Data'!$B:$B,[1]STAT!G$6))</f>
        <v>#VALUE!</v>
      </c>
      <c r="H71" s="218"/>
      <c r="I71" s="218" t="e">
        <f>IF(SUMIFS('[1]Report Data'!$I:$I,'[1]Report Data'!$A:$A,[1]STAT!$B71,'[1]Report Data'!$B:$B,[1]STAT!I$6)=0,"N/A",SUMIFS('[1]Report Data'!$I:$I,'[1]Report Data'!$A:$A,[1]STAT!$B71,'[1]Report Data'!$B:$B,[1]STAT!I$6))</f>
        <v>#VALUE!</v>
      </c>
      <c r="J71" s="218"/>
      <c r="K71" s="218" t="e">
        <f>IF(SUMIFS('[1]Report Data'!$I:$I,'[1]Report Data'!$A:$A,[1]STAT!$B71,'[1]Report Data'!$B:$B,[1]STAT!K$6)=0,"N/A",SUMIFS('[1]Report Data'!$I:$I,'[1]Report Data'!$A:$A,[1]STAT!$B71,'[1]Report Data'!$B:$B,[1]STAT!K$6))</f>
        <v>#VALUE!</v>
      </c>
      <c r="L71" s="203"/>
      <c r="M71" s="207" t="e">
        <f>SUMIF('[1]Report Data'!$A:$A,[1]STAT!$A71,'[1]Report Data'!C:C)</f>
        <v>#VALUE!</v>
      </c>
      <c r="N71" s="207"/>
      <c r="O71" s="176" t="e">
        <f>SUMIF('[1]Report Data'!$A:$A,[1]STAT!$A71,'[1]Report Data'!E:E)</f>
        <v>#VALUE!</v>
      </c>
      <c r="P71" s="176"/>
      <c r="Q71" s="176" t="e">
        <f>SUMIF('[1]Report Data'!$A:$A,[1]STAT!$A71,'[1]Report Data'!G:G)</f>
        <v>#VALUE!</v>
      </c>
      <c r="R71" s="176"/>
      <c r="S71" s="176" t="e">
        <f>SUMIF('[1]Report Data'!$A:$A,[1]STAT!$A71,'[1]Report Data'!I:I)</f>
        <v>#VALUE!</v>
      </c>
      <c r="T71" s="176"/>
      <c r="U71" s="176" t="e">
        <f>SUMIF('[1]Report Data'!$A:$A,[1]STAT!$A71,'[1]Report Data'!K:K)</f>
        <v>#VALUE!</v>
      </c>
      <c r="V71" s="176"/>
      <c r="W71" s="176" t="e">
        <f>SUMIF('[1]Report Data'!$A:$A,[1]STAT!$A71,'[1]Report Data'!M:M)</f>
        <v>#VALUE!</v>
      </c>
      <c r="X71" s="176"/>
      <c r="Y71" s="176" t="e">
        <f>SUMIF('[1]Report Data'!$A:$A,[1]STAT!$A71,'[1]Report Data'!O:O)</f>
        <v>#VALUE!</v>
      </c>
      <c r="Z71" s="176"/>
      <c r="AA71" s="176" t="e">
        <f>SUMIF('[1]Report Data'!$A:$A,[1]STAT!$A71,'[1]Report Data'!Q:Q)</f>
        <v>#VALUE!</v>
      </c>
      <c r="AB71" s="176"/>
      <c r="AC71" s="176" t="e">
        <f>SUMIF('[1]Report Data'!$A:$A,[1]STAT!$A71,'[1]Report Data'!S:S)</f>
        <v>#VALUE!</v>
      </c>
      <c r="AD71" s="176"/>
      <c r="AE71" s="176" t="e">
        <f>SUMIF('[1]Report Data'!$A:$A,[1]STAT!$A71,'[1]Report Data'!S:S)</f>
        <v>#VALUE!</v>
      </c>
      <c r="AF71" s="176"/>
      <c r="AG71" s="176"/>
      <c r="AH71" s="180" t="e">
        <f>$Y71-'PAGE 57'!$L$8</f>
        <v>#VALUE!</v>
      </c>
      <c r="AI71" s="288"/>
      <c r="AJ71" s="180" t="e">
        <f>$AA71-'PAGE 57'!$P$8</f>
        <v>#VALUE!</v>
      </c>
      <c r="AK71" s="288"/>
      <c r="AL71" s="180" t="e">
        <f>$AE71-'PAGE 57'!$T$8</f>
        <v>#VALUE!</v>
      </c>
    </row>
    <row r="72" spans="1:38" ht="15">
      <c r="A72" s="193" t="s">
        <v>497</v>
      </c>
      <c r="B72" s="242" t="s">
        <v>498</v>
      </c>
      <c r="C72" s="203" t="s">
        <v>203</v>
      </c>
      <c r="D72" s="205" t="str">
        <f t="shared" si="0"/>
        <v xml:space="preserve">   GROSS PRICE PER VISIT</v>
      </c>
      <c r="E72" s="218" t="e">
        <f>IF(SUMIFS('[1]Report Data'!$I:$I,'[1]Report Data'!$A:$A,[1]STAT!$B72,'[1]Report Data'!$B:$B,[1]STAT!E$6)=0,"N/A",SUMIFS('[1]Report Data'!$I:$I,'[1]Report Data'!$A:$A,[1]STAT!$B72,'[1]Report Data'!$B:$B,[1]STAT!E$6))</f>
        <v>#VALUE!</v>
      </c>
      <c r="F72" s="218"/>
      <c r="G72" s="218" t="e">
        <f>IF(SUMIFS('[1]Report Data'!$I:$I,'[1]Report Data'!$A:$A,[1]STAT!$B72,'[1]Report Data'!$B:$B,[1]STAT!G$6)=0,"N/A",SUMIFS('[1]Report Data'!$I:$I,'[1]Report Data'!$A:$A,[1]STAT!$B72,'[1]Report Data'!$B:$B,[1]STAT!G$6))</f>
        <v>#VALUE!</v>
      </c>
      <c r="H72" s="218"/>
      <c r="I72" s="218" t="e">
        <f>IF(SUMIFS('[1]Report Data'!$I:$I,'[1]Report Data'!$A:$A,[1]STAT!$B72,'[1]Report Data'!$B:$B,[1]STAT!I$6)=0,"N/A",SUMIFS('[1]Report Data'!$I:$I,'[1]Report Data'!$A:$A,[1]STAT!$B72,'[1]Report Data'!$B:$B,[1]STAT!I$6))</f>
        <v>#VALUE!</v>
      </c>
      <c r="J72" s="218"/>
      <c r="K72" s="218" t="e">
        <f>IF(SUMIFS('[1]Report Data'!$I:$I,'[1]Report Data'!$A:$A,[1]STAT!$B72,'[1]Report Data'!$B:$B,[1]STAT!K$6)=0,"N/A",SUMIFS('[1]Report Data'!$I:$I,'[1]Report Data'!$A:$A,[1]STAT!$B72,'[1]Report Data'!$B:$B,[1]STAT!K$6))</f>
        <v>#VALUE!</v>
      </c>
      <c r="L72" s="203"/>
      <c r="M72" s="207" t="e">
        <f>SUMIF('[1]Report Data'!$A:$A,[1]STAT!$A72,'[1]Report Data'!C:C)</f>
        <v>#VALUE!</v>
      </c>
      <c r="N72" s="207"/>
      <c r="O72" s="176" t="e">
        <f>SUMIF('[1]Report Data'!$A:$A,[1]STAT!$A72,'[1]Report Data'!E:E)</f>
        <v>#VALUE!</v>
      </c>
      <c r="P72" s="176"/>
      <c r="Q72" s="176" t="e">
        <f>SUMIF('[1]Report Data'!$A:$A,[1]STAT!$A72,'[1]Report Data'!G:G)</f>
        <v>#VALUE!</v>
      </c>
      <c r="R72" s="176"/>
      <c r="S72" s="176" t="e">
        <f>SUMIF('[1]Report Data'!$A:$A,[1]STAT!$A72,'[1]Report Data'!I:I)</f>
        <v>#VALUE!</v>
      </c>
      <c r="T72" s="176"/>
      <c r="U72" s="176" t="e">
        <f>SUMIF('[1]Report Data'!$A:$A,[1]STAT!$A72,'[1]Report Data'!K:K)</f>
        <v>#VALUE!</v>
      </c>
      <c r="V72" s="176"/>
      <c r="W72" s="176" t="e">
        <f>SUMIF('[1]Report Data'!$A:$A,[1]STAT!$A72,'[1]Report Data'!M:M)</f>
        <v>#VALUE!</v>
      </c>
      <c r="X72" s="176"/>
      <c r="Y72" s="176" t="e">
        <f>SUMIF('[1]Report Data'!$A:$A,[1]STAT!$A72,'[1]Report Data'!O:O)</f>
        <v>#VALUE!</v>
      </c>
      <c r="Z72" s="176"/>
      <c r="AA72" s="176" t="e">
        <f>SUMIF('[1]Report Data'!$A:$A,[1]STAT!$A72,'[1]Report Data'!Q:Q)</f>
        <v>#VALUE!</v>
      </c>
      <c r="AB72" s="176"/>
      <c r="AC72" s="176" t="e">
        <f>SUMIF('[1]Report Data'!$A:$A,[1]STAT!$A72,'[1]Report Data'!S:S)</f>
        <v>#VALUE!</v>
      </c>
      <c r="AD72" s="176"/>
      <c r="AE72" s="176" t="e">
        <f>SUMIF('[1]Report Data'!$A:$A,[1]STAT!$A72,'[1]Report Data'!S:S)</f>
        <v>#VALUE!</v>
      </c>
      <c r="AF72" s="176"/>
      <c r="AG72" s="176"/>
      <c r="AH72" s="180" t="e">
        <f>$Y72-'PAGE 58'!$L$8</f>
        <v>#VALUE!</v>
      </c>
      <c r="AI72" s="288"/>
      <c r="AJ72" s="180" t="e">
        <f>$AA72-'PAGE 58'!$P$8</f>
        <v>#VALUE!</v>
      </c>
      <c r="AK72" s="288"/>
      <c r="AL72" s="180" t="e">
        <f>$AE72-'PAGE 58'!$T$8</f>
        <v>#VALUE!</v>
      </c>
    </row>
    <row r="73" spans="1:38" ht="15">
      <c r="A73" s="193" t="s">
        <v>499</v>
      </c>
      <c r="B73" s="242" t="s">
        <v>500</v>
      </c>
      <c r="C73" s="203" t="s">
        <v>203</v>
      </c>
      <c r="D73" s="205" t="str">
        <f t="shared" si="0"/>
        <v xml:space="preserve">   GROSS REVENUE PER ADJ ADMISSION</v>
      </c>
      <c r="E73" s="218" t="e">
        <f>IF(SUMIFS('[1]Report Data'!$I:$I,'[1]Report Data'!$A:$A,[1]STAT!$B73,'[1]Report Data'!$B:$B,[1]STAT!E$6)=0,"N/A",SUMIFS('[1]Report Data'!$I:$I,'[1]Report Data'!$A:$A,[1]STAT!$B73,'[1]Report Data'!$B:$B,[1]STAT!E$6))</f>
        <v>#VALUE!</v>
      </c>
      <c r="F73" s="218"/>
      <c r="G73" s="218" t="e">
        <f>IF(SUMIFS('[1]Report Data'!$I:$I,'[1]Report Data'!$A:$A,[1]STAT!$B73,'[1]Report Data'!$B:$B,[1]STAT!G$6)=0,"N/A",SUMIFS('[1]Report Data'!$I:$I,'[1]Report Data'!$A:$A,[1]STAT!$B73,'[1]Report Data'!$B:$B,[1]STAT!G$6))</f>
        <v>#VALUE!</v>
      </c>
      <c r="H73" s="218"/>
      <c r="I73" s="218" t="e">
        <f>IF(SUMIFS('[1]Report Data'!$I:$I,'[1]Report Data'!$A:$A,[1]STAT!$B73,'[1]Report Data'!$B:$B,[1]STAT!I$6)=0,"N/A",SUMIFS('[1]Report Data'!$I:$I,'[1]Report Data'!$A:$A,[1]STAT!$B73,'[1]Report Data'!$B:$B,[1]STAT!I$6))</f>
        <v>#VALUE!</v>
      </c>
      <c r="J73" s="218"/>
      <c r="K73" s="218" t="e">
        <f>IF(SUMIFS('[1]Report Data'!$I:$I,'[1]Report Data'!$A:$A,[1]STAT!$B73,'[1]Report Data'!$B:$B,[1]STAT!K$6)=0,"N/A",SUMIFS('[1]Report Data'!$I:$I,'[1]Report Data'!$A:$A,[1]STAT!$B73,'[1]Report Data'!$B:$B,[1]STAT!K$6))</f>
        <v>#VALUE!</v>
      </c>
      <c r="L73" s="203"/>
      <c r="M73" s="207" t="e">
        <f>SUMIF('[1]Report Data'!$A:$A,[1]STAT!$A73,'[1]Report Data'!C:C)</f>
        <v>#VALUE!</v>
      </c>
      <c r="N73" s="207"/>
      <c r="O73" s="176" t="e">
        <f>SUMIF('[1]Report Data'!$A:$A,[1]STAT!$A73,'[1]Report Data'!E:E)</f>
        <v>#VALUE!</v>
      </c>
      <c r="P73" s="176"/>
      <c r="Q73" s="176" t="e">
        <f>SUMIF('[1]Report Data'!$A:$A,[1]STAT!$A73,'[1]Report Data'!G:G)</f>
        <v>#VALUE!</v>
      </c>
      <c r="R73" s="176"/>
      <c r="S73" s="176" t="e">
        <f>SUMIF('[1]Report Data'!$A:$A,[1]STAT!$A73,'[1]Report Data'!I:I)</f>
        <v>#VALUE!</v>
      </c>
      <c r="T73" s="176"/>
      <c r="U73" s="176" t="e">
        <f>SUMIF('[1]Report Data'!$A:$A,[1]STAT!$A73,'[1]Report Data'!K:K)</f>
        <v>#VALUE!</v>
      </c>
      <c r="V73" s="176"/>
      <c r="W73" s="176" t="e">
        <f>SUMIF('[1]Report Data'!$A:$A,[1]STAT!$A73,'[1]Report Data'!M:M)</f>
        <v>#VALUE!</v>
      </c>
      <c r="X73" s="176"/>
      <c r="Y73" s="176" t="e">
        <f>SUMIF('[1]Report Data'!$A:$A,[1]STAT!$A73,'[1]Report Data'!O:O)</f>
        <v>#VALUE!</v>
      </c>
      <c r="Z73" s="176"/>
      <c r="AA73" s="176" t="e">
        <f>SUMIF('[1]Report Data'!$A:$A,[1]STAT!$A73,'[1]Report Data'!Q:Q)</f>
        <v>#VALUE!</v>
      </c>
      <c r="AB73" s="176"/>
      <c r="AC73" s="176" t="e">
        <f>SUMIF('[1]Report Data'!$A:$A,[1]STAT!$A73,'[1]Report Data'!S:S)</f>
        <v>#VALUE!</v>
      </c>
      <c r="AD73" s="176"/>
      <c r="AE73" s="176" t="e">
        <f>SUMIF('[1]Report Data'!$A:$A,[1]STAT!$A73,'[1]Report Data'!S:S)</f>
        <v>#VALUE!</v>
      </c>
      <c r="AF73" s="176"/>
      <c r="AG73" s="176"/>
      <c r="AH73" s="180" t="e">
        <f>$Y73-'PAGE 59'!$L$8</f>
        <v>#VALUE!</v>
      </c>
      <c r="AI73" s="288"/>
      <c r="AJ73" s="180" t="e">
        <f>$AA73-'PAGE 59'!$P$8</f>
        <v>#VALUE!</v>
      </c>
      <c r="AK73" s="288"/>
      <c r="AL73" s="180" t="e">
        <f>$AE73-'PAGE 59'!$T$8</f>
        <v>#VALUE!</v>
      </c>
    </row>
    <row r="74" spans="1:38" ht="15">
      <c r="A74" s="193" t="s">
        <v>501</v>
      </c>
      <c r="B74" s="242" t="s">
        <v>502</v>
      </c>
      <c r="C74" s="203" t="s">
        <v>203</v>
      </c>
      <c r="D74" s="205" t="str">
        <f t="shared" si="0"/>
        <v xml:space="preserve">   NET REVENUE PER ADJUSTED ADMISSION</v>
      </c>
      <c r="E74" s="218" t="e">
        <f>IF(SUMIFS('[1]Report Data'!$I:$I,'[1]Report Data'!$A:$A,[1]STAT!$B74,'[1]Report Data'!$B:$B,[1]STAT!E$6)=0,"N/A",SUMIFS('[1]Report Data'!$I:$I,'[1]Report Data'!$A:$A,[1]STAT!$B74,'[1]Report Data'!$B:$B,[1]STAT!E$6))</f>
        <v>#VALUE!</v>
      </c>
      <c r="F74" s="218"/>
      <c r="G74" s="218" t="e">
        <f>IF(SUMIFS('[1]Report Data'!$I:$I,'[1]Report Data'!$A:$A,[1]STAT!$B74,'[1]Report Data'!$B:$B,[1]STAT!G$6)=0,"N/A",SUMIFS('[1]Report Data'!$I:$I,'[1]Report Data'!$A:$A,[1]STAT!$B74,'[1]Report Data'!$B:$B,[1]STAT!G$6))</f>
        <v>#VALUE!</v>
      </c>
      <c r="H74" s="218"/>
      <c r="I74" s="218" t="e">
        <f>IF(SUMIFS('[1]Report Data'!$I:$I,'[1]Report Data'!$A:$A,[1]STAT!$B74,'[1]Report Data'!$B:$B,[1]STAT!I$6)=0,"N/A",SUMIFS('[1]Report Data'!$I:$I,'[1]Report Data'!$A:$A,[1]STAT!$B74,'[1]Report Data'!$B:$B,[1]STAT!I$6))</f>
        <v>#VALUE!</v>
      </c>
      <c r="J74" s="218"/>
      <c r="K74" s="218" t="e">
        <f>IF(SUMIFS('[1]Report Data'!$I:$I,'[1]Report Data'!$A:$A,[1]STAT!$B74,'[1]Report Data'!$B:$B,[1]STAT!K$6)=0,"N/A",SUMIFS('[1]Report Data'!$I:$I,'[1]Report Data'!$A:$A,[1]STAT!$B74,'[1]Report Data'!$B:$B,[1]STAT!K$6))</f>
        <v>#VALUE!</v>
      </c>
      <c r="L74" s="203"/>
      <c r="M74" s="207" t="e">
        <f>SUMIF('[1]Report Data'!$A:$A,[1]STAT!$A74,'[1]Report Data'!C:C)</f>
        <v>#VALUE!</v>
      </c>
      <c r="N74" s="207"/>
      <c r="O74" s="176" t="e">
        <f>SUMIF('[1]Report Data'!$A:$A,[1]STAT!$A74,'[1]Report Data'!E:E)</f>
        <v>#VALUE!</v>
      </c>
      <c r="P74" s="176"/>
      <c r="Q74" s="176" t="e">
        <f>SUMIF('[1]Report Data'!$A:$A,[1]STAT!$A74,'[1]Report Data'!G:G)</f>
        <v>#VALUE!</v>
      </c>
      <c r="R74" s="176"/>
      <c r="S74" s="176" t="e">
        <f>SUMIF('[1]Report Data'!$A:$A,[1]STAT!$A74,'[1]Report Data'!I:I)</f>
        <v>#VALUE!</v>
      </c>
      <c r="T74" s="176"/>
      <c r="U74" s="176" t="e">
        <f>SUMIF('[1]Report Data'!$A:$A,[1]STAT!$A74,'[1]Report Data'!K:K)</f>
        <v>#VALUE!</v>
      </c>
      <c r="V74" s="176"/>
      <c r="W74" s="176" t="e">
        <f>SUMIF('[1]Report Data'!$A:$A,[1]STAT!$A74,'[1]Report Data'!M:M)</f>
        <v>#VALUE!</v>
      </c>
      <c r="X74" s="176"/>
      <c r="Y74" s="176" t="e">
        <f>SUMIF('[1]Report Data'!$A:$A,[1]STAT!$A74,'[1]Report Data'!O:O)</f>
        <v>#VALUE!</v>
      </c>
      <c r="Z74" s="176"/>
      <c r="AA74" s="176" t="e">
        <f>SUMIF('[1]Report Data'!$A:$A,[1]STAT!$A74,'[1]Report Data'!Q:Q)</f>
        <v>#VALUE!</v>
      </c>
      <c r="AB74" s="176"/>
      <c r="AC74" s="176" t="e">
        <f>SUMIF('[1]Report Data'!$A:$A,[1]STAT!$A74,'[1]Report Data'!S:S)</f>
        <v>#VALUE!</v>
      </c>
      <c r="AD74" s="176"/>
      <c r="AE74" s="176" t="e">
        <f>SUMIF('[1]Report Data'!$A:$A,[1]STAT!$A74,'[1]Report Data'!S:S)</f>
        <v>#VALUE!</v>
      </c>
      <c r="AF74" s="176"/>
      <c r="AG74" s="176"/>
      <c r="AH74" s="180" t="e">
        <f>$Y74-'PAGE 60'!$L$8</f>
        <v>#VALUE!</v>
      </c>
      <c r="AI74" s="288"/>
      <c r="AJ74" s="180" t="e">
        <f>$AA74-'PAGE 60'!$P$8</f>
        <v>#VALUE!</v>
      </c>
      <c r="AK74" s="288"/>
      <c r="AL74" s="180" t="e">
        <f>$AE74-'PAGE 60'!$T$8</f>
        <v>#VALUE!</v>
      </c>
    </row>
    <row r="75" spans="1:38">
      <c r="AH75" s="294"/>
      <c r="AI75" s="294"/>
      <c r="AJ75" s="294"/>
      <c r="AK75" s="294"/>
      <c r="AL75" s="294"/>
    </row>
    <row r="76" spans="1:38">
      <c r="AH76" s="294"/>
      <c r="AI76" s="294"/>
      <c r="AJ76" s="294"/>
      <c r="AK76" s="294"/>
      <c r="AL76" s="294"/>
    </row>
    <row r="77" spans="1:38">
      <c r="AH77" s="294"/>
      <c r="AI77" s="294"/>
      <c r="AJ77" s="294"/>
      <c r="AK77" s="294"/>
      <c r="AL77" s="294"/>
    </row>
    <row r="78" spans="1:38">
      <c r="AH78" s="294"/>
      <c r="AI78" s="294"/>
      <c r="AJ78" s="294"/>
      <c r="AK78" s="294"/>
      <c r="AL78" s="294"/>
    </row>
    <row r="79" spans="1:38">
      <c r="AH79" s="294"/>
      <c r="AI79" s="294"/>
      <c r="AJ79" s="294"/>
      <c r="AK79" s="294"/>
      <c r="AL79" s="294"/>
    </row>
    <row r="80" spans="1:38">
      <c r="AH80" s="294"/>
      <c r="AI80" s="294"/>
      <c r="AJ80" s="294"/>
      <c r="AK80" s="294"/>
      <c r="AL80" s="294"/>
    </row>
    <row r="81" spans="34:38">
      <c r="AH81" s="294"/>
      <c r="AI81" s="294"/>
      <c r="AJ81" s="294"/>
      <c r="AK81" s="294"/>
      <c r="AL81" s="294"/>
    </row>
    <row r="82" spans="34:38">
      <c r="AH82" s="294"/>
      <c r="AI82" s="294"/>
      <c r="AJ82" s="294"/>
      <c r="AK82" s="294"/>
      <c r="AL82" s="294"/>
    </row>
    <row r="83" spans="34:38">
      <c r="AH83" s="294"/>
      <c r="AI83" s="294"/>
      <c r="AJ83" s="294"/>
      <c r="AK83" s="294"/>
      <c r="AL83" s="294"/>
    </row>
    <row r="84" spans="34:38">
      <c r="AH84" s="294"/>
      <c r="AI84" s="294"/>
      <c r="AJ84" s="294"/>
      <c r="AK84" s="294"/>
      <c r="AL84" s="294"/>
    </row>
    <row r="85" spans="34:38">
      <c r="AH85" s="294"/>
      <c r="AI85" s="294"/>
      <c r="AJ85" s="294"/>
      <c r="AK85" s="294"/>
      <c r="AL85" s="294"/>
    </row>
    <row r="86" spans="34:38">
      <c r="AH86" s="294"/>
      <c r="AI86" s="294"/>
      <c r="AJ86" s="294"/>
      <c r="AK86" s="294"/>
      <c r="AL86" s="294"/>
    </row>
    <row r="87" spans="34:38">
      <c r="AH87" s="294"/>
      <c r="AI87" s="294"/>
      <c r="AJ87" s="294"/>
      <c r="AK87" s="294"/>
      <c r="AL87" s="294"/>
    </row>
    <row r="88" spans="34:38">
      <c r="AH88" s="294"/>
      <c r="AI88" s="294"/>
      <c r="AJ88" s="294"/>
      <c r="AK88" s="294"/>
      <c r="AL88" s="294"/>
    </row>
    <row r="89" spans="34:38">
      <c r="AH89" s="294"/>
      <c r="AI89" s="294"/>
      <c r="AJ89" s="294"/>
      <c r="AK89" s="294"/>
      <c r="AL89" s="294"/>
    </row>
    <row r="90" spans="34:38">
      <c r="AH90" s="294"/>
      <c r="AI90" s="294"/>
      <c r="AJ90" s="294"/>
      <c r="AK90" s="294"/>
      <c r="AL90" s="294"/>
    </row>
    <row r="91" spans="34:38">
      <c r="AH91" s="294"/>
      <c r="AI91" s="294"/>
      <c r="AJ91" s="294"/>
      <c r="AK91" s="294"/>
      <c r="AL91" s="294"/>
    </row>
    <row r="92" spans="34:38">
      <c r="AH92" s="294"/>
      <c r="AI92" s="294"/>
      <c r="AJ92" s="294"/>
      <c r="AK92" s="294"/>
      <c r="AL92" s="294"/>
    </row>
    <row r="93" spans="34:38">
      <c r="AH93" s="294"/>
      <c r="AI93" s="294"/>
      <c r="AJ93" s="294"/>
      <c r="AK93" s="294"/>
      <c r="AL93" s="294"/>
    </row>
    <row r="94" spans="34:38">
      <c r="AH94" s="294"/>
      <c r="AI94" s="294"/>
      <c r="AJ94" s="294"/>
      <c r="AK94" s="294"/>
      <c r="AL94" s="294"/>
    </row>
    <row r="95" spans="34:38">
      <c r="AH95" s="294"/>
      <c r="AI95" s="294"/>
      <c r="AJ95" s="294"/>
      <c r="AK95" s="294"/>
      <c r="AL95" s="294"/>
    </row>
    <row r="96" spans="34:38">
      <c r="AH96" s="294"/>
      <c r="AI96" s="294"/>
      <c r="AJ96" s="294"/>
      <c r="AK96" s="294"/>
      <c r="AL96" s="294"/>
    </row>
    <row r="97" spans="34:38">
      <c r="AH97" s="294"/>
      <c r="AI97" s="294"/>
      <c r="AJ97" s="294"/>
      <c r="AK97" s="294"/>
      <c r="AL97" s="294"/>
    </row>
    <row r="98" spans="34:38">
      <c r="AH98" s="294"/>
      <c r="AI98" s="294"/>
      <c r="AJ98" s="294"/>
      <c r="AK98" s="294"/>
      <c r="AL98" s="294"/>
    </row>
    <row r="99" spans="34:38">
      <c r="AH99" s="294"/>
      <c r="AI99" s="294"/>
      <c r="AJ99" s="294"/>
      <c r="AK99" s="294"/>
      <c r="AL99" s="294"/>
    </row>
    <row r="100" spans="34:38">
      <c r="AH100" s="294"/>
      <c r="AI100" s="294"/>
      <c r="AJ100" s="294"/>
      <c r="AK100" s="294"/>
      <c r="AL100" s="294"/>
    </row>
    <row r="101" spans="34:38">
      <c r="AH101" s="294"/>
      <c r="AI101" s="294"/>
      <c r="AJ101" s="294"/>
      <c r="AK101" s="294"/>
      <c r="AL101" s="294"/>
    </row>
    <row r="102" spans="34:38">
      <c r="AH102" s="294"/>
      <c r="AI102" s="294"/>
      <c r="AJ102" s="294"/>
      <c r="AK102" s="294"/>
      <c r="AL102" s="294"/>
    </row>
    <row r="103" spans="34:38">
      <c r="AH103" s="294"/>
      <c r="AI103" s="294"/>
      <c r="AJ103" s="294"/>
      <c r="AK103" s="294"/>
      <c r="AL103" s="294"/>
    </row>
    <row r="104" spans="34:38">
      <c r="AH104" s="294"/>
      <c r="AI104" s="294"/>
      <c r="AJ104" s="294"/>
      <c r="AK104" s="294"/>
      <c r="AL104" s="294"/>
    </row>
    <row r="105" spans="34:38">
      <c r="AH105" s="294"/>
      <c r="AI105" s="294"/>
      <c r="AJ105" s="294"/>
      <c r="AK105" s="294"/>
      <c r="AL105" s="294"/>
    </row>
    <row r="106" spans="34:38">
      <c r="AH106" s="294"/>
      <c r="AI106" s="294"/>
      <c r="AJ106" s="294"/>
      <c r="AK106" s="294"/>
      <c r="AL106" s="294"/>
    </row>
    <row r="107" spans="34:38">
      <c r="AH107" s="294"/>
      <c r="AI107" s="294"/>
      <c r="AJ107" s="294"/>
      <c r="AK107" s="294"/>
      <c r="AL107" s="294"/>
    </row>
    <row r="108" spans="34:38">
      <c r="AH108" s="294"/>
      <c r="AI108" s="294"/>
      <c r="AJ108" s="294"/>
      <c r="AK108" s="294"/>
      <c r="AL108" s="294"/>
    </row>
    <row r="109" spans="34:38">
      <c r="AH109" s="294"/>
      <c r="AI109" s="294"/>
      <c r="AJ109" s="294"/>
      <c r="AK109" s="294"/>
      <c r="AL109" s="294"/>
    </row>
    <row r="110" spans="34:38">
      <c r="AH110" s="294"/>
      <c r="AI110" s="294"/>
      <c r="AJ110" s="294"/>
      <c r="AK110" s="294"/>
      <c r="AL110" s="294"/>
    </row>
    <row r="111" spans="34:38">
      <c r="AH111" s="294"/>
      <c r="AI111" s="294"/>
      <c r="AJ111" s="294"/>
      <c r="AK111" s="294"/>
      <c r="AL111" s="294"/>
    </row>
    <row r="112" spans="34:38">
      <c r="AH112" s="294"/>
      <c r="AI112" s="294"/>
      <c r="AJ112" s="294"/>
      <c r="AK112" s="294"/>
      <c r="AL112" s="294"/>
    </row>
    <row r="113" spans="34:38">
      <c r="AH113" s="294"/>
      <c r="AI113" s="294"/>
      <c r="AJ113" s="294"/>
      <c r="AK113" s="294"/>
      <c r="AL113" s="294"/>
    </row>
    <row r="114" spans="34:38">
      <c r="AH114" s="294"/>
      <c r="AI114" s="294"/>
      <c r="AJ114" s="294"/>
      <c r="AK114" s="294"/>
      <c r="AL114" s="294"/>
    </row>
    <row r="115" spans="34:38">
      <c r="AH115" s="294"/>
      <c r="AI115" s="294"/>
      <c r="AJ115" s="294"/>
      <c r="AK115" s="294"/>
      <c r="AL115" s="294"/>
    </row>
    <row r="116" spans="34:38">
      <c r="AH116" s="294"/>
      <c r="AI116" s="294"/>
      <c r="AJ116" s="294"/>
      <c r="AK116" s="294"/>
      <c r="AL116" s="294"/>
    </row>
    <row r="117" spans="34:38">
      <c r="AH117" s="294"/>
      <c r="AI117" s="294"/>
      <c r="AJ117" s="294"/>
      <c r="AK117" s="294"/>
      <c r="AL117" s="294"/>
    </row>
    <row r="118" spans="34:38">
      <c r="AH118" s="294"/>
      <c r="AI118" s="294"/>
      <c r="AJ118" s="294"/>
      <c r="AK118" s="294"/>
      <c r="AL118" s="294"/>
    </row>
    <row r="119" spans="34:38">
      <c r="AH119" s="294"/>
      <c r="AI119" s="294"/>
      <c r="AJ119" s="294"/>
      <c r="AK119" s="294"/>
      <c r="AL119" s="294"/>
    </row>
  </sheetData>
  <mergeCells count="9">
    <mergeCell ref="E5:L5"/>
    <mergeCell ref="AH5:AI5"/>
    <mergeCell ref="AH14:AI14"/>
    <mergeCell ref="AH28:AI28"/>
    <mergeCell ref="AH69:AI69"/>
    <mergeCell ref="AJ5:AK5"/>
    <mergeCell ref="AH43:AI43"/>
    <mergeCell ref="AH50:AI50"/>
    <mergeCell ref="AH60:AI60"/>
  </mergeCells>
  <pageMargins left="0.25" right="0.25" top="0.75" bottom="0.75" header="0.3" footer="0.3"/>
  <pageSetup scale="50" orientation="landscape" r:id="rId1"/>
  <headerFooter>
    <oddFooter>&amp;L&amp;D&amp;R&amp;F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43"/>
  <sheetViews>
    <sheetView view="pageBreakPreview" topLeftCell="B5" zoomScale="70" zoomScaleNormal="100" zoomScaleSheetLayoutView="7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162</v>
      </c>
    </row>
    <row r="3" spans="1:25" ht="15.75">
      <c r="A3" s="84" t="s">
        <v>104</v>
      </c>
    </row>
    <row r="4" spans="1:25" ht="15.75">
      <c r="A4" s="87" t="s">
        <v>48</v>
      </c>
      <c r="B4" s="394" t="s">
        <v>162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219</v>
      </c>
      <c r="D5" s="396"/>
      <c r="E5" s="393" t="s">
        <v>36</v>
      </c>
      <c r="F5" s="393"/>
      <c r="G5" s="393"/>
      <c r="H5" s="396"/>
      <c r="I5" s="393" t="s">
        <v>36</v>
      </c>
      <c r="J5" s="393"/>
      <c r="K5" s="393"/>
      <c r="L5" s="396"/>
      <c r="M5" s="393" t="s">
        <v>36</v>
      </c>
      <c r="N5" s="393"/>
      <c r="O5" s="393"/>
      <c r="P5" s="396"/>
      <c r="Q5" s="393" t="s">
        <v>36</v>
      </c>
      <c r="R5" s="393"/>
      <c r="S5" s="393"/>
      <c r="T5" s="396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396"/>
      <c r="E6" s="8" t="s">
        <v>37</v>
      </c>
      <c r="F6" s="8" t="s">
        <v>38</v>
      </c>
      <c r="G6" s="8" t="s">
        <v>39</v>
      </c>
      <c r="H6" s="396"/>
      <c r="I6" s="8" t="s">
        <v>37</v>
      </c>
      <c r="J6" s="8" t="s">
        <v>38</v>
      </c>
      <c r="K6" s="8" t="s">
        <v>39</v>
      </c>
      <c r="L6" s="396"/>
      <c r="M6" s="8" t="s">
        <v>37</v>
      </c>
      <c r="N6" s="8" t="s">
        <v>38</v>
      </c>
      <c r="O6" s="8" t="s">
        <v>39</v>
      </c>
      <c r="P6" s="396"/>
      <c r="Q6" s="8" t="s">
        <v>37</v>
      </c>
      <c r="R6" s="8" t="s">
        <v>38</v>
      </c>
      <c r="S6" s="8" t="s">
        <v>39</v>
      </c>
      <c r="T6" s="396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22">
        <v>2.7248322147651001</v>
      </c>
      <c r="E8" s="247">
        <v>1</v>
      </c>
      <c r="F8" s="247">
        <v>1</v>
      </c>
      <c r="G8" s="247">
        <v>1</v>
      </c>
      <c r="H8" s="122">
        <v>2.5788013318534957</v>
      </c>
      <c r="I8" s="247">
        <v>1</v>
      </c>
      <c r="J8" s="247">
        <v>1</v>
      </c>
      <c r="K8" s="247">
        <v>1</v>
      </c>
      <c r="L8" s="122">
        <v>2.6287362349239642</v>
      </c>
      <c r="M8" s="247">
        <v>2</v>
      </c>
      <c r="N8" s="247">
        <v>2</v>
      </c>
      <c r="O8" s="247">
        <v>2</v>
      </c>
      <c r="P8" s="122">
        <v>2.4727592267135323</v>
      </c>
      <c r="Q8" s="247">
        <v>2</v>
      </c>
      <c r="R8" s="247">
        <v>2</v>
      </c>
      <c r="S8" s="247">
        <v>2</v>
      </c>
      <c r="T8" s="122">
        <v>2.4325657894736841</v>
      </c>
      <c r="U8" s="247">
        <v>1</v>
      </c>
      <c r="V8" s="247">
        <v>1</v>
      </c>
      <c r="W8" s="247">
        <v>1</v>
      </c>
      <c r="X8" s="97">
        <v>1.9363609927476766E-2</v>
      </c>
      <c r="Y8" s="97">
        <v>-7.4625381901792243E-2</v>
      </c>
    </row>
    <row r="9" spans="1:25" ht="28.35" customHeight="1">
      <c r="A9" s="76" t="s">
        <v>7</v>
      </c>
      <c r="B9" s="398"/>
      <c r="C9" s="96" t="s">
        <v>550</v>
      </c>
      <c r="D9" s="122">
        <v>3.5648369132856006</v>
      </c>
      <c r="E9" s="247">
        <v>6</v>
      </c>
      <c r="F9" s="247">
        <v>8</v>
      </c>
      <c r="G9" s="247">
        <v>9</v>
      </c>
      <c r="H9" s="122">
        <v>3.2953191489361697</v>
      </c>
      <c r="I9" s="247">
        <v>5</v>
      </c>
      <c r="J9" s="247">
        <v>6</v>
      </c>
      <c r="K9" s="247">
        <v>6</v>
      </c>
      <c r="L9" s="122">
        <v>3.4974402730375442</v>
      </c>
      <c r="M9" s="247">
        <v>6</v>
      </c>
      <c r="N9" s="247">
        <v>8</v>
      </c>
      <c r="O9" s="247">
        <v>9</v>
      </c>
      <c r="P9" s="122">
        <v>3.0166944908180291</v>
      </c>
      <c r="Q9" s="247">
        <v>5</v>
      </c>
      <c r="R9" s="247">
        <v>5</v>
      </c>
      <c r="S9" s="247">
        <v>5</v>
      </c>
      <c r="T9" s="122">
        <v>3.0767284991568302</v>
      </c>
      <c r="U9" s="247">
        <v>3</v>
      </c>
      <c r="V9" s="247">
        <v>5</v>
      </c>
      <c r="W9" s="247">
        <v>5</v>
      </c>
      <c r="X9" s="97">
        <v>6.1335826657829218E-2</v>
      </c>
      <c r="Y9" s="97">
        <v>-0.12029133910421974</v>
      </c>
    </row>
    <row r="10" spans="1:25" ht="28.35" customHeight="1">
      <c r="A10" s="76" t="s">
        <v>8</v>
      </c>
      <c r="B10" s="398"/>
      <c r="C10" s="96" t="s">
        <v>551</v>
      </c>
      <c r="D10" s="122">
        <v>2.8905109489051091</v>
      </c>
      <c r="E10" s="247">
        <v>2</v>
      </c>
      <c r="F10" s="247">
        <v>2</v>
      </c>
      <c r="G10" s="247">
        <v>2</v>
      </c>
      <c r="H10" s="122">
        <v>2.7898550724637676</v>
      </c>
      <c r="I10" s="247">
        <v>3</v>
      </c>
      <c r="J10" s="247">
        <v>3</v>
      </c>
      <c r="K10" s="247">
        <v>3</v>
      </c>
      <c r="L10" s="122">
        <v>2.5436241610738253</v>
      </c>
      <c r="M10" s="247">
        <v>1</v>
      </c>
      <c r="N10" s="247">
        <v>1</v>
      </c>
      <c r="O10" s="247">
        <v>1</v>
      </c>
      <c r="P10" s="122">
        <v>2.8699186991869925</v>
      </c>
      <c r="Q10" s="247">
        <v>4</v>
      </c>
      <c r="R10" s="247">
        <v>4</v>
      </c>
      <c r="S10" s="247">
        <v>4</v>
      </c>
      <c r="T10" s="122">
        <v>2.8455284552845543</v>
      </c>
      <c r="U10" s="247">
        <v>2</v>
      </c>
      <c r="V10" s="247">
        <v>3</v>
      </c>
      <c r="W10" s="247">
        <v>3</v>
      </c>
      <c r="X10" s="97">
        <v>-8.8259391615096217E-2</v>
      </c>
      <c r="Y10" s="97">
        <v>0.11869060643113105</v>
      </c>
    </row>
    <row r="11" spans="1:25" ht="28.35" customHeight="1">
      <c r="A11" s="76" t="s">
        <v>9</v>
      </c>
      <c r="B11" s="398"/>
      <c r="C11" s="96" t="s">
        <v>552</v>
      </c>
      <c r="D11" s="122">
        <v>3.7569060773480656</v>
      </c>
      <c r="E11" s="247">
        <v>7</v>
      </c>
      <c r="F11" s="247">
        <v>9</v>
      </c>
      <c r="G11" s="247">
        <v>10</v>
      </c>
      <c r="H11" s="122">
        <v>3.7690355329949243</v>
      </c>
      <c r="I11" s="247">
        <v>7</v>
      </c>
      <c r="J11" s="247">
        <v>9</v>
      </c>
      <c r="K11" s="247">
        <v>10</v>
      </c>
      <c r="L11" s="122">
        <v>3.4974747474747478</v>
      </c>
      <c r="M11" s="247">
        <v>7</v>
      </c>
      <c r="N11" s="247">
        <v>9</v>
      </c>
      <c r="O11" s="247">
        <v>10</v>
      </c>
      <c r="P11" s="122">
        <v>3.6516587677725121</v>
      </c>
      <c r="Q11" s="247">
        <v>7</v>
      </c>
      <c r="R11" s="247">
        <v>9</v>
      </c>
      <c r="S11" s="247">
        <v>10</v>
      </c>
      <c r="T11" s="122">
        <v>3.5287958115183251</v>
      </c>
      <c r="U11" s="247">
        <v>6</v>
      </c>
      <c r="V11" s="247">
        <v>8</v>
      </c>
      <c r="W11" s="247">
        <v>9</v>
      </c>
      <c r="X11" s="97">
        <v>-7.2050471040370101E-2</v>
      </c>
      <c r="Y11" s="97">
        <v>8.9553367229289194E-3</v>
      </c>
    </row>
    <row r="12" spans="1:25" ht="28.35" customHeight="1">
      <c r="A12" s="76" t="s">
        <v>10</v>
      </c>
      <c r="B12" s="398"/>
      <c r="C12" s="96" t="s">
        <v>553</v>
      </c>
      <c r="D12" s="122">
        <v>3.295321637426901</v>
      </c>
      <c r="E12" s="247">
        <v>4</v>
      </c>
      <c r="F12" s="247">
        <v>5</v>
      </c>
      <c r="G12" s="247">
        <v>5</v>
      </c>
      <c r="H12" s="122">
        <v>2.6572222222222224</v>
      </c>
      <c r="I12" s="247">
        <v>2</v>
      </c>
      <c r="J12" s="247">
        <v>2</v>
      </c>
      <c r="K12" s="247">
        <v>2</v>
      </c>
      <c r="L12" s="122">
        <v>3.2058953574060425</v>
      </c>
      <c r="M12" s="247">
        <v>4</v>
      </c>
      <c r="N12" s="247">
        <v>6</v>
      </c>
      <c r="O12" s="247">
        <v>6</v>
      </c>
      <c r="P12" s="122">
        <v>2.7475975127190502</v>
      </c>
      <c r="Q12" s="247">
        <v>3</v>
      </c>
      <c r="R12" s="247">
        <v>3</v>
      </c>
      <c r="S12" s="247">
        <v>3</v>
      </c>
      <c r="T12" s="122">
        <v>3.6535764375876578</v>
      </c>
      <c r="U12" s="247">
        <v>7</v>
      </c>
      <c r="V12" s="247">
        <v>9</v>
      </c>
      <c r="W12" s="247">
        <v>10</v>
      </c>
      <c r="X12" s="97">
        <v>0.20648372221009326</v>
      </c>
      <c r="Y12" s="97">
        <v>0.13964307323612823</v>
      </c>
    </row>
    <row r="13" spans="1:25" ht="28.35" customHeight="1">
      <c r="A13" s="76" t="s">
        <v>11</v>
      </c>
      <c r="B13" s="398"/>
      <c r="C13" s="96" t="s">
        <v>554</v>
      </c>
      <c r="D13" s="122">
        <v>3.3518665607625091</v>
      </c>
      <c r="E13" s="247">
        <v>5</v>
      </c>
      <c r="F13" s="247">
        <v>7</v>
      </c>
      <c r="G13" s="247">
        <v>7</v>
      </c>
      <c r="H13" s="122">
        <v>3.2056140350877191</v>
      </c>
      <c r="I13" s="247">
        <v>4</v>
      </c>
      <c r="J13" s="247">
        <v>4</v>
      </c>
      <c r="K13" s="247">
        <v>4</v>
      </c>
      <c r="L13" s="122">
        <v>3.2365591397849451</v>
      </c>
      <c r="M13" s="247">
        <v>5</v>
      </c>
      <c r="N13" s="247">
        <v>7</v>
      </c>
      <c r="O13" s="247">
        <v>7</v>
      </c>
      <c r="P13" s="122">
        <v>3.7357237715803451</v>
      </c>
      <c r="Q13" s="247">
        <v>8</v>
      </c>
      <c r="R13" s="247">
        <v>10</v>
      </c>
      <c r="S13" s="247">
        <v>11</v>
      </c>
      <c r="T13" s="122">
        <v>3.3083612040133779</v>
      </c>
      <c r="U13" s="247">
        <v>5</v>
      </c>
      <c r="V13" s="247">
        <v>7</v>
      </c>
      <c r="W13" s="247">
        <v>7</v>
      </c>
      <c r="X13" s="97">
        <v>9.6534094118974068E-3</v>
      </c>
      <c r="Y13" s="97">
        <v>2.2184690941010832E-2</v>
      </c>
    </row>
    <row r="14" spans="1:25" ht="28.35" customHeight="1">
      <c r="A14" s="76" t="s">
        <v>13</v>
      </c>
      <c r="B14" s="398"/>
      <c r="C14" s="96" t="s">
        <v>555</v>
      </c>
      <c r="D14" s="122">
        <v>3.2121001390820587</v>
      </c>
      <c r="E14" s="247">
        <v>3</v>
      </c>
      <c r="F14" s="247">
        <v>4</v>
      </c>
      <c r="G14" s="247">
        <v>4</v>
      </c>
      <c r="H14" s="122">
        <v>3.3189113747383114</v>
      </c>
      <c r="I14" s="247">
        <v>6</v>
      </c>
      <c r="J14" s="247">
        <v>7</v>
      </c>
      <c r="K14" s="247">
        <v>7</v>
      </c>
      <c r="L14" s="122">
        <v>3.1797876575978767</v>
      </c>
      <c r="M14" s="247">
        <v>3</v>
      </c>
      <c r="N14" s="247">
        <v>4</v>
      </c>
      <c r="O14" s="247">
        <v>4</v>
      </c>
      <c r="P14" s="122">
        <v>3.2057142857142855</v>
      </c>
      <c r="Q14" s="247">
        <v>6</v>
      </c>
      <c r="R14" s="247">
        <v>7</v>
      </c>
      <c r="S14" s="247">
        <v>7</v>
      </c>
      <c r="T14" s="122">
        <v>3.2130376344086025</v>
      </c>
      <c r="U14" s="247">
        <v>4</v>
      </c>
      <c r="V14" s="247">
        <v>6</v>
      </c>
      <c r="W14" s="247">
        <v>6</v>
      </c>
      <c r="X14" s="97">
        <v>-4.191847911317137E-2</v>
      </c>
      <c r="Y14" s="97">
        <v>1.0456665787502262E-2</v>
      </c>
    </row>
    <row r="15" spans="1:25" ht="28.35" customHeight="1" thickBot="1">
      <c r="A15" s="76" t="s">
        <v>16</v>
      </c>
      <c r="B15" s="399"/>
      <c r="C15" s="98" t="s">
        <v>556</v>
      </c>
      <c r="D15" s="124">
        <v>4.009968520461701</v>
      </c>
      <c r="E15" s="248">
        <v>8</v>
      </c>
      <c r="F15" s="248">
        <v>10</v>
      </c>
      <c r="G15" s="248">
        <v>11</v>
      </c>
      <c r="H15" s="124">
        <v>5.1612535612535622</v>
      </c>
      <c r="I15" s="248">
        <v>8</v>
      </c>
      <c r="J15" s="248">
        <v>10</v>
      </c>
      <c r="K15" s="248">
        <v>13</v>
      </c>
      <c r="L15" s="124">
        <v>4.1816377171215873</v>
      </c>
      <c r="M15" s="248">
        <v>8</v>
      </c>
      <c r="N15" s="248">
        <v>10</v>
      </c>
      <c r="O15" s="248">
        <v>11</v>
      </c>
      <c r="P15" s="124">
        <v>0</v>
      </c>
      <c r="Q15" s="248">
        <v>1</v>
      </c>
      <c r="R15" s="248">
        <v>1</v>
      </c>
      <c r="S15" s="248">
        <v>1</v>
      </c>
      <c r="T15" s="124">
        <v>4.3959638135003489</v>
      </c>
      <c r="U15" s="248">
        <v>8</v>
      </c>
      <c r="V15" s="248">
        <v>10</v>
      </c>
      <c r="W15" s="248">
        <v>11</v>
      </c>
      <c r="X15" s="99">
        <v>-0.18980192166610899</v>
      </c>
      <c r="Y15" s="99">
        <v>5.1254104462758798E-2</v>
      </c>
    </row>
    <row r="16" spans="1:25" ht="28.35" customHeight="1" thickTop="1">
      <c r="A16" s="76" t="s">
        <v>3</v>
      </c>
      <c r="C16" s="100" t="s">
        <v>557</v>
      </c>
      <c r="D16" s="126">
        <v>3.3182941903584675</v>
      </c>
      <c r="E16" s="249"/>
      <c r="F16" s="250">
        <v>6</v>
      </c>
      <c r="G16" s="250">
        <v>6</v>
      </c>
      <c r="H16" s="126">
        <v>3.593140153755173</v>
      </c>
      <c r="I16" s="249"/>
      <c r="J16" s="250">
        <v>8</v>
      </c>
      <c r="K16" s="250">
        <v>9</v>
      </c>
      <c r="L16" s="126">
        <v>3.1568123393316192</v>
      </c>
      <c r="M16" s="249"/>
      <c r="N16" s="250">
        <v>3</v>
      </c>
      <c r="O16" s="250">
        <v>3</v>
      </c>
      <c r="P16" s="126">
        <v>3.1348314606741576</v>
      </c>
      <c r="Q16" s="249"/>
      <c r="R16" s="250">
        <v>6</v>
      </c>
      <c r="S16" s="250">
        <v>6</v>
      </c>
      <c r="T16" s="126">
        <v>2.5809682804674456</v>
      </c>
      <c r="U16" s="249"/>
      <c r="V16" s="250">
        <v>2</v>
      </c>
      <c r="W16" s="250">
        <v>2</v>
      </c>
      <c r="X16" s="101">
        <v>-0.12143356388910953</v>
      </c>
      <c r="Y16" s="101">
        <v>-0.18241314242521456</v>
      </c>
    </row>
    <row r="17" spans="1:25" ht="28.35" customHeight="1">
      <c r="A17" s="76" t="s">
        <v>12</v>
      </c>
      <c r="C17" s="96" t="s">
        <v>558</v>
      </c>
      <c r="D17" s="122">
        <v>3.047712162690654</v>
      </c>
      <c r="E17" s="251"/>
      <c r="F17" s="247">
        <v>3</v>
      </c>
      <c r="G17" s="247">
        <v>3</v>
      </c>
      <c r="H17" s="122">
        <v>3.2154854567800077</v>
      </c>
      <c r="I17" s="251"/>
      <c r="J17" s="247">
        <v>5</v>
      </c>
      <c r="K17" s="247">
        <v>5</v>
      </c>
      <c r="L17" s="122">
        <v>3.1986518636003174</v>
      </c>
      <c r="M17" s="251"/>
      <c r="N17" s="247">
        <v>5</v>
      </c>
      <c r="O17" s="247">
        <v>5</v>
      </c>
      <c r="P17" s="122">
        <v>3.3143100511073249</v>
      </c>
      <c r="Q17" s="251"/>
      <c r="R17" s="247">
        <v>8</v>
      </c>
      <c r="S17" s="247">
        <v>8</v>
      </c>
      <c r="T17" s="122">
        <v>3.0349620893007594</v>
      </c>
      <c r="U17" s="251"/>
      <c r="V17" s="247">
        <v>4</v>
      </c>
      <c r="W17" s="247">
        <v>4</v>
      </c>
      <c r="X17" s="97">
        <v>-5.2351638363643538E-3</v>
      </c>
      <c r="Y17" s="97">
        <v>-5.1174613956053716E-2</v>
      </c>
    </row>
    <row r="18" spans="1:25" ht="28.35" customHeight="1"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26">
        <v>4.5240280125573529</v>
      </c>
      <c r="E20" s="249"/>
      <c r="F20" s="250">
        <v>2</v>
      </c>
      <c r="G20" s="250">
        <v>12</v>
      </c>
      <c r="H20" s="126">
        <v>4.5872372752595592</v>
      </c>
      <c r="I20" s="249"/>
      <c r="J20" s="250">
        <v>3</v>
      </c>
      <c r="K20" s="250">
        <v>12</v>
      </c>
      <c r="L20" s="126">
        <v>4.498302618816683</v>
      </c>
      <c r="M20" s="249"/>
      <c r="N20" s="250">
        <v>2</v>
      </c>
      <c r="O20" s="250">
        <v>12</v>
      </c>
      <c r="P20" s="126">
        <v>5.122333590336674</v>
      </c>
      <c r="Q20" s="249"/>
      <c r="R20" s="250">
        <v>3</v>
      </c>
      <c r="S20" s="250">
        <v>13</v>
      </c>
      <c r="T20" s="126">
        <v>5.1887821345105172</v>
      </c>
      <c r="U20" s="249"/>
      <c r="V20" s="250">
        <v>3</v>
      </c>
      <c r="W20" s="250">
        <v>13</v>
      </c>
      <c r="X20" s="101">
        <v>-1.9387411443164138E-2</v>
      </c>
      <c r="Y20" s="101">
        <v>0.15349779110136219</v>
      </c>
    </row>
    <row r="21" spans="1:25" ht="28.35" customHeight="1">
      <c r="A21" s="76" t="s">
        <v>14</v>
      </c>
      <c r="C21" s="96" t="s">
        <v>560</v>
      </c>
      <c r="D21" s="122">
        <v>4.7514176245210722</v>
      </c>
      <c r="E21" s="251"/>
      <c r="F21" s="247">
        <v>3</v>
      </c>
      <c r="G21" s="247">
        <v>13</v>
      </c>
      <c r="H21" s="122">
        <v>4.5299217002237118</v>
      </c>
      <c r="I21" s="251"/>
      <c r="J21" s="247">
        <v>2</v>
      </c>
      <c r="K21" s="247">
        <v>11</v>
      </c>
      <c r="L21" s="122">
        <v>4.7356687898089183</v>
      </c>
      <c r="M21" s="251"/>
      <c r="N21" s="247">
        <v>3</v>
      </c>
      <c r="O21" s="247">
        <v>13</v>
      </c>
      <c r="P21" s="122">
        <v>4.6576393917451133</v>
      </c>
      <c r="Q21" s="251"/>
      <c r="R21" s="247">
        <v>2</v>
      </c>
      <c r="S21" s="247">
        <v>12</v>
      </c>
      <c r="T21" s="122">
        <v>4.5627994772760312</v>
      </c>
      <c r="U21" s="251"/>
      <c r="V21" s="247">
        <v>2</v>
      </c>
      <c r="W21" s="247">
        <v>12</v>
      </c>
      <c r="X21" s="97">
        <v>4.5419568637366403E-2</v>
      </c>
      <c r="Y21" s="97">
        <v>-3.6503674603447611E-2</v>
      </c>
    </row>
    <row r="22" spans="1:25" ht="28.35" customHeight="1">
      <c r="A22" s="76" t="s">
        <v>15</v>
      </c>
      <c r="C22" s="96" t="s">
        <v>561</v>
      </c>
      <c r="D22" s="122">
        <v>3.4670410877919005</v>
      </c>
      <c r="E22" s="251"/>
      <c r="F22" s="247">
        <v>1</v>
      </c>
      <c r="G22" s="247">
        <v>8</v>
      </c>
      <c r="H22" s="122">
        <v>3.3547821000292495</v>
      </c>
      <c r="I22" s="251"/>
      <c r="J22" s="247">
        <v>1</v>
      </c>
      <c r="K22" s="247">
        <v>8</v>
      </c>
      <c r="L22" s="122">
        <v>3.4676958261863926</v>
      </c>
      <c r="M22" s="251"/>
      <c r="N22" s="247">
        <v>1</v>
      </c>
      <c r="O22" s="247">
        <v>8</v>
      </c>
      <c r="P22" s="122">
        <v>3.4128197588944427</v>
      </c>
      <c r="Q22" s="251"/>
      <c r="R22" s="247">
        <v>1</v>
      </c>
      <c r="S22" s="247">
        <v>9</v>
      </c>
      <c r="T22" s="122">
        <v>3.4727007299270078</v>
      </c>
      <c r="U22" s="251"/>
      <c r="V22" s="247">
        <v>1</v>
      </c>
      <c r="W22" s="247">
        <v>8</v>
      </c>
      <c r="X22" s="97">
        <v>3.3657544004470186E-2</v>
      </c>
      <c r="Y22" s="97">
        <v>1.4432937580108884E-3</v>
      </c>
    </row>
    <row r="23" spans="1:25" ht="28.35" customHeight="1"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94"/>
      <c r="Y24" s="95"/>
    </row>
    <row r="25" spans="1:25" ht="28.35" customHeight="1">
      <c r="A25" s="161" t="s">
        <v>214</v>
      </c>
      <c r="C25" s="100" t="s">
        <v>562</v>
      </c>
      <c r="D25" s="126">
        <v>5.6407468198604844</v>
      </c>
      <c r="E25" s="249"/>
      <c r="F25" s="249"/>
      <c r="G25" s="250">
        <v>14</v>
      </c>
      <c r="H25" s="126">
        <v>5.6764155239589131</v>
      </c>
      <c r="I25" s="249"/>
      <c r="J25" s="249"/>
      <c r="K25" s="250">
        <v>14</v>
      </c>
      <c r="L25" s="126">
        <v>5.6924932012930372</v>
      </c>
      <c r="M25" s="249"/>
      <c r="N25" s="249"/>
      <c r="O25" s="250">
        <v>14</v>
      </c>
      <c r="P25" s="126">
        <v>5.7696090365031694</v>
      </c>
      <c r="Q25" s="249"/>
      <c r="R25" s="249"/>
      <c r="S25" s="250">
        <v>14</v>
      </c>
      <c r="T25" s="126">
        <v>5.6818590255591053</v>
      </c>
      <c r="U25" s="249"/>
      <c r="V25" s="249"/>
      <c r="W25" s="250">
        <v>14</v>
      </c>
      <c r="X25" s="101">
        <v>2.832364414878219E-3</v>
      </c>
      <c r="Y25" s="101">
        <v>-1.8681051268566451E-3</v>
      </c>
    </row>
    <row r="26" spans="1:25" ht="28.35" customHeight="1"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4.5876786281359143</v>
      </c>
      <c r="E28" s="251"/>
      <c r="F28" s="247"/>
      <c r="G28" s="247"/>
      <c r="H28" s="126">
        <v>4.5854107619421951</v>
      </c>
      <c r="I28" s="251"/>
      <c r="J28" s="247"/>
      <c r="K28" s="247"/>
      <c r="L28" s="126">
        <v>4.58952682571101</v>
      </c>
      <c r="M28" s="251"/>
      <c r="N28" s="247"/>
      <c r="O28" s="247"/>
      <c r="P28" s="126">
        <v>4.6821198371795969</v>
      </c>
      <c r="Q28" s="251"/>
      <c r="R28" s="247"/>
      <c r="S28" s="247"/>
      <c r="T28" s="126">
        <v>4.6095501498103815</v>
      </c>
      <c r="U28" s="251"/>
      <c r="V28" s="247"/>
      <c r="W28" s="247"/>
      <c r="X28" s="105">
        <v>8.9764341353615329E-4</v>
      </c>
      <c r="Y28" s="105">
        <v>4.3628297338189626E-3</v>
      </c>
    </row>
    <row r="29" spans="1:25" ht="28.35" customHeight="1">
      <c r="C29" s="96" t="s">
        <v>28</v>
      </c>
      <c r="D29" s="122">
        <v>3.4094538242772048</v>
      </c>
      <c r="E29" s="255"/>
      <c r="F29" s="255"/>
      <c r="G29" s="255"/>
      <c r="H29" s="122">
        <v>3.3368467373837802</v>
      </c>
      <c r="I29" s="255"/>
      <c r="J29" s="255"/>
      <c r="K29" s="255"/>
      <c r="L29" s="122">
        <v>3.3521274829856686</v>
      </c>
      <c r="M29" s="255"/>
      <c r="N29" s="255"/>
      <c r="O29" s="255"/>
      <c r="P29" s="122">
        <v>3.260012168410805</v>
      </c>
      <c r="Q29" s="255"/>
      <c r="R29" s="255"/>
      <c r="S29" s="255"/>
      <c r="T29" s="122">
        <v>3.3905309669701928</v>
      </c>
      <c r="U29" s="255"/>
      <c r="V29" s="255"/>
      <c r="W29" s="255"/>
      <c r="X29" s="106">
        <v>4.5793968990823775E-3</v>
      </c>
      <c r="Y29" s="106">
        <v>1.1456450919437922E-2</v>
      </c>
    </row>
    <row r="30" spans="1:25" ht="28.35" customHeight="1">
      <c r="C30" s="96" t="s">
        <v>29</v>
      </c>
      <c r="D30" s="122">
        <v>3.3235940990947048</v>
      </c>
      <c r="E30" s="255"/>
      <c r="F30" s="255"/>
      <c r="G30" s="255"/>
      <c r="H30" s="122">
        <v>3.2504665920119447</v>
      </c>
      <c r="I30" s="255"/>
      <c r="J30" s="255"/>
      <c r="K30" s="255"/>
      <c r="L30" s="122">
        <v>3.2212272485954938</v>
      </c>
      <c r="M30" s="255"/>
      <c r="N30" s="255"/>
      <c r="O30" s="255"/>
      <c r="P30" s="122">
        <v>2.943306595002511</v>
      </c>
      <c r="Q30" s="255"/>
      <c r="R30" s="255"/>
      <c r="S30" s="255"/>
      <c r="T30" s="122">
        <v>3.2606994192109902</v>
      </c>
      <c r="U30" s="255"/>
      <c r="V30" s="255"/>
      <c r="W30" s="255"/>
      <c r="X30" s="106">
        <v>-8.9954296064161943E-3</v>
      </c>
      <c r="Y30" s="106">
        <v>1.2253767762801182E-2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212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/>
      <c r="Q37" s="126"/>
      <c r="R37" s="126"/>
      <c r="S37" s="127"/>
      <c r="T37" s="126"/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 t="s">
        <v>563</v>
      </c>
      <c r="Y38" s="105" t="s">
        <v>563</v>
      </c>
    </row>
    <row r="39" spans="1:25">
      <c r="C39" s="171" t="s">
        <v>351</v>
      </c>
    </row>
    <row r="40" spans="1:25">
      <c r="C40" s="171" t="s">
        <v>352</v>
      </c>
    </row>
    <row r="41" spans="1:25">
      <c r="C41" s="171" t="s">
        <v>355</v>
      </c>
    </row>
    <row r="42" spans="1:25">
      <c r="C42" s="171" t="s">
        <v>353</v>
      </c>
    </row>
    <row r="43" spans="1:25">
      <c r="C43" s="171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117" priority="1" operator="notEqual">
      <formula>""" """</formula>
    </cfRule>
    <cfRule type="cellIs" dxfId="11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43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20" bestFit="1" customWidth="1"/>
    <col min="5" max="7" width="7.7109375" style="86" customWidth="1"/>
    <col min="8" max="8" width="13.140625" style="120" bestFit="1" customWidth="1"/>
    <col min="9" max="11" width="7.7109375" style="86" customWidth="1"/>
    <col min="12" max="12" width="13.140625" style="120" bestFit="1" customWidth="1"/>
    <col min="13" max="15" width="7.7109375" style="86" customWidth="1"/>
    <col min="16" max="16" width="13.140625" style="120" bestFit="1" customWidth="1"/>
    <col min="17" max="19" width="7.7109375" style="86" customWidth="1"/>
    <col min="20" max="20" width="13.140625" style="120" bestFit="1" customWidth="1"/>
    <col min="21" max="23" width="7.7109375" style="85" customWidth="1"/>
    <col min="24" max="25" width="9.28515625" style="82" bestFit="1" customWidth="1"/>
    <col min="26" max="16384" width="9.140625" style="76"/>
  </cols>
  <sheetData>
    <row r="1" spans="1:25" ht="15.75">
      <c r="B1" s="77" t="s">
        <v>17</v>
      </c>
      <c r="C1" s="77"/>
      <c r="D1" s="118"/>
      <c r="E1" s="78"/>
      <c r="F1" s="78"/>
      <c r="G1" s="78"/>
      <c r="H1" s="118"/>
      <c r="I1" s="78"/>
      <c r="J1" s="78"/>
      <c r="K1" s="78"/>
      <c r="L1" s="118"/>
      <c r="M1" s="78"/>
      <c r="N1" s="78"/>
      <c r="O1" s="78"/>
      <c r="P1" s="118"/>
      <c r="Q1" s="78"/>
      <c r="R1" s="78"/>
      <c r="S1" s="78"/>
      <c r="T1" s="11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9"/>
      <c r="E2" s="81"/>
      <c r="F2" s="81"/>
      <c r="G2" s="81"/>
      <c r="H2" s="119"/>
      <c r="I2" s="81"/>
      <c r="J2" s="81"/>
      <c r="K2" s="81"/>
      <c r="L2" s="119"/>
      <c r="M2" s="81"/>
      <c r="N2" s="81"/>
      <c r="O2" s="81"/>
      <c r="P2" s="119"/>
      <c r="Q2" s="81"/>
      <c r="R2" s="81"/>
      <c r="S2" s="81"/>
      <c r="T2" s="119"/>
      <c r="U2" s="80"/>
      <c r="V2" s="80"/>
      <c r="W2" s="76"/>
      <c r="Y2" s="83" t="s">
        <v>164</v>
      </c>
    </row>
    <row r="3" spans="1:25" ht="15.75">
      <c r="A3" s="84" t="s">
        <v>104</v>
      </c>
    </row>
    <row r="4" spans="1:25" ht="15.75">
      <c r="A4" s="87" t="s">
        <v>49</v>
      </c>
      <c r="B4" s="394" t="s">
        <v>164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220</v>
      </c>
      <c r="D5" s="400"/>
      <c r="E5" s="393" t="s">
        <v>36</v>
      </c>
      <c r="F5" s="393"/>
      <c r="G5" s="393"/>
      <c r="H5" s="400"/>
      <c r="I5" s="393" t="s">
        <v>36</v>
      </c>
      <c r="J5" s="393"/>
      <c r="K5" s="393"/>
      <c r="L5" s="400"/>
      <c r="M5" s="393" t="s">
        <v>36</v>
      </c>
      <c r="N5" s="393"/>
      <c r="O5" s="393"/>
      <c r="P5" s="400"/>
      <c r="Q5" s="393" t="s">
        <v>36</v>
      </c>
      <c r="R5" s="393"/>
      <c r="S5" s="393"/>
      <c r="T5" s="400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0"/>
      <c r="E6" s="8" t="s">
        <v>37</v>
      </c>
      <c r="F6" s="8" t="s">
        <v>38</v>
      </c>
      <c r="G6" s="8" t="s">
        <v>39</v>
      </c>
      <c r="H6" s="400"/>
      <c r="I6" s="8" t="s">
        <v>37</v>
      </c>
      <c r="J6" s="8" t="s">
        <v>38</v>
      </c>
      <c r="K6" s="8" t="s">
        <v>39</v>
      </c>
      <c r="L6" s="400"/>
      <c r="M6" s="8" t="s">
        <v>37</v>
      </c>
      <c r="N6" s="8" t="s">
        <v>38</v>
      </c>
      <c r="O6" s="8" t="s">
        <v>39</v>
      </c>
      <c r="P6" s="400"/>
      <c r="Q6" s="8" t="s">
        <v>37</v>
      </c>
      <c r="R6" s="8" t="s">
        <v>38</v>
      </c>
      <c r="S6" s="8" t="s">
        <v>39</v>
      </c>
      <c r="T6" s="400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21"/>
      <c r="E7" s="93"/>
      <c r="F7" s="93"/>
      <c r="G7" s="93"/>
      <c r="H7" s="121"/>
      <c r="I7" s="93"/>
      <c r="J7" s="93"/>
      <c r="K7" s="93"/>
      <c r="L7" s="121"/>
      <c r="M7" s="93"/>
      <c r="N7" s="93"/>
      <c r="O7" s="93"/>
      <c r="P7" s="121"/>
      <c r="Q7" s="93"/>
      <c r="R7" s="93"/>
      <c r="S7" s="93"/>
      <c r="T7" s="121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54">
        <v>5215.8736147426362</v>
      </c>
      <c r="E8" s="247">
        <v>3</v>
      </c>
      <c r="F8" s="247">
        <v>3</v>
      </c>
      <c r="G8" s="247">
        <v>3</v>
      </c>
      <c r="H8" s="154">
        <v>5138.5729700499814</v>
      </c>
      <c r="I8" s="247">
        <v>3</v>
      </c>
      <c r="J8" s="247">
        <v>3</v>
      </c>
      <c r="K8" s="247">
        <v>3</v>
      </c>
      <c r="L8" s="154">
        <v>5214.0969705644147</v>
      </c>
      <c r="M8" s="247">
        <v>3</v>
      </c>
      <c r="N8" s="247">
        <v>3</v>
      </c>
      <c r="O8" s="247">
        <v>3</v>
      </c>
      <c r="P8" s="154">
        <v>4702.0986321919072</v>
      </c>
      <c r="Q8" s="247">
        <v>3</v>
      </c>
      <c r="R8" s="247">
        <v>3</v>
      </c>
      <c r="S8" s="247">
        <v>3</v>
      </c>
      <c r="T8" s="154">
        <v>5095.7451791260437</v>
      </c>
      <c r="U8" s="247">
        <v>2</v>
      </c>
      <c r="V8" s="247">
        <v>2</v>
      </c>
      <c r="W8" s="247">
        <v>2</v>
      </c>
      <c r="X8" s="97">
        <v>1.469746580512199E-2</v>
      </c>
      <c r="Y8" s="97">
        <v>-2.2698425462071903E-2</v>
      </c>
    </row>
    <row r="9" spans="1:25" ht="28.35" customHeight="1">
      <c r="A9" s="76" t="s">
        <v>7</v>
      </c>
      <c r="B9" s="398"/>
      <c r="C9" s="96" t="s">
        <v>550</v>
      </c>
      <c r="D9" s="154">
        <v>5131.6508435314772</v>
      </c>
      <c r="E9" s="247">
        <v>2</v>
      </c>
      <c r="F9" s="247">
        <v>2</v>
      </c>
      <c r="G9" s="247">
        <v>2</v>
      </c>
      <c r="H9" s="154">
        <v>5133.9375177175034</v>
      </c>
      <c r="I9" s="247">
        <v>2</v>
      </c>
      <c r="J9" s="247">
        <v>2</v>
      </c>
      <c r="K9" s="247">
        <v>2</v>
      </c>
      <c r="L9" s="154">
        <v>5142.5546580201108</v>
      </c>
      <c r="M9" s="247">
        <v>2</v>
      </c>
      <c r="N9" s="247">
        <v>2</v>
      </c>
      <c r="O9" s="247">
        <v>2</v>
      </c>
      <c r="P9" s="154">
        <v>5394.2435225448453</v>
      </c>
      <c r="Q9" s="247">
        <v>4</v>
      </c>
      <c r="R9" s="247">
        <v>4</v>
      </c>
      <c r="S9" s="247">
        <v>4</v>
      </c>
      <c r="T9" s="154">
        <v>5322.4220456224102</v>
      </c>
      <c r="U9" s="247">
        <v>3</v>
      </c>
      <c r="V9" s="247">
        <v>3</v>
      </c>
      <c r="W9" s="247">
        <v>3</v>
      </c>
      <c r="X9" s="97">
        <v>1.6784661427742265E-3</v>
      </c>
      <c r="Y9" s="97">
        <v>3.4976271437734852E-2</v>
      </c>
    </row>
    <row r="10" spans="1:25" ht="28.35" customHeight="1">
      <c r="A10" s="76" t="s">
        <v>8</v>
      </c>
      <c r="B10" s="398"/>
      <c r="C10" s="96" t="s">
        <v>551</v>
      </c>
      <c r="D10" s="154">
        <v>2699.5993421534167</v>
      </c>
      <c r="E10" s="247">
        <v>1</v>
      </c>
      <c r="F10" s="247">
        <v>1</v>
      </c>
      <c r="G10" s="247">
        <v>1</v>
      </c>
      <c r="H10" s="154">
        <v>2606.6209290459747</v>
      </c>
      <c r="I10" s="247">
        <v>1</v>
      </c>
      <c r="J10" s="247">
        <v>1</v>
      </c>
      <c r="K10" s="247">
        <v>1</v>
      </c>
      <c r="L10" s="154">
        <v>2917.6515484319739</v>
      </c>
      <c r="M10" s="247">
        <v>1</v>
      </c>
      <c r="N10" s="247">
        <v>1</v>
      </c>
      <c r="O10" s="247">
        <v>1</v>
      </c>
      <c r="P10" s="154">
        <v>2738.739480264815</v>
      </c>
      <c r="Q10" s="247">
        <v>2</v>
      </c>
      <c r="R10" s="247">
        <v>2</v>
      </c>
      <c r="S10" s="247">
        <v>2</v>
      </c>
      <c r="T10" s="154">
        <v>2723.9751212626038</v>
      </c>
      <c r="U10" s="247">
        <v>1</v>
      </c>
      <c r="V10" s="247">
        <v>1</v>
      </c>
      <c r="W10" s="247">
        <v>1</v>
      </c>
      <c r="X10" s="97">
        <v>0.11932330317774165</v>
      </c>
      <c r="Y10" s="97">
        <v>-6.6380931360174644E-2</v>
      </c>
    </row>
    <row r="11" spans="1:25" ht="28.35" customHeight="1">
      <c r="A11" s="76" t="s">
        <v>9</v>
      </c>
      <c r="B11" s="398"/>
      <c r="C11" s="96" t="s">
        <v>552</v>
      </c>
      <c r="D11" s="154">
        <v>6414.9266446202364</v>
      </c>
      <c r="E11" s="247">
        <v>6</v>
      </c>
      <c r="F11" s="247">
        <v>6</v>
      </c>
      <c r="G11" s="247">
        <v>6</v>
      </c>
      <c r="H11" s="154">
        <v>6340.8049059613577</v>
      </c>
      <c r="I11" s="247">
        <v>5</v>
      </c>
      <c r="J11" s="247">
        <v>5</v>
      </c>
      <c r="K11" s="247">
        <v>5</v>
      </c>
      <c r="L11" s="154">
        <v>7129.272850876805</v>
      </c>
      <c r="M11" s="247">
        <v>6</v>
      </c>
      <c r="N11" s="247">
        <v>7</v>
      </c>
      <c r="O11" s="247">
        <v>7</v>
      </c>
      <c r="P11" s="154">
        <v>7540.593420166957</v>
      </c>
      <c r="Q11" s="247">
        <v>7</v>
      </c>
      <c r="R11" s="247">
        <v>7</v>
      </c>
      <c r="S11" s="247">
        <v>7</v>
      </c>
      <c r="T11" s="154">
        <v>7552.1357081341066</v>
      </c>
      <c r="U11" s="247">
        <v>6</v>
      </c>
      <c r="V11" s="247">
        <v>6</v>
      </c>
      <c r="W11" s="247">
        <v>6</v>
      </c>
      <c r="X11" s="97">
        <v>0.12434824231449904</v>
      </c>
      <c r="Y11" s="97">
        <v>5.9313602677627308E-2</v>
      </c>
    </row>
    <row r="12" spans="1:25" ht="28.35" customHeight="1">
      <c r="A12" s="76" t="s">
        <v>10</v>
      </c>
      <c r="B12" s="398"/>
      <c r="C12" s="96" t="s">
        <v>553</v>
      </c>
      <c r="D12" s="154">
        <v>8532.0665002399746</v>
      </c>
      <c r="E12" s="247">
        <v>7</v>
      </c>
      <c r="F12" s="247">
        <v>8</v>
      </c>
      <c r="G12" s="247">
        <v>8</v>
      </c>
      <c r="H12" s="154">
        <v>10791.044183022559</v>
      </c>
      <c r="I12" s="247">
        <v>8</v>
      </c>
      <c r="J12" s="247">
        <v>9</v>
      </c>
      <c r="K12" s="247">
        <v>9</v>
      </c>
      <c r="L12" s="154">
        <v>8013.6319520683655</v>
      </c>
      <c r="M12" s="247">
        <v>7</v>
      </c>
      <c r="N12" s="247">
        <v>8</v>
      </c>
      <c r="O12" s="247">
        <v>8</v>
      </c>
      <c r="P12" s="154">
        <v>11582.494258867713</v>
      </c>
      <c r="Q12" s="247">
        <v>8</v>
      </c>
      <c r="R12" s="247">
        <v>9</v>
      </c>
      <c r="S12" s="247">
        <v>9</v>
      </c>
      <c r="T12" s="154">
        <v>9584.0246153118569</v>
      </c>
      <c r="U12" s="247">
        <v>8</v>
      </c>
      <c r="V12" s="247">
        <v>9</v>
      </c>
      <c r="W12" s="247">
        <v>9</v>
      </c>
      <c r="X12" s="97">
        <v>-0.25738123056931494</v>
      </c>
      <c r="Y12" s="97">
        <v>0.19596515944785353</v>
      </c>
    </row>
    <row r="13" spans="1:25" ht="28.35" customHeight="1">
      <c r="A13" s="76" t="s">
        <v>11</v>
      </c>
      <c r="B13" s="398"/>
      <c r="C13" s="96" t="s">
        <v>554</v>
      </c>
      <c r="D13" s="154">
        <v>6060.7251725659917</v>
      </c>
      <c r="E13" s="247">
        <v>4</v>
      </c>
      <c r="F13" s="247">
        <v>4</v>
      </c>
      <c r="G13" s="247">
        <v>4</v>
      </c>
      <c r="H13" s="154">
        <v>6512.9425773058601</v>
      </c>
      <c r="I13" s="247">
        <v>6</v>
      </c>
      <c r="J13" s="247">
        <v>6</v>
      </c>
      <c r="K13" s="247">
        <v>6</v>
      </c>
      <c r="L13" s="154">
        <v>6517.5486918934303</v>
      </c>
      <c r="M13" s="247">
        <v>4</v>
      </c>
      <c r="N13" s="247">
        <v>4</v>
      </c>
      <c r="O13" s="247">
        <v>4</v>
      </c>
      <c r="P13" s="154">
        <v>5785.1767531033183</v>
      </c>
      <c r="Q13" s="247">
        <v>5</v>
      </c>
      <c r="R13" s="247">
        <v>5</v>
      </c>
      <c r="S13" s="247">
        <v>5</v>
      </c>
      <c r="T13" s="154">
        <v>6058.3164344033412</v>
      </c>
      <c r="U13" s="247">
        <v>4</v>
      </c>
      <c r="V13" s="247">
        <v>4</v>
      </c>
      <c r="W13" s="247">
        <v>4</v>
      </c>
      <c r="X13" s="97">
        <v>7.0722481165730322E-4</v>
      </c>
      <c r="Y13" s="97">
        <v>-7.0460886323915783E-2</v>
      </c>
    </row>
    <row r="14" spans="1:25" ht="28.35" customHeight="1">
      <c r="A14" s="76" t="s">
        <v>13</v>
      </c>
      <c r="B14" s="398"/>
      <c r="C14" s="96" t="s">
        <v>555</v>
      </c>
      <c r="D14" s="154">
        <v>6292.1744564924666</v>
      </c>
      <c r="E14" s="247">
        <v>5</v>
      </c>
      <c r="F14" s="247">
        <v>5</v>
      </c>
      <c r="G14" s="247">
        <v>5</v>
      </c>
      <c r="H14" s="154">
        <v>6291.7922604835385</v>
      </c>
      <c r="I14" s="247">
        <v>4</v>
      </c>
      <c r="J14" s="247">
        <v>4</v>
      </c>
      <c r="K14" s="247">
        <v>4</v>
      </c>
      <c r="L14" s="154">
        <v>6573.044271689404</v>
      </c>
      <c r="M14" s="247">
        <v>5</v>
      </c>
      <c r="N14" s="247">
        <v>5</v>
      </c>
      <c r="O14" s="247">
        <v>5</v>
      </c>
      <c r="P14" s="154">
        <v>7005.0784008230376</v>
      </c>
      <c r="Q14" s="247">
        <v>6</v>
      </c>
      <c r="R14" s="247">
        <v>6</v>
      </c>
      <c r="S14" s="247">
        <v>6</v>
      </c>
      <c r="T14" s="154">
        <v>6626.8160057121568</v>
      </c>
      <c r="U14" s="247">
        <v>5</v>
      </c>
      <c r="V14" s="247">
        <v>5</v>
      </c>
      <c r="W14" s="247">
        <v>5</v>
      </c>
      <c r="X14" s="97">
        <v>4.4701414090275504E-2</v>
      </c>
      <c r="Y14" s="97">
        <v>8.1806438234945933E-3</v>
      </c>
    </row>
    <row r="15" spans="1:25" ht="28.35" customHeight="1" thickBot="1">
      <c r="A15" s="76" t="s">
        <v>16</v>
      </c>
      <c r="B15" s="399"/>
      <c r="C15" s="98" t="s">
        <v>556</v>
      </c>
      <c r="D15" s="155">
        <v>9772.5681161607044</v>
      </c>
      <c r="E15" s="248">
        <v>8</v>
      </c>
      <c r="F15" s="248">
        <v>9</v>
      </c>
      <c r="G15" s="248">
        <v>9</v>
      </c>
      <c r="H15" s="155">
        <v>8741.15502881881</v>
      </c>
      <c r="I15" s="248">
        <v>7</v>
      </c>
      <c r="J15" s="248">
        <v>8</v>
      </c>
      <c r="K15" s="248">
        <v>8</v>
      </c>
      <c r="L15" s="155">
        <v>9416.1781272252756</v>
      </c>
      <c r="M15" s="248">
        <v>8</v>
      </c>
      <c r="N15" s="248">
        <v>9</v>
      </c>
      <c r="O15" s="248">
        <v>9</v>
      </c>
      <c r="P15" s="155">
        <v>0</v>
      </c>
      <c r="Q15" s="248">
        <v>1</v>
      </c>
      <c r="R15" s="248">
        <v>1</v>
      </c>
      <c r="S15" s="248">
        <v>1</v>
      </c>
      <c r="T15" s="155">
        <v>8403.5380815021854</v>
      </c>
      <c r="U15" s="248">
        <v>7</v>
      </c>
      <c r="V15" s="248">
        <v>8</v>
      </c>
      <c r="W15" s="248">
        <v>8</v>
      </c>
      <c r="X15" s="99">
        <v>7.7223558692298022E-2</v>
      </c>
      <c r="Y15" s="99">
        <v>-0.10754257534648948</v>
      </c>
    </row>
    <row r="16" spans="1:25" ht="28.35" customHeight="1" thickTop="1">
      <c r="A16" s="76" t="s">
        <v>3</v>
      </c>
      <c r="C16" s="100" t="s">
        <v>557</v>
      </c>
      <c r="D16" s="156">
        <v>7694.8242859591819</v>
      </c>
      <c r="E16" s="249"/>
      <c r="F16" s="250">
        <v>7</v>
      </c>
      <c r="G16" s="250">
        <v>7</v>
      </c>
      <c r="H16" s="156">
        <v>7478.9433616256729</v>
      </c>
      <c r="I16" s="249"/>
      <c r="J16" s="250">
        <v>7</v>
      </c>
      <c r="K16" s="250">
        <v>7</v>
      </c>
      <c r="L16" s="156">
        <v>6847.2599851031591</v>
      </c>
      <c r="M16" s="249"/>
      <c r="N16" s="250">
        <v>6</v>
      </c>
      <c r="O16" s="250">
        <v>6</v>
      </c>
      <c r="P16" s="156">
        <v>8230.8336568294581</v>
      </c>
      <c r="Q16" s="249"/>
      <c r="R16" s="250">
        <v>8</v>
      </c>
      <c r="S16" s="250">
        <v>8</v>
      </c>
      <c r="T16" s="156">
        <v>8180.3015660371548</v>
      </c>
      <c r="U16" s="249"/>
      <c r="V16" s="250">
        <v>7</v>
      </c>
      <c r="W16" s="250">
        <v>7</v>
      </c>
      <c r="X16" s="101">
        <v>-8.4461580463848662E-2</v>
      </c>
      <c r="Y16" s="101">
        <v>0.19468248377221675</v>
      </c>
    </row>
    <row r="17" spans="1:25" ht="28.35" customHeight="1">
      <c r="A17" s="76" t="s">
        <v>12</v>
      </c>
      <c r="C17" s="96" t="s">
        <v>558</v>
      </c>
      <c r="D17" s="154">
        <v>11203.35062234961</v>
      </c>
      <c r="E17" s="251"/>
      <c r="F17" s="247">
        <v>10</v>
      </c>
      <c r="G17" s="247">
        <v>10</v>
      </c>
      <c r="H17" s="154">
        <v>11572.473400788864</v>
      </c>
      <c r="I17" s="251"/>
      <c r="J17" s="247">
        <v>10</v>
      </c>
      <c r="K17" s="247">
        <v>10</v>
      </c>
      <c r="L17" s="154">
        <v>11676.016237644222</v>
      </c>
      <c r="M17" s="251"/>
      <c r="N17" s="247">
        <v>10</v>
      </c>
      <c r="O17" s="247">
        <v>10</v>
      </c>
      <c r="P17" s="154">
        <v>11846.116055988297</v>
      </c>
      <c r="Q17" s="251"/>
      <c r="R17" s="247">
        <v>10</v>
      </c>
      <c r="S17" s="247">
        <v>10</v>
      </c>
      <c r="T17" s="154">
        <v>11756.506675690904</v>
      </c>
      <c r="U17" s="251"/>
      <c r="V17" s="247">
        <v>10</v>
      </c>
      <c r="W17" s="247">
        <v>10</v>
      </c>
      <c r="X17" s="97">
        <v>8.9473385048610687E-3</v>
      </c>
      <c r="Y17" s="97">
        <v>6.8936558847165763E-3</v>
      </c>
    </row>
    <row r="18" spans="1:25" ht="28.35" customHeight="1">
      <c r="D18" s="157"/>
      <c r="E18" s="252"/>
      <c r="F18" s="252"/>
      <c r="G18" s="252"/>
      <c r="H18" s="157"/>
      <c r="I18" s="252"/>
      <c r="J18" s="252"/>
      <c r="K18" s="252"/>
      <c r="L18" s="157"/>
      <c r="M18" s="252"/>
      <c r="N18" s="252"/>
      <c r="O18" s="252"/>
      <c r="P18" s="157"/>
      <c r="Q18" s="252"/>
      <c r="R18" s="252"/>
      <c r="S18" s="252"/>
      <c r="T18" s="157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8"/>
      <c r="E19" s="236"/>
      <c r="F19" s="236"/>
      <c r="G19" s="236"/>
      <c r="H19" s="158"/>
      <c r="I19" s="236"/>
      <c r="J19" s="236"/>
      <c r="K19" s="236"/>
      <c r="L19" s="158"/>
      <c r="M19" s="236"/>
      <c r="N19" s="236"/>
      <c r="O19" s="236"/>
      <c r="P19" s="158"/>
      <c r="Q19" s="236"/>
      <c r="R19" s="236"/>
      <c r="S19" s="236"/>
      <c r="T19" s="158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56">
        <v>17820.563910671386</v>
      </c>
      <c r="E20" s="249"/>
      <c r="F20" s="250">
        <v>2</v>
      </c>
      <c r="G20" s="250">
        <v>12</v>
      </c>
      <c r="H20" s="156">
        <v>18165.921434242238</v>
      </c>
      <c r="I20" s="249"/>
      <c r="J20" s="250">
        <v>2</v>
      </c>
      <c r="K20" s="250">
        <v>12</v>
      </c>
      <c r="L20" s="156">
        <v>18276.965535134332</v>
      </c>
      <c r="M20" s="249"/>
      <c r="N20" s="250">
        <v>2</v>
      </c>
      <c r="O20" s="250">
        <v>12</v>
      </c>
      <c r="P20" s="156">
        <v>17629.354024839969</v>
      </c>
      <c r="Q20" s="249"/>
      <c r="R20" s="250">
        <v>1</v>
      </c>
      <c r="S20" s="250">
        <v>11</v>
      </c>
      <c r="T20" s="156">
        <v>17478.257204695958</v>
      </c>
      <c r="U20" s="249"/>
      <c r="V20" s="250">
        <v>1</v>
      </c>
      <c r="W20" s="250">
        <v>11</v>
      </c>
      <c r="X20" s="101">
        <v>6.1127700730214674E-3</v>
      </c>
      <c r="Y20" s="101">
        <v>-4.3700270096969529E-2</v>
      </c>
    </row>
    <row r="21" spans="1:25" ht="28.35" customHeight="1">
      <c r="A21" s="76" t="s">
        <v>14</v>
      </c>
      <c r="C21" s="96" t="s">
        <v>560</v>
      </c>
      <c r="D21" s="154">
        <v>17836.721563283863</v>
      </c>
      <c r="E21" s="251"/>
      <c r="F21" s="247">
        <v>3</v>
      </c>
      <c r="G21" s="247">
        <v>13</v>
      </c>
      <c r="H21" s="154">
        <v>19379.038993948889</v>
      </c>
      <c r="I21" s="251"/>
      <c r="J21" s="247">
        <v>3</v>
      </c>
      <c r="K21" s="247">
        <v>13</v>
      </c>
      <c r="L21" s="154">
        <v>18840.846162054127</v>
      </c>
      <c r="M21" s="251"/>
      <c r="N21" s="247">
        <v>3</v>
      </c>
      <c r="O21" s="247">
        <v>13</v>
      </c>
      <c r="P21" s="154">
        <v>19282.433763918671</v>
      </c>
      <c r="Q21" s="251"/>
      <c r="R21" s="247">
        <v>3</v>
      </c>
      <c r="S21" s="247">
        <v>13</v>
      </c>
      <c r="T21" s="154">
        <v>19357.434409977213</v>
      </c>
      <c r="U21" s="251"/>
      <c r="V21" s="247">
        <v>3</v>
      </c>
      <c r="W21" s="247">
        <v>13</v>
      </c>
      <c r="X21" s="97">
        <v>-2.7771905101321659E-2</v>
      </c>
      <c r="Y21" s="97">
        <v>2.7418526932378784E-2</v>
      </c>
    </row>
    <row r="22" spans="1:25" ht="28.35" customHeight="1">
      <c r="A22" s="76" t="s">
        <v>15</v>
      </c>
      <c r="C22" s="96" t="s">
        <v>561</v>
      </c>
      <c r="D22" s="154">
        <v>16753.274320498433</v>
      </c>
      <c r="E22" s="251"/>
      <c r="F22" s="247">
        <v>1</v>
      </c>
      <c r="G22" s="247">
        <v>11</v>
      </c>
      <c r="H22" s="154">
        <v>17741.291823479816</v>
      </c>
      <c r="I22" s="251"/>
      <c r="J22" s="247">
        <v>1</v>
      </c>
      <c r="K22" s="247">
        <v>11</v>
      </c>
      <c r="L22" s="154">
        <v>17125.537469662053</v>
      </c>
      <c r="M22" s="251"/>
      <c r="N22" s="247">
        <v>1</v>
      </c>
      <c r="O22" s="247">
        <v>11</v>
      </c>
      <c r="P22" s="154">
        <v>18306.242730333328</v>
      </c>
      <c r="Q22" s="251"/>
      <c r="R22" s="247">
        <v>2</v>
      </c>
      <c r="S22" s="247">
        <v>12</v>
      </c>
      <c r="T22" s="154">
        <v>18046.123120066288</v>
      </c>
      <c r="U22" s="251"/>
      <c r="V22" s="247">
        <v>2</v>
      </c>
      <c r="W22" s="247">
        <v>12</v>
      </c>
      <c r="X22" s="97">
        <v>-3.4707413639565976E-2</v>
      </c>
      <c r="Y22" s="97">
        <v>5.3755139191108858E-2</v>
      </c>
    </row>
    <row r="23" spans="1:25" ht="28.35" customHeight="1">
      <c r="D23" s="157"/>
      <c r="E23" s="253"/>
      <c r="F23" s="253"/>
      <c r="G23" s="253"/>
      <c r="H23" s="159"/>
      <c r="I23" s="253"/>
      <c r="J23" s="253"/>
      <c r="K23" s="253"/>
      <c r="L23" s="159"/>
      <c r="M23" s="253"/>
      <c r="N23" s="253"/>
      <c r="O23" s="253"/>
      <c r="P23" s="159"/>
      <c r="Q23" s="253"/>
      <c r="R23" s="253"/>
      <c r="S23" s="253"/>
      <c r="T23" s="159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58"/>
      <c r="E24" s="236"/>
      <c r="F24" s="236"/>
      <c r="G24" s="236"/>
      <c r="H24" s="158"/>
      <c r="I24" s="236"/>
      <c r="J24" s="236"/>
      <c r="K24" s="236"/>
      <c r="L24" s="158"/>
      <c r="M24" s="236"/>
      <c r="N24" s="236"/>
      <c r="O24" s="236"/>
      <c r="P24" s="158"/>
      <c r="Q24" s="236"/>
      <c r="R24" s="236"/>
      <c r="S24" s="236"/>
      <c r="T24" s="158"/>
      <c r="U24" s="236"/>
      <c r="V24" s="236"/>
      <c r="W24" s="236"/>
      <c r="X24" s="94"/>
      <c r="Y24" s="95"/>
    </row>
    <row r="25" spans="1:25" ht="28.35" customHeight="1">
      <c r="A25" s="161" t="s">
        <v>214</v>
      </c>
      <c r="C25" s="100" t="s">
        <v>562</v>
      </c>
      <c r="D25" s="156">
        <v>67606.196670089077</v>
      </c>
      <c r="E25" s="249"/>
      <c r="F25" s="249"/>
      <c r="G25" s="250">
        <v>14</v>
      </c>
      <c r="H25" s="156">
        <v>65752.279216221286</v>
      </c>
      <c r="I25" s="249"/>
      <c r="J25" s="249"/>
      <c r="K25" s="250">
        <v>14</v>
      </c>
      <c r="L25" s="156">
        <v>63672.971967799065</v>
      </c>
      <c r="M25" s="249"/>
      <c r="N25" s="249"/>
      <c r="O25" s="250">
        <v>14</v>
      </c>
      <c r="P25" s="156">
        <v>67454.373237743974</v>
      </c>
      <c r="Q25" s="249"/>
      <c r="R25" s="249"/>
      <c r="S25" s="250">
        <v>14</v>
      </c>
      <c r="T25" s="156">
        <v>65263.801363809755</v>
      </c>
      <c r="U25" s="249"/>
      <c r="V25" s="249"/>
      <c r="W25" s="250">
        <v>14</v>
      </c>
      <c r="X25" s="101">
        <v>-3.1623348623164516E-2</v>
      </c>
      <c r="Y25" s="101">
        <v>2.4984374795874231E-2</v>
      </c>
    </row>
    <row r="26" spans="1:25" ht="28.35" customHeight="1">
      <c r="D26" s="157"/>
      <c r="E26" s="254"/>
      <c r="F26" s="254"/>
      <c r="G26" s="254"/>
      <c r="H26" s="157"/>
      <c r="I26" s="254"/>
      <c r="J26" s="254"/>
      <c r="K26" s="254"/>
      <c r="L26" s="157"/>
      <c r="M26" s="254"/>
      <c r="N26" s="254"/>
      <c r="O26" s="254"/>
      <c r="P26" s="157"/>
      <c r="Q26" s="254"/>
      <c r="R26" s="254"/>
      <c r="S26" s="254"/>
      <c r="T26" s="157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58"/>
      <c r="E27" s="236"/>
      <c r="F27" s="236"/>
      <c r="G27" s="236"/>
      <c r="H27" s="158"/>
      <c r="I27" s="236"/>
      <c r="J27" s="236"/>
      <c r="K27" s="236"/>
      <c r="L27" s="158"/>
      <c r="M27" s="236"/>
      <c r="N27" s="236"/>
      <c r="O27" s="236"/>
      <c r="P27" s="158"/>
      <c r="Q27" s="236"/>
      <c r="R27" s="236"/>
      <c r="S27" s="236"/>
      <c r="T27" s="158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240" t="s">
        <v>27</v>
      </c>
      <c r="D28" s="156">
        <v>177499.40103559414</v>
      </c>
      <c r="E28" s="251"/>
      <c r="F28" s="247"/>
      <c r="G28" s="247"/>
      <c r="H28" s="156">
        <v>178232.72613335369</v>
      </c>
      <c r="I28" s="251"/>
      <c r="J28" s="247"/>
      <c r="K28" s="247"/>
      <c r="L28" s="156">
        <v>174513.11071121923</v>
      </c>
      <c r="M28" s="251"/>
      <c r="N28" s="247"/>
      <c r="O28" s="247"/>
      <c r="P28" s="156">
        <v>173654.70424574174</v>
      </c>
      <c r="Q28" s="251"/>
      <c r="R28" s="247"/>
      <c r="S28" s="247"/>
      <c r="T28" s="156">
        <v>175437.95752488417</v>
      </c>
      <c r="U28" s="251"/>
      <c r="V28" s="247"/>
      <c r="W28" s="247"/>
      <c r="X28" s="105">
        <v>-2.0869430114374476E-2</v>
      </c>
      <c r="Y28" s="105">
        <v>5.2995835665055058E-3</v>
      </c>
    </row>
    <row r="29" spans="1:25" ht="28.35" customHeight="1">
      <c r="C29" s="96" t="s">
        <v>28</v>
      </c>
      <c r="D29" s="154">
        <v>8113.4453930995787</v>
      </c>
      <c r="E29" s="255"/>
      <c r="F29" s="255"/>
      <c r="G29" s="255"/>
      <c r="H29" s="154">
        <v>8110.0491952222419</v>
      </c>
      <c r="I29" s="255"/>
      <c r="J29" s="255"/>
      <c r="K29" s="255"/>
      <c r="L29" s="154">
        <v>7571.4524014725848</v>
      </c>
      <c r="M29" s="255"/>
      <c r="N29" s="255"/>
      <c r="O29" s="255"/>
      <c r="P29" s="154">
        <v>7885.7135384982075</v>
      </c>
      <c r="Q29" s="255"/>
      <c r="R29" s="255"/>
      <c r="S29" s="255"/>
      <c r="T29" s="154">
        <v>8291.9198237696692</v>
      </c>
      <c r="U29" s="255"/>
      <c r="V29" s="255"/>
      <c r="W29" s="255"/>
      <c r="X29" s="106">
        <v>-6.6411039043629105E-2</v>
      </c>
      <c r="Y29" s="106">
        <v>9.5155775153121125E-2</v>
      </c>
    </row>
    <row r="30" spans="1:25" ht="28.35" customHeight="1">
      <c r="C30" s="96" t="s">
        <v>29</v>
      </c>
      <c r="D30" s="154">
        <v>6176.4498145292291</v>
      </c>
      <c r="E30" s="255"/>
      <c r="F30" s="255"/>
      <c r="G30" s="255"/>
      <c r="H30" s="154">
        <v>6316.2985832224476</v>
      </c>
      <c r="I30" s="255"/>
      <c r="J30" s="255"/>
      <c r="K30" s="255"/>
      <c r="L30" s="154">
        <v>6545.2964817914171</v>
      </c>
      <c r="M30" s="255"/>
      <c r="N30" s="255"/>
      <c r="O30" s="255"/>
      <c r="P30" s="154">
        <v>5589.7101378240823</v>
      </c>
      <c r="Q30" s="255"/>
      <c r="R30" s="255"/>
      <c r="S30" s="255"/>
      <c r="T30" s="154">
        <v>6342.566220057749</v>
      </c>
      <c r="U30" s="255"/>
      <c r="V30" s="255"/>
      <c r="W30" s="255"/>
      <c r="X30" s="106">
        <v>3.6255078120790651E-2</v>
      </c>
      <c r="Y30" s="106">
        <v>-3.0973426841343299E-2</v>
      </c>
    </row>
    <row r="31" spans="1:25" ht="28.35" customHeight="1">
      <c r="B31" s="171" t="s">
        <v>388</v>
      </c>
      <c r="D31" s="157"/>
      <c r="E31" s="132"/>
      <c r="F31" s="132"/>
      <c r="G31" s="132"/>
      <c r="H31" s="157"/>
      <c r="I31" s="132"/>
      <c r="J31" s="132"/>
      <c r="K31" s="132"/>
      <c r="L31" s="157"/>
      <c r="M31" s="132"/>
      <c r="N31" s="132"/>
      <c r="O31" s="132"/>
      <c r="P31" s="157"/>
      <c r="Q31" s="132"/>
      <c r="R31" s="132"/>
      <c r="S31" s="132"/>
      <c r="T31" s="157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60"/>
      <c r="E32" s="129"/>
      <c r="F32" s="129"/>
      <c r="G32" s="129"/>
      <c r="H32" s="158"/>
      <c r="I32" s="129"/>
      <c r="J32" s="129"/>
      <c r="K32" s="129"/>
      <c r="L32" s="129"/>
      <c r="M32" s="160" t="s">
        <v>212</v>
      </c>
      <c r="N32" s="129"/>
      <c r="O32" s="129"/>
      <c r="P32" s="158"/>
      <c r="Q32" s="129"/>
      <c r="R32" s="129"/>
      <c r="S32" s="129"/>
      <c r="T32" s="158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56" t="s">
        <v>4</v>
      </c>
      <c r="E33" s="122"/>
      <c r="F33" s="122"/>
      <c r="G33" s="123"/>
      <c r="H33" s="156" t="s">
        <v>4</v>
      </c>
      <c r="I33" s="122"/>
      <c r="J33" s="122"/>
      <c r="K33" s="123"/>
      <c r="L33" s="156" t="s">
        <v>4</v>
      </c>
      <c r="M33" s="122"/>
      <c r="N33" s="122"/>
      <c r="O33" s="123"/>
      <c r="P33" s="156" t="s">
        <v>4</v>
      </c>
      <c r="Q33" s="122"/>
      <c r="R33" s="122"/>
      <c r="S33" s="123"/>
      <c r="T33" s="15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56" t="s">
        <v>4</v>
      </c>
      <c r="E34" s="126"/>
      <c r="F34" s="126"/>
      <c r="G34" s="127"/>
      <c r="H34" s="156" t="s">
        <v>4</v>
      </c>
      <c r="I34" s="126"/>
      <c r="J34" s="126"/>
      <c r="K34" s="127"/>
      <c r="L34" s="156" t="s">
        <v>4</v>
      </c>
      <c r="M34" s="126"/>
      <c r="N34" s="126"/>
      <c r="O34" s="127"/>
      <c r="P34" s="156" t="s">
        <v>4</v>
      </c>
      <c r="Q34" s="126"/>
      <c r="R34" s="126"/>
      <c r="S34" s="127"/>
      <c r="T34" s="15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56" t="s">
        <v>4</v>
      </c>
      <c r="E35" s="126"/>
      <c r="F35" s="126"/>
      <c r="G35" s="127"/>
      <c r="H35" s="156" t="s">
        <v>4</v>
      </c>
      <c r="I35" s="126"/>
      <c r="J35" s="126"/>
      <c r="K35" s="127"/>
      <c r="L35" s="156" t="s">
        <v>4</v>
      </c>
      <c r="M35" s="126"/>
      <c r="N35" s="126"/>
      <c r="O35" s="127"/>
      <c r="P35" s="156" t="s">
        <v>4</v>
      </c>
      <c r="Q35" s="126"/>
      <c r="R35" s="126"/>
      <c r="S35" s="127"/>
      <c r="T35" s="15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56" t="s">
        <v>4</v>
      </c>
      <c r="E36" s="126"/>
      <c r="F36" s="126"/>
      <c r="G36" s="127"/>
      <c r="H36" s="156" t="s">
        <v>4</v>
      </c>
      <c r="I36" s="126"/>
      <c r="J36" s="126"/>
      <c r="K36" s="127"/>
      <c r="L36" s="156" t="s">
        <v>4</v>
      </c>
      <c r="M36" s="126"/>
      <c r="N36" s="126"/>
      <c r="O36" s="127"/>
      <c r="P36" s="156" t="s">
        <v>4</v>
      </c>
      <c r="Q36" s="126"/>
      <c r="R36" s="126"/>
      <c r="S36" s="127"/>
      <c r="T36" s="15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56" t="s">
        <v>4</v>
      </c>
      <c r="E37" s="126"/>
      <c r="F37" s="126"/>
      <c r="G37" s="127"/>
      <c r="H37" s="156" t="s">
        <v>4</v>
      </c>
      <c r="I37" s="126"/>
      <c r="J37" s="126"/>
      <c r="K37" s="127"/>
      <c r="L37" s="156" t="s">
        <v>4</v>
      </c>
      <c r="M37" s="126"/>
      <c r="N37" s="126"/>
      <c r="O37" s="127"/>
      <c r="P37" s="156" t="s">
        <v>4</v>
      </c>
      <c r="Q37" s="126"/>
      <c r="R37" s="126"/>
      <c r="S37" s="127"/>
      <c r="T37" s="156"/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56" t="s">
        <v>4</v>
      </c>
      <c r="E38" s="126"/>
      <c r="F38" s="126"/>
      <c r="G38" s="127"/>
      <c r="H38" s="156" t="s">
        <v>4</v>
      </c>
      <c r="I38" s="126"/>
      <c r="J38" s="126"/>
      <c r="K38" s="127"/>
      <c r="L38" s="156" t="s">
        <v>4</v>
      </c>
      <c r="M38" s="126"/>
      <c r="N38" s="126"/>
      <c r="O38" s="127"/>
      <c r="P38" s="156" t="s">
        <v>4</v>
      </c>
      <c r="Q38" s="126"/>
      <c r="R38" s="126"/>
      <c r="S38" s="127"/>
      <c r="T38" s="156" t="s">
        <v>4</v>
      </c>
      <c r="U38" s="126"/>
      <c r="V38" s="126"/>
      <c r="W38" s="127"/>
      <c r="X38" s="106" t="s">
        <v>563</v>
      </c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  <row r="43" spans="1:25">
      <c r="C43" s="171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115" priority="1" operator="notEqual">
      <formula>""" """</formula>
    </cfRule>
    <cfRule type="cellIs" dxfId="114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42"/>
  <sheetViews>
    <sheetView view="pageBreakPreview" topLeftCell="B1" zoomScale="60" zoomScaleNormal="100" workbookViewId="0">
      <selection activeCell="B1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20" bestFit="1" customWidth="1"/>
    <col min="5" max="7" width="7.7109375" style="86" customWidth="1"/>
    <col min="8" max="8" width="13.140625" style="120" bestFit="1" customWidth="1"/>
    <col min="9" max="11" width="7.7109375" style="86" customWidth="1"/>
    <col min="12" max="12" width="13.140625" style="120" bestFit="1" customWidth="1"/>
    <col min="13" max="15" width="7.7109375" style="86" customWidth="1"/>
    <col min="16" max="16" width="13.140625" style="120" bestFit="1" customWidth="1"/>
    <col min="17" max="19" width="7.7109375" style="86" customWidth="1"/>
    <col min="20" max="20" width="13.140625" style="120" bestFit="1" customWidth="1"/>
    <col min="21" max="23" width="7.7109375" style="85" customWidth="1"/>
    <col min="24" max="25" width="9.28515625" style="82" bestFit="1" customWidth="1"/>
    <col min="26" max="16384" width="9.140625" style="76"/>
  </cols>
  <sheetData>
    <row r="1" spans="1:25" ht="15.75">
      <c r="B1" s="77" t="s">
        <v>17</v>
      </c>
      <c r="C1" s="77"/>
      <c r="D1" s="118"/>
      <c r="E1" s="78"/>
      <c r="F1" s="78"/>
      <c r="G1" s="78"/>
      <c r="H1" s="118"/>
      <c r="I1" s="78"/>
      <c r="J1" s="78"/>
      <c r="K1" s="78"/>
      <c r="L1" s="118"/>
      <c r="M1" s="78"/>
      <c r="N1" s="78"/>
      <c r="O1" s="78"/>
      <c r="P1" s="118"/>
      <c r="Q1" s="78"/>
      <c r="R1" s="78"/>
      <c r="S1" s="78"/>
      <c r="T1" s="118"/>
      <c r="U1" s="77"/>
      <c r="V1" s="77"/>
      <c r="W1" s="77"/>
      <c r="X1" s="79"/>
      <c r="Y1" s="79"/>
    </row>
    <row r="2" spans="1:25" ht="15.75">
      <c r="B2" s="80" t="s">
        <v>520</v>
      </c>
      <c r="C2" s="80"/>
      <c r="D2" s="119"/>
      <c r="E2" s="81"/>
      <c r="F2" s="81"/>
      <c r="G2" s="81"/>
      <c r="H2" s="119"/>
      <c r="I2" s="81"/>
      <c r="J2" s="81"/>
      <c r="K2" s="81"/>
      <c r="L2" s="119"/>
      <c r="M2" s="81"/>
      <c r="N2" s="81"/>
      <c r="O2" s="81"/>
      <c r="P2" s="119"/>
      <c r="Q2" s="81"/>
      <c r="R2" s="81"/>
      <c r="S2" s="81"/>
      <c r="T2" s="119"/>
      <c r="U2" s="80"/>
      <c r="V2" s="80"/>
      <c r="W2" s="76"/>
      <c r="Y2" s="83" t="s">
        <v>166</v>
      </c>
    </row>
    <row r="3" spans="1:25" ht="15.75">
      <c r="A3" s="84" t="s">
        <v>104</v>
      </c>
    </row>
    <row r="4" spans="1:25" ht="15.75">
      <c r="A4" s="87" t="s">
        <v>50</v>
      </c>
      <c r="B4" s="394" t="s">
        <v>166</v>
      </c>
      <c r="C4" s="395"/>
      <c r="D4" s="393" t="s">
        <v>542</v>
      </c>
      <c r="E4" s="393"/>
      <c r="F4" s="393"/>
      <c r="G4" s="393"/>
      <c r="H4" s="393" t="s">
        <v>543</v>
      </c>
      <c r="I4" s="393"/>
      <c r="J4" s="393"/>
      <c r="K4" s="393"/>
      <c r="L4" s="393" t="s">
        <v>544</v>
      </c>
      <c r="M4" s="393"/>
      <c r="N4" s="393"/>
      <c r="O4" s="393"/>
      <c r="P4" s="393" t="s">
        <v>545</v>
      </c>
      <c r="Q4" s="393"/>
      <c r="R4" s="393"/>
      <c r="S4" s="393"/>
      <c r="T4" s="393" t="s">
        <v>546</v>
      </c>
      <c r="U4" s="393"/>
      <c r="V4" s="393"/>
      <c r="W4" s="393"/>
      <c r="X4" s="391" t="s">
        <v>40</v>
      </c>
      <c r="Y4" s="391"/>
    </row>
    <row r="5" spans="1:25" ht="15" customHeight="1">
      <c r="A5" s="88" t="s">
        <v>221</v>
      </c>
      <c r="D5" s="400"/>
      <c r="E5" s="393" t="s">
        <v>36</v>
      </c>
      <c r="F5" s="393"/>
      <c r="G5" s="393"/>
      <c r="H5" s="400"/>
      <c r="I5" s="393" t="s">
        <v>36</v>
      </c>
      <c r="J5" s="393"/>
      <c r="K5" s="393"/>
      <c r="L5" s="400"/>
      <c r="M5" s="393" t="s">
        <v>36</v>
      </c>
      <c r="N5" s="393"/>
      <c r="O5" s="393"/>
      <c r="P5" s="400"/>
      <c r="Q5" s="393" t="s">
        <v>36</v>
      </c>
      <c r="R5" s="393"/>
      <c r="S5" s="393"/>
      <c r="T5" s="400"/>
      <c r="U5" s="393" t="s">
        <v>36</v>
      </c>
      <c r="V5" s="393"/>
      <c r="W5" s="393"/>
      <c r="X5" s="392" t="s">
        <v>547</v>
      </c>
      <c r="Y5" s="392" t="s">
        <v>548</v>
      </c>
    </row>
    <row r="6" spans="1:25" ht="15.75">
      <c r="A6" s="89" t="s">
        <v>103</v>
      </c>
      <c r="D6" s="400"/>
      <c r="E6" s="8" t="s">
        <v>37</v>
      </c>
      <c r="F6" s="8" t="s">
        <v>38</v>
      </c>
      <c r="G6" s="8" t="s">
        <v>39</v>
      </c>
      <c r="H6" s="400"/>
      <c r="I6" s="8" t="s">
        <v>37</v>
      </c>
      <c r="J6" s="8" t="s">
        <v>38</v>
      </c>
      <c r="K6" s="8" t="s">
        <v>39</v>
      </c>
      <c r="L6" s="400"/>
      <c r="M6" s="8" t="s">
        <v>37</v>
      </c>
      <c r="N6" s="8" t="s">
        <v>38</v>
      </c>
      <c r="O6" s="8" t="s">
        <v>39</v>
      </c>
      <c r="P6" s="400"/>
      <c r="Q6" s="8" t="s">
        <v>37</v>
      </c>
      <c r="R6" s="8" t="s">
        <v>38</v>
      </c>
      <c r="S6" s="8" t="s">
        <v>39</v>
      </c>
      <c r="T6" s="400"/>
      <c r="U6" s="8" t="s">
        <v>37</v>
      </c>
      <c r="V6" s="8" t="s">
        <v>38</v>
      </c>
      <c r="W6" s="8" t="s">
        <v>39</v>
      </c>
      <c r="X6" s="392"/>
      <c r="Y6" s="392"/>
    </row>
    <row r="7" spans="1:25" s="90" customFormat="1" ht="15.75">
      <c r="B7" s="91" t="s">
        <v>22</v>
      </c>
      <c r="C7" s="92"/>
      <c r="D7" s="121"/>
      <c r="E7" s="93"/>
      <c r="F7" s="93"/>
      <c r="G7" s="93"/>
      <c r="H7" s="121"/>
      <c r="I7" s="93"/>
      <c r="J7" s="93"/>
      <c r="K7" s="93"/>
      <c r="L7" s="121"/>
      <c r="M7" s="93"/>
      <c r="N7" s="93"/>
      <c r="O7" s="93"/>
      <c r="P7" s="121"/>
      <c r="Q7" s="93"/>
      <c r="R7" s="93"/>
      <c r="S7" s="93"/>
      <c r="T7" s="121"/>
      <c r="U7" s="92"/>
      <c r="V7" s="92"/>
      <c r="W7" s="92"/>
      <c r="X7" s="94"/>
      <c r="Y7" s="95"/>
    </row>
    <row r="8" spans="1:25" ht="28.35" customHeight="1">
      <c r="A8" s="76" t="s">
        <v>6</v>
      </c>
      <c r="B8" s="397" t="s">
        <v>23</v>
      </c>
      <c r="C8" s="96" t="s">
        <v>549</v>
      </c>
      <c r="D8" s="154">
        <v>14212.380453594027</v>
      </c>
      <c r="E8" s="247">
        <v>2</v>
      </c>
      <c r="F8" s="247">
        <v>2</v>
      </c>
      <c r="G8" s="247">
        <v>2</v>
      </c>
      <c r="H8" s="154">
        <v>13251.358818991264</v>
      </c>
      <c r="I8" s="247">
        <v>2</v>
      </c>
      <c r="J8" s="247">
        <v>2</v>
      </c>
      <c r="K8" s="247">
        <v>2</v>
      </c>
      <c r="L8" s="154">
        <v>13706.485638929946</v>
      </c>
      <c r="M8" s="247">
        <v>2</v>
      </c>
      <c r="N8" s="247">
        <v>2</v>
      </c>
      <c r="O8" s="247">
        <v>2</v>
      </c>
      <c r="P8" s="154">
        <v>11627.157777669619</v>
      </c>
      <c r="Q8" s="247">
        <v>3</v>
      </c>
      <c r="R8" s="247">
        <v>3</v>
      </c>
      <c r="S8" s="247">
        <v>3</v>
      </c>
      <c r="T8" s="154">
        <v>12395.735394617464</v>
      </c>
      <c r="U8" s="247">
        <v>2</v>
      </c>
      <c r="V8" s="247">
        <v>2</v>
      </c>
      <c r="W8" s="247">
        <v>2</v>
      </c>
      <c r="X8" s="97">
        <v>3.4345671727371352E-2</v>
      </c>
      <c r="Y8" s="97">
        <v>-9.5629928695187383E-2</v>
      </c>
    </row>
    <row r="9" spans="1:25" ht="28.35" customHeight="1">
      <c r="A9" s="76" t="s">
        <v>7</v>
      </c>
      <c r="B9" s="398"/>
      <c r="C9" s="96" t="s">
        <v>550</v>
      </c>
      <c r="D9" s="154">
        <v>18293.498353114199</v>
      </c>
      <c r="E9" s="247">
        <v>3</v>
      </c>
      <c r="F9" s="247">
        <v>3</v>
      </c>
      <c r="G9" s="247">
        <v>3</v>
      </c>
      <c r="H9" s="154">
        <v>16917.962611576313</v>
      </c>
      <c r="I9" s="247">
        <v>3</v>
      </c>
      <c r="J9" s="247">
        <v>3</v>
      </c>
      <c r="K9" s="247">
        <v>3</v>
      </c>
      <c r="L9" s="154">
        <v>17985.77776725635</v>
      </c>
      <c r="M9" s="247">
        <v>3</v>
      </c>
      <c r="N9" s="247">
        <v>3</v>
      </c>
      <c r="O9" s="247">
        <v>3</v>
      </c>
      <c r="P9" s="154">
        <v>16272.784716591872</v>
      </c>
      <c r="Q9" s="247">
        <v>4</v>
      </c>
      <c r="R9" s="247">
        <v>4</v>
      </c>
      <c r="S9" s="247">
        <v>4</v>
      </c>
      <c r="T9" s="154">
        <v>16375.647592307065</v>
      </c>
      <c r="U9" s="247">
        <v>3</v>
      </c>
      <c r="V9" s="247">
        <v>3</v>
      </c>
      <c r="W9" s="247">
        <v>3</v>
      </c>
      <c r="X9" s="97">
        <v>6.3117242908987903E-2</v>
      </c>
      <c r="Y9" s="97">
        <v>-8.9522410194602497E-2</v>
      </c>
    </row>
    <row r="10" spans="1:25" ht="28.35" customHeight="1">
      <c r="A10" s="76" t="s">
        <v>8</v>
      </c>
      <c r="B10" s="398"/>
      <c r="C10" s="96" t="s">
        <v>551</v>
      </c>
      <c r="D10" s="154">
        <v>7803.2214561514811</v>
      </c>
      <c r="E10" s="247">
        <v>1</v>
      </c>
      <c r="F10" s="247">
        <v>1</v>
      </c>
      <c r="G10" s="247">
        <v>1</v>
      </c>
      <c r="H10" s="154">
        <v>7272.0946208891319</v>
      </c>
      <c r="I10" s="247">
        <v>1</v>
      </c>
      <c r="J10" s="247">
        <v>1</v>
      </c>
      <c r="K10" s="247">
        <v>1</v>
      </c>
      <c r="L10" s="154">
        <v>7421.4089721860273</v>
      </c>
      <c r="M10" s="247">
        <v>1</v>
      </c>
      <c r="N10" s="247">
        <v>1</v>
      </c>
      <c r="O10" s="247">
        <v>1</v>
      </c>
      <c r="P10" s="154">
        <v>7859.9596466136572</v>
      </c>
      <c r="Q10" s="247">
        <v>2</v>
      </c>
      <c r="R10" s="247">
        <v>2</v>
      </c>
      <c r="S10" s="247">
        <v>2</v>
      </c>
      <c r="T10" s="154">
        <v>7751.1487190399339</v>
      </c>
      <c r="U10" s="247">
        <v>1</v>
      </c>
      <c r="V10" s="247">
        <v>1</v>
      </c>
      <c r="W10" s="247">
        <v>1</v>
      </c>
      <c r="X10" s="97">
        <v>2.0532509418674127E-2</v>
      </c>
      <c r="Y10" s="97">
        <v>4.4430882072353794E-2</v>
      </c>
    </row>
    <row r="11" spans="1:25" ht="28.35" customHeight="1">
      <c r="A11" s="76" t="s">
        <v>9</v>
      </c>
      <c r="B11" s="398"/>
      <c r="C11" s="96" t="s">
        <v>552</v>
      </c>
      <c r="D11" s="154">
        <v>24100.276896915799</v>
      </c>
      <c r="E11" s="247">
        <v>6</v>
      </c>
      <c r="F11" s="247">
        <v>6</v>
      </c>
      <c r="G11" s="247">
        <v>6</v>
      </c>
      <c r="H11" s="154">
        <v>23898.718998356897</v>
      </c>
      <c r="I11" s="247">
        <v>6</v>
      </c>
      <c r="J11" s="247">
        <v>6</v>
      </c>
      <c r="K11" s="247">
        <v>6</v>
      </c>
      <c r="L11" s="154">
        <v>24934.45176379893</v>
      </c>
      <c r="M11" s="247">
        <v>6</v>
      </c>
      <c r="N11" s="247">
        <v>7</v>
      </c>
      <c r="O11" s="247">
        <v>7</v>
      </c>
      <c r="P11" s="154">
        <v>27535.674076960382</v>
      </c>
      <c r="Q11" s="247">
        <v>7</v>
      </c>
      <c r="R11" s="247">
        <v>8</v>
      </c>
      <c r="S11" s="247">
        <v>8</v>
      </c>
      <c r="T11" s="154">
        <v>26649.944854881614</v>
      </c>
      <c r="U11" s="247">
        <v>6</v>
      </c>
      <c r="V11" s="247">
        <v>7</v>
      </c>
      <c r="W11" s="247">
        <v>7</v>
      </c>
      <c r="X11" s="97">
        <v>4.333842184232739E-2</v>
      </c>
      <c r="Y11" s="97">
        <v>6.8800112684784365E-2</v>
      </c>
    </row>
    <row r="12" spans="1:25" ht="28.35" customHeight="1">
      <c r="A12" s="76" t="s">
        <v>10</v>
      </c>
      <c r="B12" s="398"/>
      <c r="C12" s="96" t="s">
        <v>553</v>
      </c>
      <c r="D12" s="154">
        <v>28115.903350206005</v>
      </c>
      <c r="E12" s="247">
        <v>7</v>
      </c>
      <c r="F12" s="247">
        <v>8</v>
      </c>
      <c r="G12" s="247">
        <v>8</v>
      </c>
      <c r="H12" s="154">
        <v>28674.20240410939</v>
      </c>
      <c r="I12" s="247">
        <v>7</v>
      </c>
      <c r="J12" s="247">
        <v>8</v>
      </c>
      <c r="K12" s="247">
        <v>8</v>
      </c>
      <c r="L12" s="154">
        <v>25690.865471096695</v>
      </c>
      <c r="M12" s="247">
        <v>7</v>
      </c>
      <c r="N12" s="247">
        <v>8</v>
      </c>
      <c r="O12" s="247">
        <v>8</v>
      </c>
      <c r="P12" s="154">
        <v>31824.032416747606</v>
      </c>
      <c r="Q12" s="247">
        <v>8</v>
      </c>
      <c r="R12" s="247">
        <v>9</v>
      </c>
      <c r="S12" s="247">
        <v>9</v>
      </c>
      <c r="T12" s="154">
        <v>35015.966511763516</v>
      </c>
      <c r="U12" s="247">
        <v>7</v>
      </c>
      <c r="V12" s="247">
        <v>8</v>
      </c>
      <c r="W12" s="247">
        <v>8</v>
      </c>
      <c r="X12" s="97">
        <v>-0.10404254287418802</v>
      </c>
      <c r="Y12" s="97">
        <v>0.36297340979648784</v>
      </c>
    </row>
    <row r="13" spans="1:25" ht="28.35" customHeight="1">
      <c r="A13" s="76" t="s">
        <v>11</v>
      </c>
      <c r="B13" s="398"/>
      <c r="C13" s="96" t="s">
        <v>554</v>
      </c>
      <c r="D13" s="154">
        <v>20916.294178351302</v>
      </c>
      <c r="E13" s="247">
        <v>5</v>
      </c>
      <c r="F13" s="247">
        <v>5</v>
      </c>
      <c r="G13" s="247">
        <v>5</v>
      </c>
      <c r="H13" s="154">
        <v>21536.195107646927</v>
      </c>
      <c r="I13" s="247">
        <v>5</v>
      </c>
      <c r="J13" s="247">
        <v>5</v>
      </c>
      <c r="K13" s="247">
        <v>5</v>
      </c>
      <c r="L13" s="154">
        <v>21094.431787741098</v>
      </c>
      <c r="M13" s="247">
        <v>5</v>
      </c>
      <c r="N13" s="247">
        <v>5</v>
      </c>
      <c r="O13" s="247">
        <v>5</v>
      </c>
      <c r="P13" s="154">
        <v>22199.264665261428</v>
      </c>
      <c r="Q13" s="247">
        <v>5</v>
      </c>
      <c r="R13" s="247">
        <v>5</v>
      </c>
      <c r="S13" s="247">
        <v>5</v>
      </c>
      <c r="T13" s="154">
        <v>20043.099053216672</v>
      </c>
      <c r="U13" s="247">
        <v>4</v>
      </c>
      <c r="V13" s="247">
        <v>4</v>
      </c>
      <c r="W13" s="247">
        <v>4</v>
      </c>
      <c r="X13" s="97">
        <v>-2.0512598334929244E-2</v>
      </c>
      <c r="Y13" s="97">
        <v>-4.9839348369430825E-2</v>
      </c>
    </row>
    <row r="14" spans="1:25" ht="28.35" customHeight="1">
      <c r="A14" s="76" t="s">
        <v>13</v>
      </c>
      <c r="B14" s="398"/>
      <c r="C14" s="96" t="s">
        <v>555</v>
      </c>
      <c r="D14" s="154">
        <v>20211.094446828029</v>
      </c>
      <c r="E14" s="247">
        <v>4</v>
      </c>
      <c r="F14" s="247">
        <v>4</v>
      </c>
      <c r="G14" s="247">
        <v>4</v>
      </c>
      <c r="H14" s="154">
        <v>20881.900900809287</v>
      </c>
      <c r="I14" s="247">
        <v>4</v>
      </c>
      <c r="J14" s="247">
        <v>4</v>
      </c>
      <c r="K14" s="247">
        <v>4</v>
      </c>
      <c r="L14" s="154">
        <v>20900.885047962394</v>
      </c>
      <c r="M14" s="247">
        <v>4</v>
      </c>
      <c r="N14" s="247">
        <v>4</v>
      </c>
      <c r="O14" s="247">
        <v>4</v>
      </c>
      <c r="P14" s="154">
        <v>22456.279902066995</v>
      </c>
      <c r="Q14" s="247">
        <v>6</v>
      </c>
      <c r="R14" s="247">
        <v>6</v>
      </c>
      <c r="S14" s="247">
        <v>6</v>
      </c>
      <c r="T14" s="154">
        <v>21292.209222654456</v>
      </c>
      <c r="U14" s="247">
        <v>5</v>
      </c>
      <c r="V14" s="247">
        <v>6</v>
      </c>
      <c r="W14" s="247">
        <v>6</v>
      </c>
      <c r="X14" s="97">
        <v>9.0911968423190714E-4</v>
      </c>
      <c r="Y14" s="97">
        <v>1.8722851869385826E-2</v>
      </c>
    </row>
    <row r="15" spans="1:25" ht="28.35" customHeight="1" thickBot="1">
      <c r="A15" s="76" t="s">
        <v>16</v>
      </c>
      <c r="B15" s="399"/>
      <c r="C15" s="98" t="s">
        <v>556</v>
      </c>
      <c r="D15" s="155">
        <v>39187.690509872125</v>
      </c>
      <c r="E15" s="248">
        <v>8</v>
      </c>
      <c r="F15" s="248">
        <v>10</v>
      </c>
      <c r="G15" s="248">
        <v>10</v>
      </c>
      <c r="H15" s="155">
        <v>45115.317521960569</v>
      </c>
      <c r="I15" s="248">
        <v>8</v>
      </c>
      <c r="J15" s="248">
        <v>10</v>
      </c>
      <c r="K15" s="248">
        <v>10</v>
      </c>
      <c r="L15" s="155">
        <v>39375.045607940527</v>
      </c>
      <c r="M15" s="248">
        <v>8</v>
      </c>
      <c r="N15" s="248">
        <v>10</v>
      </c>
      <c r="O15" s="248">
        <v>10</v>
      </c>
      <c r="P15" s="155">
        <v>0</v>
      </c>
      <c r="Q15" s="248">
        <v>1</v>
      </c>
      <c r="R15" s="248">
        <v>1</v>
      </c>
      <c r="S15" s="248">
        <v>1</v>
      </c>
      <c r="T15" s="155">
        <v>36941.649311655754</v>
      </c>
      <c r="U15" s="248">
        <v>8</v>
      </c>
      <c r="V15" s="248">
        <v>9</v>
      </c>
      <c r="W15" s="248">
        <v>9</v>
      </c>
      <c r="X15" s="99">
        <v>-0.12723554281150473</v>
      </c>
      <c r="Y15" s="99">
        <v>-6.1800469274733816E-2</v>
      </c>
    </row>
    <row r="16" spans="1:25" ht="28.35" customHeight="1" thickTop="1">
      <c r="A16" s="76" t="s">
        <v>3</v>
      </c>
      <c r="C16" s="100" t="s">
        <v>557</v>
      </c>
      <c r="D16" s="156">
        <v>25533.690723927597</v>
      </c>
      <c r="E16" s="249"/>
      <c r="F16" s="250">
        <v>7</v>
      </c>
      <c r="G16" s="250">
        <v>7</v>
      </c>
      <c r="H16" s="156">
        <v>26872.891700317901</v>
      </c>
      <c r="I16" s="249"/>
      <c r="J16" s="250">
        <v>7</v>
      </c>
      <c r="K16" s="250">
        <v>7</v>
      </c>
      <c r="L16" s="156">
        <v>21615.51481158529</v>
      </c>
      <c r="M16" s="249"/>
      <c r="N16" s="250">
        <v>6</v>
      </c>
      <c r="O16" s="250">
        <v>6</v>
      </c>
      <c r="P16" s="156">
        <v>25802.276295004711</v>
      </c>
      <c r="Q16" s="249"/>
      <c r="R16" s="250">
        <v>7</v>
      </c>
      <c r="S16" s="250">
        <v>7</v>
      </c>
      <c r="T16" s="156">
        <v>21113.098866600067</v>
      </c>
      <c r="U16" s="249"/>
      <c r="V16" s="250">
        <v>5</v>
      </c>
      <c r="W16" s="250">
        <v>5</v>
      </c>
      <c r="X16" s="101">
        <v>-0.19563867362552645</v>
      </c>
      <c r="Y16" s="101">
        <v>-2.3243302293033619E-2</v>
      </c>
    </row>
    <row r="17" spans="1:25" ht="28.35" customHeight="1">
      <c r="A17" s="76" t="s">
        <v>12</v>
      </c>
      <c r="C17" s="96" t="s">
        <v>558</v>
      </c>
      <c r="D17" s="154">
        <v>35921.795104034769</v>
      </c>
      <c r="E17" s="251"/>
      <c r="F17" s="247">
        <v>9</v>
      </c>
      <c r="G17" s="247">
        <v>9</v>
      </c>
      <c r="H17" s="154">
        <v>38872.294961451495</v>
      </c>
      <c r="I17" s="251"/>
      <c r="J17" s="247">
        <v>9</v>
      </c>
      <c r="K17" s="247">
        <v>9</v>
      </c>
      <c r="L17" s="154">
        <v>38999.549247930234</v>
      </c>
      <c r="M17" s="251"/>
      <c r="N17" s="247">
        <v>9</v>
      </c>
      <c r="O17" s="247">
        <v>9</v>
      </c>
      <c r="P17" s="154">
        <v>41209.21363605449</v>
      </c>
      <c r="Q17" s="251"/>
      <c r="R17" s="247">
        <v>10</v>
      </c>
      <c r="S17" s="247">
        <v>10</v>
      </c>
      <c r="T17" s="154">
        <v>37281.793138331785</v>
      </c>
      <c r="U17" s="251"/>
      <c r="V17" s="247">
        <v>10</v>
      </c>
      <c r="W17" s="247">
        <v>10</v>
      </c>
      <c r="X17" s="97">
        <v>3.2736499505607863E-3</v>
      </c>
      <c r="Y17" s="97">
        <v>-4.4045537518349942E-2</v>
      </c>
    </row>
    <row r="18" spans="1:25" ht="28.35" customHeight="1">
      <c r="D18" s="157"/>
      <c r="E18" s="252"/>
      <c r="F18" s="252"/>
      <c r="G18" s="252"/>
      <c r="H18" s="157"/>
      <c r="I18" s="252"/>
      <c r="J18" s="252"/>
      <c r="K18" s="252"/>
      <c r="L18" s="157"/>
      <c r="M18" s="252"/>
      <c r="N18" s="252"/>
      <c r="O18" s="252"/>
      <c r="P18" s="157"/>
      <c r="Q18" s="252"/>
      <c r="R18" s="252"/>
      <c r="S18" s="252"/>
      <c r="T18" s="157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8"/>
      <c r="E19" s="236"/>
      <c r="F19" s="236"/>
      <c r="G19" s="236"/>
      <c r="H19" s="158"/>
      <c r="I19" s="236"/>
      <c r="J19" s="236"/>
      <c r="K19" s="236"/>
      <c r="L19" s="158"/>
      <c r="M19" s="236"/>
      <c r="N19" s="236"/>
      <c r="O19" s="236"/>
      <c r="P19" s="158"/>
      <c r="Q19" s="236"/>
      <c r="R19" s="236"/>
      <c r="S19" s="236"/>
      <c r="T19" s="158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559</v>
      </c>
      <c r="D20" s="156">
        <v>83089.454198565276</v>
      </c>
      <c r="E20" s="249"/>
      <c r="F20" s="250">
        <v>2</v>
      </c>
      <c r="G20" s="250">
        <v>12</v>
      </c>
      <c r="H20" s="156">
        <v>86070.92744669813</v>
      </c>
      <c r="I20" s="249"/>
      <c r="J20" s="250">
        <v>2</v>
      </c>
      <c r="K20" s="250">
        <v>12</v>
      </c>
      <c r="L20" s="156">
        <v>84795.531902188188</v>
      </c>
      <c r="M20" s="249"/>
      <c r="N20" s="250">
        <v>2</v>
      </c>
      <c r="O20" s="250">
        <v>12</v>
      </c>
      <c r="P20" s="156">
        <v>93363.053461559524</v>
      </c>
      <c r="Q20" s="249"/>
      <c r="R20" s="250">
        <v>3</v>
      </c>
      <c r="S20" s="250">
        <v>13</v>
      </c>
      <c r="T20" s="156">
        <v>93659.908377096101</v>
      </c>
      <c r="U20" s="249"/>
      <c r="V20" s="250">
        <v>3</v>
      </c>
      <c r="W20" s="250">
        <v>13</v>
      </c>
      <c r="X20" s="101">
        <v>-1.48179598192405E-2</v>
      </c>
      <c r="Y20" s="101">
        <v>0.10453824955226398</v>
      </c>
    </row>
    <row r="21" spans="1:25" ht="28.35" customHeight="1">
      <c r="A21" s="76" t="s">
        <v>14</v>
      </c>
      <c r="C21" s="96" t="s">
        <v>560</v>
      </c>
      <c r="D21" s="154">
        <v>84749.713199461999</v>
      </c>
      <c r="E21" s="251"/>
      <c r="F21" s="247">
        <v>3</v>
      </c>
      <c r="G21" s="247">
        <v>13</v>
      </c>
      <c r="H21" s="154">
        <v>87785.529268170576</v>
      </c>
      <c r="I21" s="251"/>
      <c r="J21" s="247">
        <v>3</v>
      </c>
      <c r="K21" s="247">
        <v>13</v>
      </c>
      <c r="L21" s="154">
        <v>89224.007143230861</v>
      </c>
      <c r="M21" s="251"/>
      <c r="N21" s="247">
        <v>3</v>
      </c>
      <c r="O21" s="247">
        <v>13</v>
      </c>
      <c r="P21" s="154">
        <v>89810.623067543595</v>
      </c>
      <c r="Q21" s="251"/>
      <c r="R21" s="247">
        <v>2</v>
      </c>
      <c r="S21" s="247">
        <v>12</v>
      </c>
      <c r="T21" s="154">
        <v>88324.09160724908</v>
      </c>
      <c r="U21" s="251"/>
      <c r="V21" s="247">
        <v>2</v>
      </c>
      <c r="W21" s="247">
        <v>12</v>
      </c>
      <c r="X21" s="97">
        <v>1.6386275586104393E-2</v>
      </c>
      <c r="Y21" s="97">
        <v>-1.0086024656314252E-2</v>
      </c>
    </row>
    <row r="22" spans="1:25" ht="28.35" customHeight="1">
      <c r="A22" s="76" t="s">
        <v>15</v>
      </c>
      <c r="C22" s="96" t="s">
        <v>561</v>
      </c>
      <c r="D22" s="154">
        <v>58084.290424217004</v>
      </c>
      <c r="E22" s="251"/>
      <c r="F22" s="247">
        <v>1</v>
      </c>
      <c r="G22" s="247">
        <v>11</v>
      </c>
      <c r="H22" s="154">
        <v>59518.168240805368</v>
      </c>
      <c r="I22" s="251"/>
      <c r="J22" s="247">
        <v>1</v>
      </c>
      <c r="K22" s="247">
        <v>11</v>
      </c>
      <c r="L22" s="154">
        <v>59386.154804745776</v>
      </c>
      <c r="M22" s="251"/>
      <c r="N22" s="247">
        <v>1</v>
      </c>
      <c r="O22" s="247">
        <v>11</v>
      </c>
      <c r="P22" s="154">
        <v>62475.906901199334</v>
      </c>
      <c r="Q22" s="251"/>
      <c r="R22" s="247">
        <v>1</v>
      </c>
      <c r="S22" s="247">
        <v>11</v>
      </c>
      <c r="T22" s="154">
        <v>62668.784931406844</v>
      </c>
      <c r="U22" s="251"/>
      <c r="V22" s="247">
        <v>1</v>
      </c>
      <c r="W22" s="247">
        <v>11</v>
      </c>
      <c r="X22" s="97">
        <v>-2.2180359369508018E-3</v>
      </c>
      <c r="Y22" s="97">
        <v>5.5276017405975209E-2</v>
      </c>
    </row>
    <row r="23" spans="1:25" ht="28.35" customHeight="1">
      <c r="D23" s="157"/>
      <c r="E23" s="253"/>
      <c r="F23" s="253"/>
      <c r="G23" s="253"/>
      <c r="H23" s="159"/>
      <c r="I23" s="253"/>
      <c r="J23" s="253"/>
      <c r="K23" s="253"/>
      <c r="L23" s="159"/>
      <c r="M23" s="253"/>
      <c r="N23" s="253"/>
      <c r="O23" s="253"/>
      <c r="P23" s="159"/>
      <c r="Q23" s="253"/>
      <c r="R23" s="253"/>
      <c r="S23" s="253"/>
      <c r="T23" s="159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58"/>
      <c r="E24" s="236"/>
      <c r="F24" s="236"/>
      <c r="G24" s="236"/>
      <c r="H24" s="158"/>
      <c r="I24" s="236"/>
      <c r="J24" s="236"/>
      <c r="K24" s="236"/>
      <c r="L24" s="158"/>
      <c r="M24" s="236"/>
      <c r="N24" s="236"/>
      <c r="O24" s="236"/>
      <c r="P24" s="158"/>
      <c r="Q24" s="236"/>
      <c r="R24" s="236"/>
      <c r="S24" s="236"/>
      <c r="T24" s="158"/>
      <c r="U24" s="236"/>
      <c r="V24" s="236"/>
      <c r="W24" s="236"/>
      <c r="X24" s="94"/>
      <c r="Y24" s="95"/>
    </row>
    <row r="25" spans="1:25" ht="28.35" customHeight="1">
      <c r="A25" s="161" t="s">
        <v>214</v>
      </c>
      <c r="C25" s="100" t="s">
        <v>562</v>
      </c>
      <c r="D25" s="156">
        <v>381349.43886966741</v>
      </c>
      <c r="E25" s="249"/>
      <c r="F25" s="249"/>
      <c r="G25" s="250">
        <v>14</v>
      </c>
      <c r="H25" s="156">
        <v>373237.25847863947</v>
      </c>
      <c r="I25" s="249"/>
      <c r="J25" s="249"/>
      <c r="K25" s="250">
        <v>14</v>
      </c>
      <c r="L25" s="156">
        <v>362457.96003281832</v>
      </c>
      <c r="M25" s="249"/>
      <c r="N25" s="249"/>
      <c r="O25" s="250">
        <v>14</v>
      </c>
      <c r="P25" s="156">
        <v>389185.36138414522</v>
      </c>
      <c r="Q25" s="249"/>
      <c r="R25" s="249"/>
      <c r="S25" s="250">
        <v>14</v>
      </c>
      <c r="T25" s="156">
        <v>370819.7188212591</v>
      </c>
      <c r="U25" s="249"/>
      <c r="V25" s="249"/>
      <c r="W25" s="250">
        <v>14</v>
      </c>
      <c r="X25" s="101">
        <v>-2.8880553055605662E-2</v>
      </c>
      <c r="Y25" s="101">
        <v>2.3069596230370193E-2</v>
      </c>
    </row>
    <row r="26" spans="1:25" ht="28.35" customHeight="1">
      <c r="D26" s="157"/>
      <c r="E26" s="254"/>
      <c r="F26" s="254"/>
      <c r="G26" s="254"/>
      <c r="H26" s="157"/>
      <c r="I26" s="254"/>
      <c r="J26" s="254"/>
      <c r="K26" s="254"/>
      <c r="L26" s="157"/>
      <c r="M26" s="254"/>
      <c r="N26" s="254"/>
      <c r="O26" s="254"/>
      <c r="P26" s="157"/>
      <c r="Q26" s="254"/>
      <c r="R26" s="254"/>
      <c r="S26" s="254"/>
      <c r="T26" s="157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58"/>
      <c r="E27" s="236"/>
      <c r="F27" s="236"/>
      <c r="G27" s="236"/>
      <c r="H27" s="158"/>
      <c r="I27" s="236"/>
      <c r="J27" s="236"/>
      <c r="K27" s="236"/>
      <c r="L27" s="158"/>
      <c r="M27" s="236"/>
      <c r="N27" s="236"/>
      <c r="O27" s="236"/>
      <c r="P27" s="158"/>
      <c r="Q27" s="236"/>
      <c r="R27" s="236"/>
      <c r="S27" s="236"/>
      <c r="T27" s="158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240" t="s">
        <v>27</v>
      </c>
      <c r="D28" s="156">
        <v>817685.01067463239</v>
      </c>
      <c r="E28" s="251"/>
      <c r="F28" s="247"/>
      <c r="G28" s="247"/>
      <c r="H28" s="156">
        <v>820428.80829704227</v>
      </c>
      <c r="I28" s="251"/>
      <c r="J28" s="247"/>
      <c r="K28" s="247"/>
      <c r="L28" s="156">
        <v>803439.71856018784</v>
      </c>
      <c r="M28" s="251"/>
      <c r="N28" s="247"/>
      <c r="O28" s="247"/>
      <c r="P28" s="156">
        <v>816401.15169016982</v>
      </c>
      <c r="Q28" s="251"/>
      <c r="R28" s="247"/>
      <c r="S28" s="247"/>
      <c r="T28" s="156">
        <v>811231.97350018821</v>
      </c>
      <c r="U28" s="251"/>
      <c r="V28" s="247"/>
      <c r="W28" s="247"/>
      <c r="X28" s="105">
        <v>-2.0707573362908294E-2</v>
      </c>
      <c r="Y28" s="105">
        <v>9.6986180294453828E-3</v>
      </c>
    </row>
    <row r="29" spans="1:25" ht="28.35" customHeight="1">
      <c r="C29" s="96" t="s">
        <v>28</v>
      </c>
      <c r="D29" s="154">
        <v>26824.797037066801</v>
      </c>
      <c r="E29" s="255"/>
      <c r="F29" s="255"/>
      <c r="G29" s="255"/>
      <c r="H29" s="154">
        <v>27773.547052213646</v>
      </c>
      <c r="I29" s="255"/>
      <c r="J29" s="255"/>
      <c r="K29" s="255"/>
      <c r="L29" s="154">
        <v>25312.658617447814</v>
      </c>
      <c r="M29" s="255"/>
      <c r="N29" s="255"/>
      <c r="O29" s="255"/>
      <c r="P29" s="154">
        <v>26668.975185982548</v>
      </c>
      <c r="Q29" s="255"/>
      <c r="R29" s="255"/>
      <c r="S29" s="255"/>
      <c r="T29" s="154">
        <v>30832.955683322565</v>
      </c>
      <c r="U29" s="255"/>
      <c r="V29" s="255"/>
      <c r="W29" s="255"/>
      <c r="X29" s="106">
        <v>-8.8605478808285287E-2</v>
      </c>
      <c r="Y29" s="106">
        <v>0.21808444341242184</v>
      </c>
    </row>
    <row r="30" spans="1:25" ht="28.35" customHeight="1">
      <c r="C30" s="96" t="s">
        <v>29</v>
      </c>
      <c r="D30" s="154">
        <v>20563.694312589665</v>
      </c>
      <c r="E30" s="255"/>
      <c r="F30" s="255"/>
      <c r="G30" s="255"/>
      <c r="H30" s="154">
        <v>21209.048004228105</v>
      </c>
      <c r="I30" s="255"/>
      <c r="J30" s="255"/>
      <c r="K30" s="255"/>
      <c r="L30" s="154">
        <v>20997.658417851744</v>
      </c>
      <c r="M30" s="255"/>
      <c r="N30" s="255"/>
      <c r="O30" s="255"/>
      <c r="P30" s="154">
        <v>19236.02469092665</v>
      </c>
      <c r="Q30" s="255"/>
      <c r="R30" s="255"/>
      <c r="S30" s="255"/>
      <c r="T30" s="154">
        <v>20667.654137935562</v>
      </c>
      <c r="U30" s="255"/>
      <c r="V30" s="255"/>
      <c r="W30" s="255"/>
      <c r="X30" s="106">
        <v>-9.9669530822042995E-3</v>
      </c>
      <c r="Y30" s="106">
        <v>-1.5716241942273945E-2</v>
      </c>
    </row>
    <row r="31" spans="1:25" ht="28.35" customHeight="1">
      <c r="B31" s="171" t="s">
        <v>388</v>
      </c>
      <c r="D31" s="157"/>
      <c r="E31" s="132"/>
      <c r="F31" s="132"/>
      <c r="G31" s="132"/>
      <c r="H31" s="157"/>
      <c r="I31" s="132"/>
      <c r="J31" s="132"/>
      <c r="K31" s="132"/>
      <c r="L31" s="157"/>
      <c r="M31" s="132"/>
      <c r="N31" s="132"/>
      <c r="O31" s="132"/>
      <c r="P31" s="157"/>
      <c r="Q31" s="132"/>
      <c r="R31" s="132"/>
      <c r="S31" s="132"/>
      <c r="T31" s="157"/>
      <c r="U31" s="133"/>
      <c r="V31" s="133"/>
      <c r="W31" s="133"/>
      <c r="X31" s="104"/>
      <c r="Y31" s="104"/>
    </row>
    <row r="32" spans="1:25" s="90" customFormat="1" ht="28.35" customHeight="1">
      <c r="B32" s="91" t="s">
        <v>523</v>
      </c>
      <c r="C32" s="92"/>
      <c r="D32" s="160"/>
      <c r="E32" s="129"/>
      <c r="F32" s="129"/>
      <c r="G32" s="129"/>
      <c r="H32" s="158"/>
      <c r="I32" s="129"/>
      <c r="J32" s="129"/>
      <c r="K32" s="129"/>
      <c r="L32" s="129"/>
      <c r="M32" s="160" t="s">
        <v>212</v>
      </c>
      <c r="N32" s="129"/>
      <c r="O32" s="129"/>
      <c r="P32" s="158"/>
      <c r="Q32" s="129"/>
      <c r="R32" s="129"/>
      <c r="S32" s="129"/>
      <c r="T32" s="158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56" t="s">
        <v>4</v>
      </c>
      <c r="E33" s="122"/>
      <c r="F33" s="122"/>
      <c r="G33" s="123"/>
      <c r="H33" s="156" t="s">
        <v>4</v>
      </c>
      <c r="I33" s="122"/>
      <c r="J33" s="122"/>
      <c r="K33" s="123"/>
      <c r="L33" s="156" t="s">
        <v>4</v>
      </c>
      <c r="M33" s="122"/>
      <c r="N33" s="122"/>
      <c r="O33" s="123"/>
      <c r="P33" s="156" t="s">
        <v>4</v>
      </c>
      <c r="Q33" s="122"/>
      <c r="R33" s="122"/>
      <c r="S33" s="123"/>
      <c r="T33" s="156" t="s">
        <v>4</v>
      </c>
      <c r="U33" s="122"/>
      <c r="V33" s="122"/>
      <c r="W33" s="123"/>
      <c r="X33" s="105"/>
      <c r="Y33" s="105" t="s">
        <v>563</v>
      </c>
    </row>
    <row r="34" spans="1:25" ht="28.35" customHeight="1">
      <c r="A34" s="76" t="s">
        <v>42</v>
      </c>
      <c r="C34" s="96" t="s">
        <v>31</v>
      </c>
      <c r="D34" s="156" t="s">
        <v>4</v>
      </c>
      <c r="E34" s="126"/>
      <c r="F34" s="126"/>
      <c r="G34" s="127"/>
      <c r="H34" s="156" t="s">
        <v>4</v>
      </c>
      <c r="I34" s="126"/>
      <c r="J34" s="126"/>
      <c r="K34" s="127"/>
      <c r="L34" s="156" t="s">
        <v>4</v>
      </c>
      <c r="M34" s="126"/>
      <c r="N34" s="126"/>
      <c r="O34" s="127"/>
      <c r="P34" s="156" t="s">
        <v>4</v>
      </c>
      <c r="Q34" s="126"/>
      <c r="R34" s="126"/>
      <c r="S34" s="127"/>
      <c r="T34" s="156" t="s">
        <v>4</v>
      </c>
      <c r="U34" s="126"/>
      <c r="V34" s="126"/>
      <c r="W34" s="127"/>
      <c r="X34" s="106"/>
      <c r="Y34" s="105" t="s">
        <v>563</v>
      </c>
    </row>
    <row r="35" spans="1:25" ht="28.35" customHeight="1">
      <c r="A35" s="76" t="s">
        <v>43</v>
      </c>
      <c r="C35" s="96" t="s">
        <v>32</v>
      </c>
      <c r="D35" s="156" t="s">
        <v>4</v>
      </c>
      <c r="E35" s="126"/>
      <c r="F35" s="126"/>
      <c r="G35" s="127"/>
      <c r="H35" s="156" t="s">
        <v>4</v>
      </c>
      <c r="I35" s="126"/>
      <c r="J35" s="126"/>
      <c r="K35" s="127"/>
      <c r="L35" s="156" t="s">
        <v>4</v>
      </c>
      <c r="M35" s="126"/>
      <c r="N35" s="126"/>
      <c r="O35" s="127"/>
      <c r="P35" s="156" t="s">
        <v>4</v>
      </c>
      <c r="Q35" s="126"/>
      <c r="R35" s="126"/>
      <c r="S35" s="127"/>
      <c r="T35" s="156" t="s">
        <v>4</v>
      </c>
      <c r="U35" s="126"/>
      <c r="V35" s="126"/>
      <c r="W35" s="127"/>
      <c r="X35" s="106"/>
      <c r="Y35" s="105" t="s">
        <v>563</v>
      </c>
    </row>
    <row r="36" spans="1:25" ht="28.35" customHeight="1">
      <c r="A36" s="76" t="s">
        <v>44</v>
      </c>
      <c r="C36" s="96" t="s">
        <v>33</v>
      </c>
      <c r="D36" s="156" t="s">
        <v>4</v>
      </c>
      <c r="E36" s="126"/>
      <c r="F36" s="126"/>
      <c r="G36" s="127"/>
      <c r="H36" s="156" t="s">
        <v>4</v>
      </c>
      <c r="I36" s="126"/>
      <c r="J36" s="126"/>
      <c r="K36" s="127"/>
      <c r="L36" s="156" t="s">
        <v>4</v>
      </c>
      <c r="M36" s="126"/>
      <c r="N36" s="126"/>
      <c r="O36" s="127"/>
      <c r="P36" s="156" t="s">
        <v>4</v>
      </c>
      <c r="Q36" s="126"/>
      <c r="R36" s="126"/>
      <c r="S36" s="127"/>
      <c r="T36" s="156" t="s">
        <v>4</v>
      </c>
      <c r="U36" s="126"/>
      <c r="V36" s="126"/>
      <c r="W36" s="127"/>
      <c r="X36" s="106"/>
      <c r="Y36" s="105" t="s">
        <v>563</v>
      </c>
    </row>
    <row r="37" spans="1:25" ht="28.35" customHeight="1">
      <c r="A37" s="162" t="s">
        <v>215</v>
      </c>
      <c r="C37" s="96" t="s">
        <v>216</v>
      </c>
      <c r="D37" s="156" t="s">
        <v>4</v>
      </c>
      <c r="E37" s="126"/>
      <c r="F37" s="126"/>
      <c r="G37" s="127"/>
      <c r="H37" s="156" t="s">
        <v>4</v>
      </c>
      <c r="I37" s="126"/>
      <c r="J37" s="126"/>
      <c r="K37" s="127"/>
      <c r="L37" s="156" t="s">
        <v>4</v>
      </c>
      <c r="M37" s="126"/>
      <c r="N37" s="126"/>
      <c r="O37" s="127"/>
      <c r="P37" s="156"/>
      <c r="Q37" s="126"/>
      <c r="R37" s="126"/>
      <c r="S37" s="127"/>
      <c r="T37" s="156"/>
      <c r="U37" s="126"/>
      <c r="V37" s="126"/>
      <c r="W37" s="127"/>
      <c r="X37" s="106"/>
      <c r="Y37" s="105" t="s">
        <v>563</v>
      </c>
    </row>
    <row r="38" spans="1:25" ht="20.100000000000001" hidden="1" customHeight="1">
      <c r="A38" s="76" t="s">
        <v>45</v>
      </c>
      <c r="C38" s="96" t="s">
        <v>34</v>
      </c>
      <c r="D38" s="156" t="s">
        <v>4</v>
      </c>
      <c r="E38" s="126"/>
      <c r="F38" s="126"/>
      <c r="G38" s="127"/>
      <c r="H38" s="156" t="s">
        <v>4</v>
      </c>
      <c r="I38" s="126"/>
      <c r="J38" s="126"/>
      <c r="K38" s="127"/>
      <c r="L38" s="156" t="s">
        <v>4</v>
      </c>
      <c r="M38" s="126"/>
      <c r="N38" s="126"/>
      <c r="O38" s="127"/>
      <c r="P38" s="156" t="s">
        <v>4</v>
      </c>
      <c r="Q38" s="126"/>
      <c r="R38" s="126"/>
      <c r="S38" s="127"/>
      <c r="T38" s="156" t="s">
        <v>4</v>
      </c>
      <c r="U38" s="126"/>
      <c r="V38" s="126"/>
      <c r="W38" s="127"/>
      <c r="X38" s="106" t="s">
        <v>563</v>
      </c>
      <c r="Y38" s="105" t="s">
        <v>563</v>
      </c>
    </row>
    <row r="39" spans="1:25">
      <c r="C39" s="171" t="s">
        <v>351</v>
      </c>
      <c r="D39" s="86"/>
      <c r="H39" s="86"/>
      <c r="L39" s="86"/>
    </row>
    <row r="40" spans="1:25">
      <c r="C40" s="171" t="s">
        <v>352</v>
      </c>
      <c r="D40" s="86"/>
      <c r="H40" s="86"/>
      <c r="L40" s="86"/>
    </row>
    <row r="41" spans="1:25">
      <c r="C41" s="171" t="s">
        <v>355</v>
      </c>
      <c r="D41" s="86"/>
      <c r="H41" s="86"/>
      <c r="L41" s="86"/>
    </row>
    <row r="42" spans="1:25">
      <c r="C42" s="171" t="s">
        <v>353</v>
      </c>
      <c r="D42" s="86"/>
      <c r="H42" s="86"/>
      <c r="L42" s="86"/>
    </row>
  </sheetData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dxfId="113" priority="1" operator="notEqual">
      <formula>""" """</formula>
    </cfRule>
    <cfRule type="cellIs" dxfId="112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64</vt:i4>
      </vt:variant>
      <vt:variant>
        <vt:lpstr>Named Ranges</vt:lpstr>
      </vt:variant>
      <vt:variant>
        <vt:i4>63</vt:i4>
      </vt:variant>
    </vt:vector>
  </HeadingPairs>
  <TitlesOfParts>
    <vt:vector size="127" baseType="lpstr">
      <vt:lpstr>TITLE</vt:lpstr>
      <vt:lpstr>TOC</vt:lpstr>
      <vt:lpstr>GENERAL</vt:lpstr>
      <vt:lpstr>Hospital Summary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18</vt:lpstr>
      <vt:lpstr>PAGE 19</vt:lpstr>
      <vt:lpstr>PAGE 20</vt:lpstr>
      <vt:lpstr>PAGE 21</vt:lpstr>
      <vt:lpstr>PAGE 22</vt:lpstr>
      <vt:lpstr>PAGE 23</vt:lpstr>
      <vt:lpstr>PAGE 24</vt:lpstr>
      <vt:lpstr>PAGE 25</vt:lpstr>
      <vt:lpstr>PAGE 26</vt:lpstr>
      <vt:lpstr>PAGE 27</vt:lpstr>
      <vt:lpstr>PAGE 28</vt:lpstr>
      <vt:lpstr>PAGE 29</vt:lpstr>
      <vt:lpstr>PAGE 30</vt:lpstr>
      <vt:lpstr>PAGE 31</vt:lpstr>
      <vt:lpstr>PAGE 32</vt:lpstr>
      <vt:lpstr>PAGE 33</vt:lpstr>
      <vt:lpstr>PAGE 34</vt:lpstr>
      <vt:lpstr>PAGE 35</vt:lpstr>
      <vt:lpstr>PAGE 36</vt:lpstr>
      <vt:lpstr>PAGE 37</vt:lpstr>
      <vt:lpstr>PAGE 38</vt:lpstr>
      <vt:lpstr>PAGE 39</vt:lpstr>
      <vt:lpstr>PAGE 40</vt:lpstr>
      <vt:lpstr>PAGE 41</vt:lpstr>
      <vt:lpstr>PAGE 42</vt:lpstr>
      <vt:lpstr>PAGE 43</vt:lpstr>
      <vt:lpstr>PAGE 44</vt:lpstr>
      <vt:lpstr>PAGE 45</vt:lpstr>
      <vt:lpstr>PAGE 46</vt:lpstr>
      <vt:lpstr>PAGE 47</vt:lpstr>
      <vt:lpstr>PAGE 48</vt:lpstr>
      <vt:lpstr>PAGE 49</vt:lpstr>
      <vt:lpstr>PAGE 50</vt:lpstr>
      <vt:lpstr>PAGE 51</vt:lpstr>
      <vt:lpstr>PAGE 52</vt:lpstr>
      <vt:lpstr>PAGE 53</vt:lpstr>
      <vt:lpstr>PAGE 54</vt:lpstr>
      <vt:lpstr>PAGE 55</vt:lpstr>
      <vt:lpstr>PAGE 56</vt:lpstr>
      <vt:lpstr>PAGE 57</vt:lpstr>
      <vt:lpstr>PAGE 58</vt:lpstr>
      <vt:lpstr>PAGE 59</vt:lpstr>
      <vt:lpstr>PAGE 60</vt:lpstr>
      <vt:lpstr>INTERIM REPORT</vt:lpstr>
      <vt:lpstr>Report Data</vt:lpstr>
      <vt:lpstr>Report Info</vt:lpstr>
      <vt:lpstr>Report4Edits</vt:lpstr>
      <vt:lpstr>GENERAL!Print_Area</vt:lpstr>
      <vt:lpstr>'Hospital Summary'!Print_Area</vt:lpstr>
      <vt:lpstr>'INTERIM REPORT'!Print_Area</vt:lpstr>
      <vt:lpstr>'PAGE 10'!Print_Area</vt:lpstr>
      <vt:lpstr>'PAGE 11'!Print_Area</vt:lpstr>
      <vt:lpstr>'PAGE 12'!Print_Area</vt:lpstr>
      <vt:lpstr>'PAGE 13'!Print_Area</vt:lpstr>
      <vt:lpstr>'PAGE 14'!Print_Area</vt:lpstr>
      <vt:lpstr>'PAGE 15'!Print_Area</vt:lpstr>
      <vt:lpstr>'PAGE 16'!Print_Area</vt:lpstr>
      <vt:lpstr>'PAGE 17'!Print_Area</vt:lpstr>
      <vt:lpstr>'PAGE 18'!Print_Area</vt:lpstr>
      <vt:lpstr>'PAGE 19'!Print_Area</vt:lpstr>
      <vt:lpstr>'PAGE 20'!Print_Area</vt:lpstr>
      <vt:lpstr>'PAGE 21'!Print_Area</vt:lpstr>
      <vt:lpstr>'PAGE 22'!Print_Area</vt:lpstr>
      <vt:lpstr>'PAGE 23'!Print_Area</vt:lpstr>
      <vt:lpstr>'PAGE 24'!Print_Area</vt:lpstr>
      <vt:lpstr>'PAGE 25'!Print_Area</vt:lpstr>
      <vt:lpstr>'PAGE 26'!Print_Area</vt:lpstr>
      <vt:lpstr>'PAGE 27'!Print_Area</vt:lpstr>
      <vt:lpstr>'PAGE 28'!Print_Area</vt:lpstr>
      <vt:lpstr>'PAGE 29'!Print_Area</vt:lpstr>
      <vt:lpstr>'PAGE 30'!Print_Area</vt:lpstr>
      <vt:lpstr>'PAGE 31'!Print_Area</vt:lpstr>
      <vt:lpstr>'PAGE 32'!Print_Area</vt:lpstr>
      <vt:lpstr>'PAGE 33'!Print_Area</vt:lpstr>
      <vt:lpstr>'PAGE 34'!Print_Area</vt:lpstr>
      <vt:lpstr>'PAGE 35'!Print_Area</vt:lpstr>
      <vt:lpstr>'PAGE 36'!Print_Area</vt:lpstr>
      <vt:lpstr>'PAGE 37'!Print_Area</vt:lpstr>
      <vt:lpstr>'PAGE 38'!Print_Area</vt:lpstr>
      <vt:lpstr>'PAGE 39'!Print_Area</vt:lpstr>
      <vt:lpstr>'PAGE 40'!Print_Area</vt:lpstr>
      <vt:lpstr>'PAGE 41'!Print_Area</vt:lpstr>
      <vt:lpstr>'PAGE 42'!Print_Area</vt:lpstr>
      <vt:lpstr>'PAGE 43'!Print_Area</vt:lpstr>
      <vt:lpstr>'PAGE 44'!Print_Area</vt:lpstr>
      <vt:lpstr>'PAGE 45'!Print_Area</vt:lpstr>
      <vt:lpstr>'PAGE 46'!Print_Area</vt:lpstr>
      <vt:lpstr>'PAGE 47'!Print_Area</vt:lpstr>
      <vt:lpstr>'PAGE 48'!Print_Area</vt:lpstr>
      <vt:lpstr>'PAGE 49'!Print_Area</vt:lpstr>
      <vt:lpstr>'PAGE 5'!Print_Area</vt:lpstr>
      <vt:lpstr>'PAGE 50'!Print_Area</vt:lpstr>
      <vt:lpstr>'PAGE 51'!Print_Area</vt:lpstr>
      <vt:lpstr>'PAGE 52'!Print_Area</vt:lpstr>
      <vt:lpstr>'PAGE 53'!Print_Area</vt:lpstr>
      <vt:lpstr>'PAGE 54'!Print_Area</vt:lpstr>
      <vt:lpstr>'PAGE 55'!Print_Area</vt:lpstr>
      <vt:lpstr>'PAGE 56'!Print_Area</vt:lpstr>
      <vt:lpstr>'PAGE 57'!Print_Area</vt:lpstr>
      <vt:lpstr>'PAGE 58'!Print_Area</vt:lpstr>
      <vt:lpstr>'PAGE 59'!Print_Area</vt:lpstr>
      <vt:lpstr>'PAGE 6'!Print_Area</vt:lpstr>
      <vt:lpstr>'PAGE 60'!Print_Area</vt:lpstr>
      <vt:lpstr>'PAGE 7'!Print_Area</vt:lpstr>
      <vt:lpstr>'PAGE 8'!Print_Area</vt:lpstr>
      <vt:lpstr>'PAGE 9'!Print_Area</vt:lpstr>
      <vt:lpstr>'Report Data'!Print_Area</vt:lpstr>
      <vt:lpstr>'Report Info'!Print_Area</vt:lpstr>
      <vt:lpstr>TITLE!Print_Area</vt:lpstr>
      <vt:lpstr>TOC!Print_Area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2008-12-12T22:09:54Z</dcterms:created>
  <dcterms:modified xsi:type="dcterms:W3CDTF">2020-04-20T14:49:15Z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6</vt:i4>
  </property>
</Properties>
</file>